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Iyun\"/>
    </mc:Choice>
  </mc:AlternateContent>
  <bookViews>
    <workbookView xWindow="0" yWindow="0" windowWidth="22395" windowHeight="11295" tabRatio="851" firstSheet="59" activeTab="64"/>
  </bookViews>
  <sheets>
    <sheet name="Специал ОФО МА " sheetId="165" r:id="rId1"/>
    <sheet name="Бак ОФО МА" sheetId="191" r:id="rId2"/>
    <sheet name="Бак ЗФО МА" sheetId="192" r:id="rId3"/>
    <sheet name="Маг ОФО МА" sheetId="193" r:id="rId4"/>
    <sheet name="Маг ЗФО МА" sheetId="194" r:id="rId5"/>
    <sheet name="Бакалавр ОФО АСИА" sheetId="107" r:id="rId6"/>
    <sheet name="Бакалавр ЗФО АСИА" sheetId="106" r:id="rId7"/>
    <sheet name="МАГ ОФО АСИА" sheetId="111" r:id="rId8"/>
    <sheet name="МАГ ЗФО АСИА" sheetId="110" state="hidden" r:id="rId9"/>
    <sheet name=" МАГ ЗФО АСА" sheetId="184" r:id="rId10"/>
    <sheet name="Бакалавр ОФО АТА" sheetId="113" r:id="rId11"/>
    <sheet name="Бакалавр ЗФО АTA" sheetId="115" r:id="rId12"/>
    <sheet name="Специалист ОФО АTA" sheetId="117" r:id="rId13"/>
    <sheet name="МАГ ОФО АTA" sheetId="121" r:id="rId14"/>
    <sheet name="МАГ ЗФО АTA" sheetId="120" r:id="rId15"/>
    <sheet name="Бакалавр ОФО ИЭиУ" sheetId="122" r:id="rId16"/>
    <sheet name="Бакалав ЗФО ИЭиУ" sheetId="175" state="hidden" r:id="rId17"/>
    <sheet name="Бакалавр ЗФО ИЭиУ" sheetId="198" r:id="rId18"/>
    <sheet name="Бакалав ОЗФО ИЭиУ" sheetId="186" r:id="rId19"/>
    <sheet name="МАГ ОФО ИЭиУ" sheetId="124" r:id="rId20"/>
    <sheet name="МАГ ЗФО ИЭиУ" sheetId="125" r:id="rId21"/>
    <sheet name="Бак ОФО ГПА" sheetId="130" state="hidden" r:id="rId22"/>
    <sheet name="БАК ОФО   ГПА" sheetId="167" r:id="rId23"/>
    <sheet name="БАК ОЗО ГПА" sheetId="131" r:id="rId24"/>
    <sheet name="Бак ЗФО ГПА" sheetId="132" r:id="rId25"/>
    <sheet name="Спец ОФО ГПА" sheetId="133" r:id="rId26"/>
    <sheet name="Спец ЗФО ГПА" sheetId="134" r:id="rId27"/>
    <sheet name="МАГ ОФО ГПА" sheetId="135" r:id="rId28"/>
    <sheet name="МАГ ЗФО ГПА" sheetId="137" r:id="rId29"/>
    <sheet name="Бак ОФО ЕИСН" sheetId="140" r:id="rId30"/>
    <sheet name="Бак ЗФО ЕИСН" sheetId="138" r:id="rId31"/>
    <sheet name="Маг ОФО ЕИСН" sheetId="139" r:id="rId32"/>
    <sheet name="МАГ ЗФО ЕИСН" sheetId="141" r:id="rId33"/>
    <sheet name="Бак ОФО СЕГИ" sheetId="143" r:id="rId34"/>
    <sheet name="Бак ОЗФО СЕГИ" sheetId="168" r:id="rId35"/>
    <sheet name="Бак ЗФО СЕГИ" sheetId="144" r:id="rId36"/>
    <sheet name="Маг. ОЗФО СЕГИ" sheetId="185" r:id="rId37"/>
    <sheet name="Маг ЗФО СЕГИ" sheetId="142" r:id="rId38"/>
    <sheet name="Маг ОФО СЕГИ" sheetId="145" state="hidden" r:id="rId39"/>
    <sheet name="Бак ОФО ФТИ" sheetId="151" r:id="rId40"/>
    <sheet name="Бак ЗФО ФТИ" sheetId="152" r:id="rId41"/>
    <sheet name="Маг ОФО ФТИ" sheetId="153" r:id="rId42"/>
    <sheet name="Маг ЗФО ФТИ" sheetId="154" r:id="rId43"/>
    <sheet name="Бак ОФО ИПОМ" sheetId="156" r:id="rId44"/>
    <sheet name="Бак ЗФО ИПОМ" sheetId="155" r:id="rId45"/>
    <sheet name="Бак ОЗФО ИПОМ" sheetId="187" r:id="rId46"/>
    <sheet name="Бак ОФО ИБТЭиФ " sheetId="188" r:id="rId47"/>
    <sheet name="Бак ЗФО ИБТЭиФ" sheetId="189" r:id="rId48"/>
    <sheet name="Бак ОЗФО ИБТЭиФ" sheetId="190" r:id="rId49"/>
    <sheet name="Спец ОФО ИБТЭиФ" sheetId="195" r:id="rId50"/>
    <sheet name="Маг ОФО ИБТЭиФ" sheetId="196" r:id="rId51"/>
    <sheet name="Маг ОЗФО ИБТЭиФ" sheetId="197" r:id="rId52"/>
    <sheet name="Бак ОФО ТА" sheetId="159" r:id="rId53"/>
    <sheet name="Бак ЗФО ТА" sheetId="160" r:id="rId54"/>
    <sheet name="Бак ОЗФО ТА" sheetId="161" r:id="rId55"/>
    <sheet name="Маг ОФО ТА" sheetId="162" r:id="rId56"/>
    <sheet name="Маг ЗФО ТА" sheetId="163" r:id="rId57"/>
    <sheet name="Маг ОЗФО ТА" sheetId="164" state="hidden" r:id="rId58"/>
    <sheet name=" Маг ОЗФО ТА" sheetId="182" r:id="rId59"/>
    <sheet name="Бак ОФО ИММиД" sheetId="177" r:id="rId60"/>
    <sheet name="Бак ЗФО ИММиД" sheetId="178" r:id="rId61"/>
    <sheet name="Бак ОЗФО ИММиД" sheetId="180" r:id="rId62"/>
    <sheet name="Спец. ИММиД" sheetId="176" r:id="rId63"/>
    <sheet name="Маг ОФО ИММиД" sheetId="179" r:id="rId64"/>
    <sheet name="Бак ОФО ИФ" sheetId="171" r:id="rId65"/>
    <sheet name="Бак ЗФО ИФ" sheetId="173" r:id="rId66"/>
    <sheet name="Маг ОФО ИФ" sheetId="172" r:id="rId67"/>
    <sheet name="Маг ЗФО ИФ" sheetId="170" r:id="rId68"/>
    <sheet name="Свод по ВО " sheetId="158" r:id="rId69"/>
  </sheets>
  <externalReferences>
    <externalReference r:id="rId70"/>
    <externalReference r:id="rId71"/>
    <externalReference r:id="rId72"/>
    <externalReference r:id="rId73"/>
    <externalReference r:id="rId74"/>
  </externalReferences>
  <definedNames>
    <definedName name="_xlnm.Print_Area" localSheetId="22">'БАК ОФО   ГПА'!$A$1:$X$73</definedName>
    <definedName name="_xlnm.Print_Area" localSheetId="52">'Бак ОФО ТА'!$A$1:$T$119</definedName>
    <definedName name="_xlnm.Print_Area" localSheetId="5">'Бакалавр ОФО АСИА'!$A$1:$T$29</definedName>
    <definedName name="_xlnm.Print_Area" localSheetId="55">'Маг ОФО ТА'!$A$1:$J$114</definedName>
    <definedName name="_xlnm.Print_Area" localSheetId="68">'Свод по ВО '!$A$1:$AH$85</definedName>
  </definedNames>
  <calcPr calcId="162913"/>
</workbook>
</file>

<file path=xl/calcChain.xml><?xml version="1.0" encoding="utf-8"?>
<calcChain xmlns="http://schemas.openxmlformats.org/spreadsheetml/2006/main">
  <c r="Q17" i="195" l="1"/>
  <c r="P17" i="195"/>
  <c r="O17" i="195"/>
  <c r="M17" i="195"/>
  <c r="K17" i="195"/>
  <c r="J17" i="195"/>
  <c r="I17" i="195"/>
  <c r="F17" i="195"/>
  <c r="C17" i="195"/>
  <c r="S16" i="195"/>
  <c r="S17" i="195" s="1"/>
  <c r="Q14" i="195"/>
  <c r="P14" i="195"/>
  <c r="O14" i="195"/>
  <c r="N14" i="195"/>
  <c r="M14" i="195"/>
  <c r="K14" i="195"/>
  <c r="J14" i="195"/>
  <c r="I14" i="195"/>
  <c r="H14" i="195"/>
  <c r="G14" i="195"/>
  <c r="F14" i="195"/>
  <c r="E14" i="195"/>
  <c r="D14" i="195"/>
  <c r="C14" i="195"/>
  <c r="T13" i="195"/>
  <c r="T14" i="195" s="1"/>
  <c r="S13" i="195"/>
  <c r="S14" i="195" s="1"/>
  <c r="R13" i="195"/>
  <c r="R14" i="195" s="1"/>
  <c r="Q10" i="195"/>
  <c r="P10" i="195"/>
  <c r="O10" i="195"/>
  <c r="K10" i="195"/>
  <c r="H10" i="195"/>
  <c r="G10" i="195"/>
  <c r="F10" i="195"/>
  <c r="E10" i="195"/>
  <c r="D10" i="195"/>
  <c r="C10" i="195"/>
  <c r="S9" i="195"/>
  <c r="N8" i="191" l="1"/>
  <c r="N9" i="191"/>
  <c r="P27" i="152" l="1"/>
  <c r="M27" i="152"/>
  <c r="L27" i="152"/>
  <c r="J27" i="152"/>
  <c r="J28" i="152" s="1"/>
  <c r="I27" i="152"/>
  <c r="H27" i="152"/>
  <c r="F27" i="152"/>
  <c r="P26" i="152"/>
  <c r="P28" i="152" s="1"/>
  <c r="M26" i="152"/>
  <c r="M28" i="152" s="1"/>
  <c r="L26" i="152"/>
  <c r="L28" i="152" s="1"/>
  <c r="P25" i="152"/>
  <c r="O25" i="152"/>
  <c r="O27" i="152" s="1"/>
  <c r="M25" i="152"/>
  <c r="L25" i="152"/>
  <c r="J25" i="152"/>
  <c r="I25" i="152"/>
  <c r="H25" i="152"/>
  <c r="G25" i="152"/>
  <c r="G27" i="152" s="1"/>
  <c r="F25" i="152"/>
  <c r="Q24" i="152"/>
  <c r="N24" i="152"/>
  <c r="K24" i="152"/>
  <c r="H24" i="152"/>
  <c r="Q23" i="152"/>
  <c r="N23" i="152"/>
  <c r="K23" i="152"/>
  <c r="H23" i="152"/>
  <c r="Q22" i="152"/>
  <c r="N22" i="152"/>
  <c r="K22" i="152"/>
  <c r="H22" i="152"/>
  <c r="Q21" i="152"/>
  <c r="Q25" i="152" s="1"/>
  <c r="Q27" i="152" s="1"/>
  <c r="N21" i="152"/>
  <c r="N25" i="152" s="1"/>
  <c r="N27" i="152" s="1"/>
  <c r="K21" i="152"/>
  <c r="K25" i="152" s="1"/>
  <c r="K27" i="152" s="1"/>
  <c r="H21" i="152"/>
  <c r="P19" i="152"/>
  <c r="O19" i="152"/>
  <c r="O26" i="152" s="1"/>
  <c r="O28" i="152" s="1"/>
  <c r="M19" i="152"/>
  <c r="L19" i="152"/>
  <c r="J19" i="152"/>
  <c r="I19" i="152"/>
  <c r="I26" i="152" s="1"/>
  <c r="I28" i="152" s="1"/>
  <c r="H19" i="152"/>
  <c r="H26" i="152" s="1"/>
  <c r="H28" i="152" s="1"/>
  <c r="G19" i="152"/>
  <c r="G26" i="152" s="1"/>
  <c r="F19" i="152"/>
  <c r="F26" i="152" s="1"/>
  <c r="F28" i="152" s="1"/>
  <c r="Q18" i="152"/>
  <c r="N18" i="152"/>
  <c r="N11" i="152" s="1"/>
  <c r="K18" i="152"/>
  <c r="K11" i="152" s="1"/>
  <c r="H18" i="152"/>
  <c r="Q17" i="152"/>
  <c r="N17" i="152"/>
  <c r="N10" i="152" s="1"/>
  <c r="K17" i="152"/>
  <c r="H17" i="152"/>
  <c r="Q16" i="152"/>
  <c r="N16" i="152"/>
  <c r="N9" i="152" s="1"/>
  <c r="K16" i="152"/>
  <c r="H16" i="152"/>
  <c r="Q15" i="152"/>
  <c r="N15" i="152"/>
  <c r="N19" i="152" s="1"/>
  <c r="N26" i="152" s="1"/>
  <c r="N28" i="152" s="1"/>
  <c r="K15" i="152"/>
  <c r="K19" i="152" s="1"/>
  <c r="K26" i="152" s="1"/>
  <c r="H15" i="152"/>
  <c r="Q11" i="152"/>
  <c r="P11" i="152"/>
  <c r="O11" i="152"/>
  <c r="M11" i="152"/>
  <c r="L11" i="152"/>
  <c r="J11" i="152"/>
  <c r="I11" i="152"/>
  <c r="H11" i="152"/>
  <c r="G11" i="152"/>
  <c r="F11" i="152"/>
  <c r="Q10" i="152"/>
  <c r="P10" i="152"/>
  <c r="O10" i="152"/>
  <c r="M10" i="152"/>
  <c r="L10" i="152"/>
  <c r="K10" i="152"/>
  <c r="J10" i="152"/>
  <c r="I10" i="152"/>
  <c r="H10" i="152"/>
  <c r="G10" i="152"/>
  <c r="F10" i="152"/>
  <c r="Q9" i="152"/>
  <c r="P9" i="152"/>
  <c r="O9" i="152"/>
  <c r="M9" i="152"/>
  <c r="L9" i="152"/>
  <c r="K9" i="152"/>
  <c r="J9" i="152"/>
  <c r="I9" i="152"/>
  <c r="H9" i="152"/>
  <c r="G9" i="152"/>
  <c r="F9" i="152"/>
  <c r="Q8" i="152"/>
  <c r="Q12" i="152" s="1"/>
  <c r="P8" i="152"/>
  <c r="P12" i="152" s="1"/>
  <c r="O8" i="152"/>
  <c r="O12" i="152" s="1"/>
  <c r="M8" i="152"/>
  <c r="M12" i="152" s="1"/>
  <c r="L8" i="152"/>
  <c r="L12" i="152" s="1"/>
  <c r="K8" i="152"/>
  <c r="K12" i="152" s="1"/>
  <c r="J8" i="152"/>
  <c r="J12" i="152" s="1"/>
  <c r="I8" i="152"/>
  <c r="I12" i="152" s="1"/>
  <c r="H8" i="152"/>
  <c r="H12" i="152" s="1"/>
  <c r="G8" i="152"/>
  <c r="G12" i="152" s="1"/>
  <c r="F8" i="152"/>
  <c r="F12" i="152" s="1"/>
  <c r="I49" i="151"/>
  <c r="F49" i="151"/>
  <c r="E49" i="151"/>
  <c r="K48" i="151"/>
  <c r="F48" i="151"/>
  <c r="F50" i="151" s="1"/>
  <c r="L47" i="151"/>
  <c r="L49" i="151" s="1"/>
  <c r="K47" i="151"/>
  <c r="K49" i="151" s="1"/>
  <c r="I47" i="151"/>
  <c r="H47" i="151"/>
  <c r="H49" i="151" s="1"/>
  <c r="F47" i="151"/>
  <c r="E47" i="151"/>
  <c r="M46" i="151"/>
  <c r="J46" i="151"/>
  <c r="J19" i="151" s="1"/>
  <c r="G46" i="151"/>
  <c r="M45" i="151"/>
  <c r="J45" i="151"/>
  <c r="G45" i="151"/>
  <c r="G18" i="151" s="1"/>
  <c r="M44" i="151"/>
  <c r="J44" i="151"/>
  <c r="G44" i="151"/>
  <c r="M43" i="151"/>
  <c r="J43" i="151"/>
  <c r="G43" i="151"/>
  <c r="M42" i="151"/>
  <c r="J42" i="151"/>
  <c r="G42" i="151"/>
  <c r="M41" i="151"/>
  <c r="J41" i="151"/>
  <c r="G41" i="151"/>
  <c r="M40" i="151"/>
  <c r="J40" i="151"/>
  <c r="G40" i="151"/>
  <c r="M39" i="151"/>
  <c r="J39" i="151"/>
  <c r="G39" i="151"/>
  <c r="M38" i="151"/>
  <c r="J38" i="151"/>
  <c r="G38" i="151"/>
  <c r="M37" i="151"/>
  <c r="M47" i="151" s="1"/>
  <c r="M49" i="151" s="1"/>
  <c r="J37" i="151"/>
  <c r="G37" i="151"/>
  <c r="G47" i="151" s="1"/>
  <c r="G49" i="151" s="1"/>
  <c r="J36" i="151"/>
  <c r="J47" i="151" s="1"/>
  <c r="J49" i="151" s="1"/>
  <c r="G36" i="151"/>
  <c r="L34" i="151"/>
  <c r="L48" i="151" s="1"/>
  <c r="K34" i="151"/>
  <c r="I34" i="151"/>
  <c r="I48" i="151" s="1"/>
  <c r="I50" i="151" s="1"/>
  <c r="H34" i="151"/>
  <c r="H48" i="151" s="1"/>
  <c r="H50" i="151" s="1"/>
  <c r="F34" i="151"/>
  <c r="E34" i="151"/>
  <c r="E48" i="151" s="1"/>
  <c r="E50" i="151" s="1"/>
  <c r="M33" i="151"/>
  <c r="M19" i="151" s="1"/>
  <c r="J33" i="151"/>
  <c r="G33" i="151"/>
  <c r="M32" i="151"/>
  <c r="J32" i="151"/>
  <c r="J18" i="151" s="1"/>
  <c r="G32" i="151"/>
  <c r="M31" i="151"/>
  <c r="J31" i="151"/>
  <c r="G31" i="151"/>
  <c r="G17" i="151" s="1"/>
  <c r="M30" i="151"/>
  <c r="J30" i="151"/>
  <c r="G30" i="151"/>
  <c r="G16" i="151" s="1"/>
  <c r="M29" i="151"/>
  <c r="M15" i="151" s="1"/>
  <c r="J29" i="151"/>
  <c r="G29" i="151"/>
  <c r="M28" i="151"/>
  <c r="M14" i="151" s="1"/>
  <c r="J28" i="151"/>
  <c r="J14" i="151" s="1"/>
  <c r="G28" i="151"/>
  <c r="M27" i="151"/>
  <c r="J27" i="151"/>
  <c r="J13" i="151" s="1"/>
  <c r="G27" i="151"/>
  <c r="G13" i="151" s="1"/>
  <c r="M26" i="151"/>
  <c r="J26" i="151"/>
  <c r="G26" i="151"/>
  <c r="G12" i="151" s="1"/>
  <c r="M25" i="151"/>
  <c r="M11" i="151" s="1"/>
  <c r="J25" i="151"/>
  <c r="G25" i="151"/>
  <c r="M24" i="151"/>
  <c r="M10" i="151" s="1"/>
  <c r="J24" i="151"/>
  <c r="J10" i="151" s="1"/>
  <c r="G24" i="151"/>
  <c r="M23" i="151"/>
  <c r="J23" i="151"/>
  <c r="J34" i="151" s="1"/>
  <c r="J48" i="151" s="1"/>
  <c r="G23" i="151"/>
  <c r="G34" i="151" s="1"/>
  <c r="G48" i="151" s="1"/>
  <c r="G50" i="151" s="1"/>
  <c r="L19" i="151"/>
  <c r="K19" i="151"/>
  <c r="I19" i="151"/>
  <c r="H19" i="151"/>
  <c r="G19" i="151"/>
  <c r="F19" i="151"/>
  <c r="E19" i="151"/>
  <c r="M18" i="151"/>
  <c r="L18" i="151"/>
  <c r="K18" i="151"/>
  <c r="I18" i="151"/>
  <c r="H18" i="151"/>
  <c r="F18" i="151"/>
  <c r="E18" i="151"/>
  <c r="M17" i="151"/>
  <c r="L17" i="151"/>
  <c r="K17" i="151"/>
  <c r="J17" i="151"/>
  <c r="I17" i="151"/>
  <c r="F17" i="151"/>
  <c r="E17" i="151"/>
  <c r="M16" i="151"/>
  <c r="L16" i="151"/>
  <c r="K16" i="151"/>
  <c r="J16" i="151"/>
  <c r="I16" i="151"/>
  <c r="H16" i="151"/>
  <c r="F16" i="151"/>
  <c r="E16" i="151"/>
  <c r="L15" i="151"/>
  <c r="K15" i="151"/>
  <c r="J15" i="151"/>
  <c r="I15" i="151"/>
  <c r="H15" i="151"/>
  <c r="G15" i="151"/>
  <c r="F15" i="151"/>
  <c r="E15" i="151"/>
  <c r="L14" i="151"/>
  <c r="K14" i="151"/>
  <c r="I14" i="151"/>
  <c r="H14" i="151"/>
  <c r="G14" i="151"/>
  <c r="F14" i="151"/>
  <c r="E14" i="151"/>
  <c r="M13" i="151"/>
  <c r="L13" i="151"/>
  <c r="K13" i="151"/>
  <c r="I13" i="151"/>
  <c r="H13" i="151"/>
  <c r="F13" i="151"/>
  <c r="E13" i="151"/>
  <c r="M12" i="151"/>
  <c r="L12" i="151"/>
  <c r="K12" i="151"/>
  <c r="J12" i="151"/>
  <c r="I12" i="151"/>
  <c r="H12" i="151"/>
  <c r="F12" i="151"/>
  <c r="E12" i="151"/>
  <c r="L11" i="151"/>
  <c r="K11" i="151"/>
  <c r="J11" i="151"/>
  <c r="I11" i="151"/>
  <c r="H11" i="151"/>
  <c r="G11" i="151"/>
  <c r="F11" i="151"/>
  <c r="F20" i="151" s="1"/>
  <c r="E11" i="151"/>
  <c r="L10" i="151"/>
  <c r="K10" i="151"/>
  <c r="K20" i="151" s="1"/>
  <c r="I10" i="151"/>
  <c r="H10" i="151"/>
  <c r="G10" i="151"/>
  <c r="F10" i="151"/>
  <c r="E10" i="151"/>
  <c r="M9" i="151"/>
  <c r="L9" i="151"/>
  <c r="L20" i="151" s="1"/>
  <c r="K9" i="151"/>
  <c r="I9" i="151"/>
  <c r="I20" i="151" s="1"/>
  <c r="H9" i="151"/>
  <c r="H20" i="151" s="1"/>
  <c r="F9" i="151"/>
  <c r="E9" i="151"/>
  <c r="E20" i="151" s="1"/>
  <c r="K28" i="152" l="1"/>
  <c r="G28" i="152"/>
  <c r="Q19" i="152"/>
  <c r="Q26" i="152" s="1"/>
  <c r="Q28" i="152" s="1"/>
  <c r="N8" i="152"/>
  <c r="N12" i="152" s="1"/>
  <c r="M20" i="151"/>
  <c r="J50" i="151"/>
  <c r="L50" i="151"/>
  <c r="K50" i="151"/>
  <c r="M34" i="151"/>
  <c r="M48" i="151" s="1"/>
  <c r="M50" i="151" s="1"/>
  <c r="J9" i="151"/>
  <c r="J20" i="151" s="1"/>
  <c r="G9" i="151"/>
  <c r="G20" i="151" s="1"/>
  <c r="E29" i="156" l="1"/>
  <c r="F29" i="156"/>
  <c r="G29" i="156"/>
  <c r="H29" i="156"/>
  <c r="E27" i="156"/>
  <c r="F27" i="156"/>
  <c r="G27" i="156"/>
  <c r="H27" i="156"/>
  <c r="I29" i="156"/>
  <c r="J29" i="156"/>
  <c r="B7" i="163" l="1"/>
  <c r="C7" i="163"/>
  <c r="D7" i="163"/>
  <c r="E7" i="163"/>
  <c r="F7" i="163"/>
  <c r="G7" i="163"/>
  <c r="H7" i="163"/>
  <c r="I7" i="163"/>
  <c r="J7" i="163"/>
  <c r="B8" i="163"/>
  <c r="C8" i="163"/>
  <c r="D8" i="163"/>
  <c r="E8" i="163"/>
  <c r="F8" i="163"/>
  <c r="G8" i="163"/>
  <c r="H8" i="163"/>
  <c r="I8" i="163"/>
  <c r="J8" i="163"/>
  <c r="B9" i="163"/>
  <c r="C9" i="163"/>
  <c r="D9" i="163"/>
  <c r="E9" i="163"/>
  <c r="F9" i="163"/>
  <c r="G9" i="163"/>
  <c r="H9" i="163"/>
  <c r="I9" i="163"/>
  <c r="J9" i="163"/>
  <c r="E10" i="163"/>
  <c r="I10" i="163"/>
  <c r="B11" i="163"/>
  <c r="C11" i="163"/>
  <c r="D11" i="163"/>
  <c r="E11" i="163"/>
  <c r="F11" i="163"/>
  <c r="G11" i="163"/>
  <c r="H11" i="163"/>
  <c r="I11" i="163"/>
  <c r="J11" i="163"/>
  <c r="B12" i="163"/>
  <c r="C12" i="163"/>
  <c r="D12" i="163"/>
  <c r="E12" i="163"/>
  <c r="F12" i="163"/>
  <c r="G12" i="163"/>
  <c r="H12" i="163"/>
  <c r="I12" i="163"/>
  <c r="J12" i="163"/>
  <c r="B13" i="163"/>
  <c r="C13" i="163"/>
  <c r="D13" i="163"/>
  <c r="E13" i="163"/>
  <c r="F13" i="163"/>
  <c r="G13" i="163"/>
  <c r="H13" i="163"/>
  <c r="I13" i="163"/>
  <c r="J13" i="163"/>
  <c r="B14" i="163"/>
  <c r="C14" i="163"/>
  <c r="D14" i="163"/>
  <c r="E14" i="163"/>
  <c r="F14" i="163"/>
  <c r="G14" i="163"/>
  <c r="H14" i="163"/>
  <c r="I14" i="163"/>
  <c r="J14" i="163"/>
  <c r="B15" i="163"/>
  <c r="C15" i="163"/>
  <c r="D15" i="163"/>
  <c r="E15" i="163"/>
  <c r="F15" i="163"/>
  <c r="G15" i="163"/>
  <c r="H15" i="163"/>
  <c r="I15" i="163"/>
  <c r="J15" i="163"/>
  <c r="B16" i="163"/>
  <c r="C16" i="163"/>
  <c r="D16" i="163"/>
  <c r="E16" i="163"/>
  <c r="F16" i="163"/>
  <c r="G16" i="163"/>
  <c r="H16" i="163"/>
  <c r="I16" i="163"/>
  <c r="J16" i="163"/>
  <c r="B17" i="163"/>
  <c r="C17" i="163"/>
  <c r="D17" i="163"/>
  <c r="E17" i="163"/>
  <c r="F17" i="163"/>
  <c r="G17" i="163"/>
  <c r="H17" i="163"/>
  <c r="I17" i="163"/>
  <c r="J17" i="163"/>
  <c r="E18" i="163"/>
  <c r="I18" i="163"/>
  <c r="K21" i="163"/>
  <c r="K7" i="163" s="1"/>
  <c r="L21" i="163"/>
  <c r="L7" i="163" s="1"/>
  <c r="K22" i="163"/>
  <c r="K8" i="163" s="1"/>
  <c r="L22" i="163"/>
  <c r="L8" i="163" s="1"/>
  <c r="K23" i="163"/>
  <c r="K9" i="163" s="1"/>
  <c r="L23" i="163"/>
  <c r="M23" i="163" s="1"/>
  <c r="M9" i="163" s="1"/>
  <c r="B24" i="163"/>
  <c r="B10" i="163" s="1"/>
  <c r="B18" i="163" s="1"/>
  <c r="C24" i="163"/>
  <c r="C10" i="163" s="1"/>
  <c r="C18" i="163" s="1"/>
  <c r="D24" i="163"/>
  <c r="D32" i="163" s="1"/>
  <c r="D46" i="163" s="1"/>
  <c r="E24" i="163"/>
  <c r="F24" i="163"/>
  <c r="F10" i="163" s="1"/>
  <c r="F18" i="163" s="1"/>
  <c r="G24" i="163"/>
  <c r="G10" i="163" s="1"/>
  <c r="G18" i="163" s="1"/>
  <c r="H24" i="163"/>
  <c r="H32" i="163" s="1"/>
  <c r="H46" i="163" s="1"/>
  <c r="I24" i="163"/>
  <c r="J24" i="163"/>
  <c r="J10" i="163" s="1"/>
  <c r="J18" i="163" s="1"/>
  <c r="K25" i="163"/>
  <c r="K11" i="163" s="1"/>
  <c r="L25" i="163"/>
  <c r="L11" i="163" s="1"/>
  <c r="M25" i="163"/>
  <c r="K26" i="163"/>
  <c r="K12" i="163" s="1"/>
  <c r="L26" i="163"/>
  <c r="L12" i="163" s="1"/>
  <c r="M26" i="163"/>
  <c r="K27" i="163"/>
  <c r="K13" i="163" s="1"/>
  <c r="L27" i="163"/>
  <c r="L13" i="163" s="1"/>
  <c r="K28" i="163"/>
  <c r="M28" i="163" s="1"/>
  <c r="L28" i="163"/>
  <c r="L24" i="163" s="1"/>
  <c r="L10" i="163" s="1"/>
  <c r="K29" i="163"/>
  <c r="K15" i="163" s="1"/>
  <c r="L29" i="163"/>
  <c r="L15" i="163" s="1"/>
  <c r="M29" i="163"/>
  <c r="K30" i="163"/>
  <c r="K16" i="163" s="1"/>
  <c r="L30" i="163"/>
  <c r="L16" i="163" s="1"/>
  <c r="M30" i="163"/>
  <c r="K31" i="163"/>
  <c r="K17" i="163" s="1"/>
  <c r="L31" i="163"/>
  <c r="L17" i="163" s="1"/>
  <c r="B32" i="163"/>
  <c r="C32" i="163"/>
  <c r="C46" i="163" s="1"/>
  <c r="E32" i="163"/>
  <c r="F32" i="163"/>
  <c r="G32" i="163"/>
  <c r="G46" i="163" s="1"/>
  <c r="I32" i="163"/>
  <c r="J32" i="163"/>
  <c r="K34" i="163"/>
  <c r="M34" i="163" s="1"/>
  <c r="L34" i="163"/>
  <c r="L45" i="163" s="1"/>
  <c r="K35" i="163"/>
  <c r="L35" i="163"/>
  <c r="M35" i="163"/>
  <c r="K36" i="163"/>
  <c r="L36" i="163"/>
  <c r="M36" i="163"/>
  <c r="B37" i="163"/>
  <c r="B45" i="163" s="1"/>
  <c r="B46" i="163" s="1"/>
  <c r="C37" i="163"/>
  <c r="D37" i="163"/>
  <c r="E37" i="163"/>
  <c r="F37" i="163"/>
  <c r="F45" i="163" s="1"/>
  <c r="F46" i="163" s="1"/>
  <c r="G37" i="163"/>
  <c r="H37" i="163"/>
  <c r="I37" i="163"/>
  <c r="J37" i="163"/>
  <c r="J45" i="163" s="1"/>
  <c r="J46" i="163" s="1"/>
  <c r="K38" i="163"/>
  <c r="K37" i="163" s="1"/>
  <c r="K45" i="163" s="1"/>
  <c r="L38" i="163"/>
  <c r="L37" i="163" s="1"/>
  <c r="K39" i="163"/>
  <c r="L39" i="163"/>
  <c r="M39" i="163" s="1"/>
  <c r="M12" i="163" s="1"/>
  <c r="K40" i="163"/>
  <c r="L40" i="163"/>
  <c r="M40" i="163"/>
  <c r="K41" i="163"/>
  <c r="M41" i="163" s="1"/>
  <c r="L41" i="163"/>
  <c r="K42" i="163"/>
  <c r="M42" i="163" s="1"/>
  <c r="L42" i="163"/>
  <c r="K43" i="163"/>
  <c r="L43" i="163"/>
  <c r="M43" i="163" s="1"/>
  <c r="M16" i="163" s="1"/>
  <c r="K44" i="163"/>
  <c r="L44" i="163"/>
  <c r="M44" i="163"/>
  <c r="C45" i="163"/>
  <c r="D45" i="163"/>
  <c r="E45" i="163"/>
  <c r="G45" i="163"/>
  <c r="H45" i="163"/>
  <c r="I45" i="163"/>
  <c r="E46" i="163"/>
  <c r="I46" i="163"/>
  <c r="P20" i="161"/>
  <c r="L20" i="161"/>
  <c r="H20" i="161"/>
  <c r="D20" i="161"/>
  <c r="R19" i="161"/>
  <c r="P19" i="161"/>
  <c r="O19" i="161"/>
  <c r="N19" i="161"/>
  <c r="M19" i="161"/>
  <c r="L19" i="161"/>
  <c r="K19" i="161"/>
  <c r="J19" i="161"/>
  <c r="I19" i="161"/>
  <c r="H19" i="161"/>
  <c r="G19" i="161"/>
  <c r="F19" i="161"/>
  <c r="E19" i="161"/>
  <c r="D19" i="161"/>
  <c r="C19" i="161"/>
  <c r="B19" i="161"/>
  <c r="R18" i="161"/>
  <c r="Q18" i="161"/>
  <c r="S18" i="161" s="1"/>
  <c r="S17" i="161"/>
  <c r="R17" i="161"/>
  <c r="Q17" i="161"/>
  <c r="Q19" i="161" s="1"/>
  <c r="R15" i="161"/>
  <c r="R20" i="161" s="1"/>
  <c r="P15" i="161"/>
  <c r="O15" i="161"/>
  <c r="O20" i="161" s="1"/>
  <c r="N15" i="161"/>
  <c r="N20" i="161" s="1"/>
  <c r="M15" i="161"/>
  <c r="M20" i="161" s="1"/>
  <c r="L15" i="161"/>
  <c r="K15" i="161"/>
  <c r="K20" i="161" s="1"/>
  <c r="J15" i="161"/>
  <c r="J20" i="161" s="1"/>
  <c r="I15" i="161"/>
  <c r="I20" i="161" s="1"/>
  <c r="H15" i="161"/>
  <c r="G15" i="161"/>
  <c r="G20" i="161" s="1"/>
  <c r="F15" i="161"/>
  <c r="F20" i="161" s="1"/>
  <c r="E15" i="161"/>
  <c r="E20" i="161" s="1"/>
  <c r="D15" i="161"/>
  <c r="C15" i="161"/>
  <c r="C20" i="161" s="1"/>
  <c r="B15" i="161"/>
  <c r="B20" i="161" s="1"/>
  <c r="R14" i="161"/>
  <c r="Q14" i="161"/>
  <c r="S14" i="161" s="1"/>
  <c r="S13" i="161"/>
  <c r="S15" i="161" s="1"/>
  <c r="R13" i="161"/>
  <c r="Q13" i="161"/>
  <c r="Q15" i="161" s="1"/>
  <c r="Q20" i="161" s="1"/>
  <c r="P9" i="161"/>
  <c r="O9" i="161"/>
  <c r="N9" i="161"/>
  <c r="M9" i="161"/>
  <c r="L9" i="161"/>
  <c r="K9" i="161"/>
  <c r="J9" i="161"/>
  <c r="I9" i="161"/>
  <c r="H9" i="161"/>
  <c r="G9" i="161"/>
  <c r="F9" i="161"/>
  <c r="E9" i="161"/>
  <c r="D9" i="161"/>
  <c r="C9" i="161"/>
  <c r="R9" i="161" s="1"/>
  <c r="B9" i="161"/>
  <c r="Q9" i="161" s="1"/>
  <c r="S9" i="161" s="1"/>
  <c r="R8" i="161"/>
  <c r="R10" i="161" s="1"/>
  <c r="P8" i="161"/>
  <c r="P10" i="161" s="1"/>
  <c r="O8" i="161"/>
  <c r="O10" i="161" s="1"/>
  <c r="N8" i="161"/>
  <c r="N10" i="161" s="1"/>
  <c r="M8" i="161"/>
  <c r="M10" i="161" s="1"/>
  <c r="L8" i="161"/>
  <c r="L10" i="161" s="1"/>
  <c r="K8" i="161"/>
  <c r="K10" i="161" s="1"/>
  <c r="J8" i="161"/>
  <c r="J10" i="161" s="1"/>
  <c r="I8" i="161"/>
  <c r="I10" i="161" s="1"/>
  <c r="H8" i="161"/>
  <c r="H10" i="161" s="1"/>
  <c r="G8" i="161"/>
  <c r="G10" i="161" s="1"/>
  <c r="F8" i="161"/>
  <c r="F10" i="161" s="1"/>
  <c r="E8" i="161"/>
  <c r="E10" i="161" s="1"/>
  <c r="D8" i="161"/>
  <c r="D10" i="161" s="1"/>
  <c r="C8" i="161"/>
  <c r="C10" i="161" s="1"/>
  <c r="B8" i="161"/>
  <c r="Q8" i="161" s="1"/>
  <c r="P31" i="160"/>
  <c r="P37" i="160" s="1"/>
  <c r="O31" i="160"/>
  <c r="O37" i="160" s="1"/>
  <c r="N31" i="160"/>
  <c r="N37" i="160" s="1"/>
  <c r="M31" i="160"/>
  <c r="M37" i="160" s="1"/>
  <c r="L31" i="160"/>
  <c r="L37" i="160" s="1"/>
  <c r="K31" i="160"/>
  <c r="K37" i="160" s="1"/>
  <c r="J31" i="160"/>
  <c r="J37" i="160" s="1"/>
  <c r="I31" i="160"/>
  <c r="I37" i="160" s="1"/>
  <c r="H31" i="160"/>
  <c r="H37" i="160" s="1"/>
  <c r="G31" i="160"/>
  <c r="G37" i="160" s="1"/>
  <c r="F31" i="160"/>
  <c r="F37" i="160" s="1"/>
  <c r="E31" i="160"/>
  <c r="E37" i="160" s="1"/>
  <c r="P21" i="160"/>
  <c r="P27" i="160" s="1"/>
  <c r="P38" i="160" s="1"/>
  <c r="O21" i="160"/>
  <c r="O27" i="160" s="1"/>
  <c r="O38" i="160" s="1"/>
  <c r="N21" i="160"/>
  <c r="N27" i="160" s="1"/>
  <c r="N38" i="160" s="1"/>
  <c r="M21" i="160"/>
  <c r="M27" i="160" s="1"/>
  <c r="M38" i="160" s="1"/>
  <c r="L21" i="160"/>
  <c r="L27" i="160" s="1"/>
  <c r="L38" i="160" s="1"/>
  <c r="K21" i="160"/>
  <c r="K27" i="160" s="1"/>
  <c r="K38" i="160" s="1"/>
  <c r="J21" i="160"/>
  <c r="J27" i="160" s="1"/>
  <c r="J38" i="160" s="1"/>
  <c r="I21" i="160"/>
  <c r="I27" i="160" s="1"/>
  <c r="I38" i="160" s="1"/>
  <c r="H21" i="160"/>
  <c r="H27" i="160" s="1"/>
  <c r="H38" i="160" s="1"/>
  <c r="G21" i="160"/>
  <c r="G27" i="160" s="1"/>
  <c r="G38" i="160" s="1"/>
  <c r="F21" i="160"/>
  <c r="F27" i="160" s="1"/>
  <c r="F38" i="160" s="1"/>
  <c r="E21" i="160"/>
  <c r="E27" i="160" s="1"/>
  <c r="E38" i="160" s="1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P8" i="160"/>
  <c r="P16" i="160" s="1"/>
  <c r="O8" i="160"/>
  <c r="O16" i="160" s="1"/>
  <c r="N8" i="160"/>
  <c r="N16" i="160" s="1"/>
  <c r="M8" i="160"/>
  <c r="M16" i="160" s="1"/>
  <c r="L8" i="160"/>
  <c r="L16" i="160" s="1"/>
  <c r="K8" i="160"/>
  <c r="K16" i="160" s="1"/>
  <c r="J8" i="160"/>
  <c r="J16" i="160" s="1"/>
  <c r="I8" i="160"/>
  <c r="I16" i="160" s="1"/>
  <c r="H8" i="160"/>
  <c r="H16" i="160" s="1"/>
  <c r="G8" i="160"/>
  <c r="G16" i="160" s="1"/>
  <c r="F8" i="160"/>
  <c r="F16" i="160" s="1"/>
  <c r="E8" i="160"/>
  <c r="E16" i="160" s="1"/>
  <c r="E51" i="162"/>
  <c r="D51" i="162"/>
  <c r="J50" i="162"/>
  <c r="I50" i="162"/>
  <c r="H50" i="162"/>
  <c r="I49" i="162"/>
  <c r="I18" i="162" s="1"/>
  <c r="H49" i="162"/>
  <c r="J49" i="162" s="1"/>
  <c r="J18" i="162" s="1"/>
  <c r="I48" i="162"/>
  <c r="H48" i="162"/>
  <c r="J48" i="162" s="1"/>
  <c r="J47" i="162"/>
  <c r="I47" i="162"/>
  <c r="H47" i="162"/>
  <c r="J46" i="162"/>
  <c r="I46" i="162"/>
  <c r="H46" i="162"/>
  <c r="I45" i="162"/>
  <c r="I14" i="162" s="1"/>
  <c r="H45" i="162"/>
  <c r="J45" i="162" s="1"/>
  <c r="J14" i="162" s="1"/>
  <c r="I44" i="162"/>
  <c r="H44" i="162"/>
  <c r="J44" i="162" s="1"/>
  <c r="J43" i="162"/>
  <c r="I43" i="162"/>
  <c r="H43" i="162"/>
  <c r="G42" i="162"/>
  <c r="G51" i="162" s="1"/>
  <c r="F42" i="162"/>
  <c r="F51" i="162" s="1"/>
  <c r="E42" i="162"/>
  <c r="D42" i="162"/>
  <c r="C42" i="162"/>
  <c r="C51" i="162" s="1"/>
  <c r="B42" i="162"/>
  <c r="B51" i="162" s="1"/>
  <c r="J41" i="162"/>
  <c r="I41" i="162"/>
  <c r="H41" i="162"/>
  <c r="J40" i="162"/>
  <c r="I40" i="162"/>
  <c r="I9" i="162" s="1"/>
  <c r="H40" i="162"/>
  <c r="I39" i="162"/>
  <c r="H39" i="162"/>
  <c r="J39" i="162" s="1"/>
  <c r="I38" i="162"/>
  <c r="H38" i="162"/>
  <c r="J38" i="162" s="1"/>
  <c r="G36" i="162"/>
  <c r="G20" i="162" s="1"/>
  <c r="F36" i="162"/>
  <c r="F52" i="162" s="1"/>
  <c r="C36" i="162"/>
  <c r="C20" i="162" s="1"/>
  <c r="B36" i="162"/>
  <c r="B52" i="162" s="1"/>
  <c r="I35" i="162"/>
  <c r="H35" i="162"/>
  <c r="J35" i="162" s="1"/>
  <c r="J19" i="162" s="1"/>
  <c r="J34" i="162"/>
  <c r="I34" i="162"/>
  <c r="H34" i="162"/>
  <c r="J33" i="162"/>
  <c r="I33" i="162"/>
  <c r="I17" i="162" s="1"/>
  <c r="H33" i="162"/>
  <c r="I32" i="162"/>
  <c r="H32" i="162"/>
  <c r="J32" i="162" s="1"/>
  <c r="J16" i="162" s="1"/>
  <c r="I31" i="162"/>
  <c r="H31" i="162"/>
  <c r="J31" i="162" s="1"/>
  <c r="J15" i="162" s="1"/>
  <c r="J30" i="162"/>
  <c r="I30" i="162"/>
  <c r="H30" i="162"/>
  <c r="J29" i="162"/>
  <c r="J13" i="162" s="1"/>
  <c r="I29" i="162"/>
  <c r="I13" i="162" s="1"/>
  <c r="H29" i="162"/>
  <c r="I28" i="162"/>
  <c r="I27" i="162" s="1"/>
  <c r="H28" i="162"/>
  <c r="J28" i="162" s="1"/>
  <c r="H27" i="162"/>
  <c r="G27" i="162"/>
  <c r="G11" i="162" s="1"/>
  <c r="F27" i="162"/>
  <c r="E27" i="162"/>
  <c r="E36" i="162" s="1"/>
  <c r="D27" i="162"/>
  <c r="D11" i="162" s="1"/>
  <c r="C27" i="162"/>
  <c r="C11" i="162" s="1"/>
  <c r="B27" i="162"/>
  <c r="I26" i="162"/>
  <c r="I10" i="162" s="1"/>
  <c r="H26" i="162"/>
  <c r="J26" i="162" s="1"/>
  <c r="J10" i="162" s="1"/>
  <c r="I25" i="162"/>
  <c r="H25" i="162"/>
  <c r="J25" i="162" s="1"/>
  <c r="J9" i="162" s="1"/>
  <c r="J24" i="162"/>
  <c r="J8" i="162" s="1"/>
  <c r="I24" i="162"/>
  <c r="H24" i="162"/>
  <c r="J23" i="162"/>
  <c r="I23" i="162"/>
  <c r="I36" i="162" s="1"/>
  <c r="H23" i="162"/>
  <c r="H36" i="162" s="1"/>
  <c r="I19" i="162"/>
  <c r="G19" i="162"/>
  <c r="F19" i="162"/>
  <c r="E19" i="162"/>
  <c r="D19" i="162"/>
  <c r="C19" i="162"/>
  <c r="B19" i="162"/>
  <c r="G18" i="162"/>
  <c r="F18" i="162"/>
  <c r="E18" i="162"/>
  <c r="D18" i="162"/>
  <c r="C18" i="162"/>
  <c r="B18" i="162"/>
  <c r="H17" i="162"/>
  <c r="G17" i="162"/>
  <c r="F17" i="162"/>
  <c r="E17" i="162"/>
  <c r="D17" i="162"/>
  <c r="C17" i="162"/>
  <c r="B17" i="162"/>
  <c r="I16" i="162"/>
  <c r="H16" i="162"/>
  <c r="G16" i="162"/>
  <c r="F16" i="162"/>
  <c r="E16" i="162"/>
  <c r="D16" i="162"/>
  <c r="C16" i="162"/>
  <c r="B16" i="162"/>
  <c r="I15" i="162"/>
  <c r="G15" i="162"/>
  <c r="F15" i="162"/>
  <c r="E15" i="162"/>
  <c r="D15" i="162"/>
  <c r="C15" i="162"/>
  <c r="B15" i="162"/>
  <c r="G14" i="162"/>
  <c r="F14" i="162"/>
  <c r="E14" i="162"/>
  <c r="D14" i="162"/>
  <c r="C14" i="162"/>
  <c r="B14" i="162"/>
  <c r="H13" i="162"/>
  <c r="G13" i="162"/>
  <c r="F13" i="162"/>
  <c r="E13" i="162"/>
  <c r="D13" i="162"/>
  <c r="C13" i="162"/>
  <c r="B13" i="162"/>
  <c r="I12" i="162"/>
  <c r="H12" i="162"/>
  <c r="G12" i="162"/>
  <c r="F12" i="162"/>
  <c r="E12" i="162"/>
  <c r="D12" i="162"/>
  <c r="C12" i="162"/>
  <c r="B12" i="162"/>
  <c r="F11" i="162"/>
  <c r="E11" i="162"/>
  <c r="B11" i="162"/>
  <c r="G10" i="162"/>
  <c r="F10" i="162"/>
  <c r="E10" i="162"/>
  <c r="D10" i="162"/>
  <c r="C10" i="162"/>
  <c r="B10" i="162"/>
  <c r="H9" i="162"/>
  <c r="G9" i="162"/>
  <c r="F9" i="162"/>
  <c r="E9" i="162"/>
  <c r="D9" i="162"/>
  <c r="C9" i="162"/>
  <c r="B9" i="162"/>
  <c r="I8" i="162"/>
  <c r="H8" i="162"/>
  <c r="G8" i="162"/>
  <c r="F8" i="162"/>
  <c r="E8" i="162"/>
  <c r="D8" i="162"/>
  <c r="C8" i="162"/>
  <c r="B8" i="162"/>
  <c r="I7" i="162"/>
  <c r="G7" i="162"/>
  <c r="F7" i="162"/>
  <c r="E7" i="162"/>
  <c r="D7" i="162"/>
  <c r="C7" i="162"/>
  <c r="B7" i="162"/>
  <c r="K66" i="159"/>
  <c r="J66" i="159"/>
  <c r="G66" i="159"/>
  <c r="F66" i="159"/>
  <c r="M52" i="159"/>
  <c r="M66" i="159" s="1"/>
  <c r="L52" i="159"/>
  <c r="L66" i="159" s="1"/>
  <c r="K52" i="159"/>
  <c r="J52" i="159"/>
  <c r="I52" i="159"/>
  <c r="I66" i="159" s="1"/>
  <c r="H52" i="159"/>
  <c r="H66" i="159" s="1"/>
  <c r="G52" i="159"/>
  <c r="F52" i="159"/>
  <c r="E52" i="159"/>
  <c r="E66" i="159" s="1"/>
  <c r="M46" i="159"/>
  <c r="L46" i="159"/>
  <c r="L67" i="159" s="1"/>
  <c r="I46" i="159"/>
  <c r="H46" i="159"/>
  <c r="H67" i="159" s="1"/>
  <c r="E46" i="159"/>
  <c r="M32" i="159"/>
  <c r="L32" i="159"/>
  <c r="K32" i="159"/>
  <c r="K46" i="159" s="1"/>
  <c r="K67" i="159" s="1"/>
  <c r="J32" i="159"/>
  <c r="J46" i="159" s="1"/>
  <c r="J67" i="159" s="1"/>
  <c r="I32" i="159"/>
  <c r="H32" i="159"/>
  <c r="G32" i="159"/>
  <c r="G46" i="159" s="1"/>
  <c r="G67" i="159" s="1"/>
  <c r="F32" i="159"/>
  <c r="F46" i="159" s="1"/>
  <c r="F67" i="159" s="1"/>
  <c r="E32" i="159"/>
  <c r="M24" i="159"/>
  <c r="L24" i="159"/>
  <c r="K24" i="159"/>
  <c r="J24" i="159"/>
  <c r="I24" i="159"/>
  <c r="H24" i="159"/>
  <c r="G24" i="159"/>
  <c r="F24" i="159"/>
  <c r="E24" i="159"/>
  <c r="M23" i="159"/>
  <c r="L23" i="159"/>
  <c r="K23" i="159"/>
  <c r="J23" i="159"/>
  <c r="I23" i="159"/>
  <c r="H23" i="159"/>
  <c r="G23" i="159"/>
  <c r="F23" i="159"/>
  <c r="E23" i="159"/>
  <c r="M22" i="159"/>
  <c r="L22" i="159"/>
  <c r="K22" i="159"/>
  <c r="J22" i="159"/>
  <c r="I22" i="159"/>
  <c r="H22" i="159"/>
  <c r="G22" i="159"/>
  <c r="F22" i="159"/>
  <c r="E22" i="159"/>
  <c r="M21" i="159"/>
  <c r="L21" i="159"/>
  <c r="K21" i="159"/>
  <c r="J21" i="159"/>
  <c r="I21" i="159"/>
  <c r="H21" i="159"/>
  <c r="G21" i="159"/>
  <c r="F21" i="159"/>
  <c r="E21" i="159"/>
  <c r="M20" i="159"/>
  <c r="L20" i="159"/>
  <c r="K20" i="159"/>
  <c r="J20" i="159"/>
  <c r="I20" i="159"/>
  <c r="H20" i="159"/>
  <c r="G20" i="159"/>
  <c r="F20" i="159"/>
  <c r="E20" i="159"/>
  <c r="M19" i="159"/>
  <c r="L19" i="159"/>
  <c r="K19" i="159"/>
  <c r="J19" i="159"/>
  <c r="I19" i="159"/>
  <c r="H19" i="159"/>
  <c r="G19" i="159"/>
  <c r="F19" i="159"/>
  <c r="E19" i="159"/>
  <c r="M18" i="159"/>
  <c r="L18" i="159"/>
  <c r="K18" i="159"/>
  <c r="J18" i="159"/>
  <c r="I18" i="159"/>
  <c r="H18" i="159"/>
  <c r="G18" i="159"/>
  <c r="F18" i="159"/>
  <c r="E18" i="159"/>
  <c r="M17" i="159"/>
  <c r="L17" i="159"/>
  <c r="K17" i="159"/>
  <c r="J17" i="159"/>
  <c r="I17" i="159"/>
  <c r="H17" i="159"/>
  <c r="G17" i="159"/>
  <c r="F17" i="159"/>
  <c r="E17" i="159"/>
  <c r="M16" i="159"/>
  <c r="L16" i="159"/>
  <c r="K16" i="159"/>
  <c r="J16" i="159"/>
  <c r="I16" i="159"/>
  <c r="H16" i="159"/>
  <c r="G16" i="159"/>
  <c r="F16" i="159"/>
  <c r="E16" i="159"/>
  <c r="M15" i="159"/>
  <c r="L15" i="159"/>
  <c r="K15" i="159"/>
  <c r="J15" i="159"/>
  <c r="I15" i="159"/>
  <c r="H15" i="159"/>
  <c r="G15" i="159"/>
  <c r="F15" i="159"/>
  <c r="E15" i="159"/>
  <c r="M14" i="159"/>
  <c r="L14" i="159"/>
  <c r="K14" i="159"/>
  <c r="J14" i="159"/>
  <c r="I14" i="159"/>
  <c r="H14" i="159"/>
  <c r="G14" i="159"/>
  <c r="F14" i="159"/>
  <c r="E14" i="159"/>
  <c r="M13" i="159"/>
  <c r="L13" i="159"/>
  <c r="K13" i="159"/>
  <c r="J13" i="159"/>
  <c r="J11" i="159" s="1"/>
  <c r="I13" i="159"/>
  <c r="H13" i="159"/>
  <c r="G13" i="159"/>
  <c r="F13" i="159"/>
  <c r="F11" i="159" s="1"/>
  <c r="E13" i="159"/>
  <c r="M12" i="159"/>
  <c r="L12" i="159"/>
  <c r="L11" i="159" s="1"/>
  <c r="K12" i="159"/>
  <c r="K11" i="159" s="1"/>
  <c r="J12" i="159"/>
  <c r="I12" i="159"/>
  <c r="H12" i="159"/>
  <c r="H11" i="159" s="1"/>
  <c r="G12" i="159"/>
  <c r="G11" i="159" s="1"/>
  <c r="F12" i="159"/>
  <c r="E12" i="159"/>
  <c r="M11" i="159"/>
  <c r="I11" i="159"/>
  <c r="E11" i="159"/>
  <c r="M10" i="159"/>
  <c r="L10" i="159"/>
  <c r="K10" i="159"/>
  <c r="J10" i="159"/>
  <c r="I10" i="159"/>
  <c r="H10" i="159"/>
  <c r="G10" i="159"/>
  <c r="F10" i="159"/>
  <c r="E10" i="159"/>
  <c r="M9" i="159"/>
  <c r="L9" i="159"/>
  <c r="K9" i="159"/>
  <c r="J9" i="159"/>
  <c r="J25" i="159" s="1"/>
  <c r="I9" i="159"/>
  <c r="H9" i="159"/>
  <c r="G9" i="159"/>
  <c r="F9" i="159"/>
  <c r="F25" i="159" s="1"/>
  <c r="E9" i="159"/>
  <c r="M8" i="159"/>
  <c r="L8" i="159"/>
  <c r="K8" i="159"/>
  <c r="J8" i="159"/>
  <c r="I8" i="159"/>
  <c r="H8" i="159"/>
  <c r="G8" i="159"/>
  <c r="F8" i="159"/>
  <c r="E8" i="159"/>
  <c r="M7" i="159"/>
  <c r="M25" i="159" s="1"/>
  <c r="L7" i="159"/>
  <c r="K7" i="159"/>
  <c r="J7" i="159"/>
  <c r="I7" i="159"/>
  <c r="I25" i="159" s="1"/>
  <c r="H7" i="159"/>
  <c r="G7" i="159"/>
  <c r="F7" i="159"/>
  <c r="E7" i="159"/>
  <c r="E25" i="159" s="1"/>
  <c r="M15" i="163" l="1"/>
  <c r="M14" i="163"/>
  <c r="K24" i="163"/>
  <c r="M21" i="163"/>
  <c r="L14" i="163"/>
  <c r="H10" i="163"/>
  <c r="H18" i="163" s="1"/>
  <c r="D10" i="163"/>
  <c r="D18" i="163" s="1"/>
  <c r="L9" i="163"/>
  <c r="L18" i="163" s="1"/>
  <c r="M38" i="163"/>
  <c r="M37" i="163" s="1"/>
  <c r="M45" i="163" s="1"/>
  <c r="M31" i="163"/>
  <c r="M17" i="163" s="1"/>
  <c r="M27" i="163"/>
  <c r="M13" i="163" s="1"/>
  <c r="M22" i="163"/>
  <c r="M8" i="163" s="1"/>
  <c r="K14" i="163"/>
  <c r="L32" i="163"/>
  <c r="L46" i="163" s="1"/>
  <c r="S19" i="161"/>
  <c r="S20" i="161" s="1"/>
  <c r="Q10" i="161"/>
  <c r="S8" i="161"/>
  <c r="S10" i="161" s="1"/>
  <c r="B10" i="161"/>
  <c r="J17" i="162"/>
  <c r="J42" i="162"/>
  <c r="J51" i="162" s="1"/>
  <c r="E52" i="162"/>
  <c r="E20" i="162"/>
  <c r="J27" i="162"/>
  <c r="J12" i="162"/>
  <c r="J7" i="162"/>
  <c r="J36" i="162"/>
  <c r="I42" i="162"/>
  <c r="I51" i="162" s="1"/>
  <c r="C52" i="162"/>
  <c r="G52" i="162"/>
  <c r="H10" i="162"/>
  <c r="H14" i="162"/>
  <c r="H18" i="162"/>
  <c r="B20" i="162"/>
  <c r="F20" i="162"/>
  <c r="D36" i="162"/>
  <c r="H7" i="162"/>
  <c r="H15" i="162"/>
  <c r="H19" i="162"/>
  <c r="H42" i="162"/>
  <c r="H51" i="162" s="1"/>
  <c r="H25" i="159"/>
  <c r="L25" i="159"/>
  <c r="I67" i="159"/>
  <c r="G25" i="159"/>
  <c r="K25" i="159"/>
  <c r="E67" i="159"/>
  <c r="M67" i="159"/>
  <c r="J29" i="155"/>
  <c r="I29" i="155"/>
  <c r="J26" i="155"/>
  <c r="I26" i="155"/>
  <c r="K23" i="155"/>
  <c r="K26" i="155" s="1"/>
  <c r="J20" i="155"/>
  <c r="I20" i="155"/>
  <c r="K18" i="155"/>
  <c r="K17" i="155"/>
  <c r="K16" i="155"/>
  <c r="K20" i="155" s="1"/>
  <c r="J13" i="155"/>
  <c r="I13" i="155"/>
  <c r="K11" i="155"/>
  <c r="K9" i="155"/>
  <c r="K13" i="155" s="1"/>
  <c r="J20" i="156"/>
  <c r="H20" i="156"/>
  <c r="J13" i="156"/>
  <c r="H13" i="156"/>
  <c r="F26" i="156"/>
  <c r="E26" i="156"/>
  <c r="G20" i="156"/>
  <c r="F20" i="156"/>
  <c r="E20" i="156"/>
  <c r="G13" i="156"/>
  <c r="F13" i="156"/>
  <c r="E13" i="156"/>
  <c r="M7" i="163" l="1"/>
  <c r="K32" i="163"/>
  <c r="K46" i="163" s="1"/>
  <c r="K10" i="163"/>
  <c r="K18" i="163" s="1"/>
  <c r="M11" i="163"/>
  <c r="M24" i="163"/>
  <c r="M10" i="163" s="1"/>
  <c r="H20" i="162"/>
  <c r="H52" i="162"/>
  <c r="I52" i="162"/>
  <c r="I20" i="162"/>
  <c r="I11" i="162"/>
  <c r="H11" i="162"/>
  <c r="D52" i="162"/>
  <c r="D20" i="162"/>
  <c r="J52" i="162"/>
  <c r="J20" i="162"/>
  <c r="J11" i="162"/>
  <c r="E37" i="120"/>
  <c r="E39" i="120" s="1"/>
  <c r="E27" i="120"/>
  <c r="E38" i="120" s="1"/>
  <c r="E15" i="120"/>
  <c r="E14" i="120"/>
  <c r="E13" i="120"/>
  <c r="E12" i="120"/>
  <c r="E11" i="120"/>
  <c r="E10" i="120"/>
  <c r="E9" i="120"/>
  <c r="E8" i="120"/>
  <c r="E16" i="120" s="1"/>
  <c r="E40" i="121"/>
  <c r="F38" i="121"/>
  <c r="F40" i="121" s="1"/>
  <c r="F41" i="121" s="1"/>
  <c r="E38" i="121"/>
  <c r="G37" i="121"/>
  <c r="G36" i="121"/>
  <c r="G35" i="121"/>
  <c r="G34" i="121"/>
  <c r="G33" i="121"/>
  <c r="G32" i="121"/>
  <c r="G31" i="121"/>
  <c r="G38" i="121" s="1"/>
  <c r="G40" i="121" s="1"/>
  <c r="G41" i="121" s="1"/>
  <c r="G30" i="121"/>
  <c r="F28" i="121"/>
  <c r="F39" i="121" s="1"/>
  <c r="E28" i="121"/>
  <c r="E39" i="121" s="1"/>
  <c r="G27" i="121"/>
  <c r="G26" i="121"/>
  <c r="G25" i="121"/>
  <c r="G14" i="121" s="1"/>
  <c r="G24" i="121"/>
  <c r="G13" i="121" s="1"/>
  <c r="G23" i="121"/>
  <c r="G22" i="121"/>
  <c r="G21" i="121"/>
  <c r="G10" i="121" s="1"/>
  <c r="G20" i="121"/>
  <c r="G28" i="121" s="1"/>
  <c r="G39" i="121" s="1"/>
  <c r="G16" i="121"/>
  <c r="F16" i="121"/>
  <c r="E16" i="121"/>
  <c r="G15" i="121"/>
  <c r="F15" i="121"/>
  <c r="E15" i="121"/>
  <c r="F14" i="121"/>
  <c r="E14" i="121"/>
  <c r="F13" i="121"/>
  <c r="E13" i="121"/>
  <c r="G12" i="121"/>
  <c r="F12" i="121"/>
  <c r="E12" i="121"/>
  <c r="G11" i="121"/>
  <c r="F11" i="121"/>
  <c r="E11" i="121"/>
  <c r="F10" i="121"/>
  <c r="E10" i="121"/>
  <c r="F9" i="121"/>
  <c r="F17" i="121" s="1"/>
  <c r="E9" i="121"/>
  <c r="E17" i="121" s="1"/>
  <c r="E12" i="117"/>
  <c r="O11" i="117"/>
  <c r="O12" i="117" s="1"/>
  <c r="N11" i="117"/>
  <c r="N12" i="117" s="1"/>
  <c r="L11" i="117"/>
  <c r="L12" i="117" s="1"/>
  <c r="K11" i="117"/>
  <c r="K12" i="117" s="1"/>
  <c r="I11" i="117"/>
  <c r="I12" i="117" s="1"/>
  <c r="H11" i="117"/>
  <c r="H12" i="117" s="1"/>
  <c r="G11" i="117"/>
  <c r="G12" i="117" s="1"/>
  <c r="F11" i="117"/>
  <c r="E11" i="117"/>
  <c r="P10" i="117"/>
  <c r="P11" i="117" s="1"/>
  <c r="M10" i="117"/>
  <c r="M11" i="117" s="1"/>
  <c r="M12" i="117" s="1"/>
  <c r="J10" i="117"/>
  <c r="J11" i="117" s="1"/>
  <c r="G10" i="117"/>
  <c r="O9" i="117"/>
  <c r="N9" i="117"/>
  <c r="L9" i="117"/>
  <c r="K9" i="117"/>
  <c r="I9" i="117"/>
  <c r="H9" i="117"/>
  <c r="G9" i="117"/>
  <c r="F9" i="117"/>
  <c r="F12" i="117" s="1"/>
  <c r="E9" i="117"/>
  <c r="P8" i="117"/>
  <c r="P9" i="117" s="1"/>
  <c r="M8" i="117"/>
  <c r="M9" i="117" s="1"/>
  <c r="J8" i="117"/>
  <c r="J9" i="117" s="1"/>
  <c r="G8" i="117"/>
  <c r="O44" i="115"/>
  <c r="O46" i="115" s="1"/>
  <c r="N44" i="115"/>
  <c r="N46" i="115" s="1"/>
  <c r="M44" i="115"/>
  <c r="M46" i="115" s="1"/>
  <c r="L44" i="115"/>
  <c r="L46" i="115" s="1"/>
  <c r="K44" i="115"/>
  <c r="K46" i="115" s="1"/>
  <c r="I44" i="115"/>
  <c r="I46" i="115" s="1"/>
  <c r="H44" i="115"/>
  <c r="H46" i="115" s="1"/>
  <c r="F44" i="115"/>
  <c r="F46" i="115" s="1"/>
  <c r="P43" i="115"/>
  <c r="M43" i="115"/>
  <c r="J43" i="115"/>
  <c r="G43" i="115"/>
  <c r="P42" i="115"/>
  <c r="M42" i="115"/>
  <c r="J42" i="115"/>
  <c r="G42" i="115"/>
  <c r="P41" i="115"/>
  <c r="M41" i="115"/>
  <c r="J41" i="115"/>
  <c r="G41" i="115"/>
  <c r="P40" i="115"/>
  <c r="M40" i="115"/>
  <c r="J40" i="115"/>
  <c r="G40" i="115"/>
  <c r="P39" i="115"/>
  <c r="M39" i="115"/>
  <c r="H39" i="115"/>
  <c r="E39" i="115"/>
  <c r="E44" i="115" s="1"/>
  <c r="E46" i="115" s="1"/>
  <c r="P38" i="115"/>
  <c r="M38" i="115"/>
  <c r="J38" i="115"/>
  <c r="G38" i="115"/>
  <c r="P37" i="115"/>
  <c r="M37" i="115"/>
  <c r="J37" i="115"/>
  <c r="G37" i="115"/>
  <c r="P36" i="115"/>
  <c r="M36" i="115"/>
  <c r="J36" i="115"/>
  <c r="G36" i="115"/>
  <c r="P35" i="115"/>
  <c r="M35" i="115"/>
  <c r="J35" i="115"/>
  <c r="G35" i="115"/>
  <c r="P34" i="115"/>
  <c r="P44" i="115" s="1"/>
  <c r="P46" i="115" s="1"/>
  <c r="M34" i="115"/>
  <c r="J34" i="115"/>
  <c r="J44" i="115" s="1"/>
  <c r="J46" i="115" s="1"/>
  <c r="G34" i="115"/>
  <c r="G44" i="115" s="1"/>
  <c r="G46" i="115" s="1"/>
  <c r="O32" i="115"/>
  <c r="O45" i="115" s="1"/>
  <c r="O47" i="115" s="1"/>
  <c r="N32" i="115"/>
  <c r="N45" i="115" s="1"/>
  <c r="N47" i="115" s="1"/>
  <c r="M32" i="115"/>
  <c r="M45" i="115" s="1"/>
  <c r="M47" i="115" s="1"/>
  <c r="L32" i="115"/>
  <c r="L45" i="115" s="1"/>
  <c r="L47" i="115" s="1"/>
  <c r="K32" i="115"/>
  <c r="K45" i="115" s="1"/>
  <c r="K47" i="115" s="1"/>
  <c r="I32" i="115"/>
  <c r="I45" i="115" s="1"/>
  <c r="I47" i="115" s="1"/>
  <c r="H32" i="115"/>
  <c r="H45" i="115" s="1"/>
  <c r="H47" i="115" s="1"/>
  <c r="F32" i="115"/>
  <c r="F45" i="115" s="1"/>
  <c r="F47" i="115" s="1"/>
  <c r="E32" i="115"/>
  <c r="E45" i="115" s="1"/>
  <c r="E47" i="115" s="1"/>
  <c r="P31" i="115"/>
  <c r="M31" i="115"/>
  <c r="J31" i="115"/>
  <c r="G31" i="115"/>
  <c r="G18" i="115" s="1"/>
  <c r="P30" i="115"/>
  <c r="M30" i="115"/>
  <c r="J30" i="115"/>
  <c r="G30" i="115"/>
  <c r="G17" i="115" s="1"/>
  <c r="P29" i="115"/>
  <c r="M29" i="115"/>
  <c r="J29" i="115"/>
  <c r="G29" i="115"/>
  <c r="G16" i="115" s="1"/>
  <c r="P28" i="115"/>
  <c r="M28" i="115"/>
  <c r="J28" i="115"/>
  <c r="G28" i="115"/>
  <c r="G15" i="115" s="1"/>
  <c r="P27" i="115"/>
  <c r="M27" i="115"/>
  <c r="J27" i="115"/>
  <c r="G27" i="115"/>
  <c r="G14" i="115" s="1"/>
  <c r="P26" i="115"/>
  <c r="M26" i="115"/>
  <c r="J26" i="115"/>
  <c r="G26" i="115"/>
  <c r="G13" i="115" s="1"/>
  <c r="P25" i="115"/>
  <c r="M25" i="115"/>
  <c r="J25" i="115"/>
  <c r="G25" i="115"/>
  <c r="G12" i="115" s="1"/>
  <c r="P24" i="115"/>
  <c r="M24" i="115"/>
  <c r="J24" i="115"/>
  <c r="G24" i="115"/>
  <c r="G11" i="115" s="1"/>
  <c r="P23" i="115"/>
  <c r="M23" i="115"/>
  <c r="J23" i="115"/>
  <c r="G23" i="115"/>
  <c r="G10" i="115" s="1"/>
  <c r="P22" i="115"/>
  <c r="P32" i="115" s="1"/>
  <c r="P45" i="115" s="1"/>
  <c r="P47" i="115" s="1"/>
  <c r="M22" i="115"/>
  <c r="J22" i="115"/>
  <c r="J32" i="115" s="1"/>
  <c r="J45" i="115" s="1"/>
  <c r="J47" i="115" s="1"/>
  <c r="G22" i="115"/>
  <c r="G32" i="115" s="1"/>
  <c r="G45" i="115" s="1"/>
  <c r="G47" i="115" s="1"/>
  <c r="P18" i="115"/>
  <c r="O18" i="115"/>
  <c r="N18" i="115"/>
  <c r="M18" i="115"/>
  <c r="L18" i="115"/>
  <c r="K18" i="115"/>
  <c r="J18" i="115"/>
  <c r="I18" i="115"/>
  <c r="H18" i="115"/>
  <c r="F18" i="115"/>
  <c r="E18" i="115"/>
  <c r="P17" i="115"/>
  <c r="O17" i="115"/>
  <c r="N17" i="115"/>
  <c r="M17" i="115"/>
  <c r="L17" i="115"/>
  <c r="K17" i="115"/>
  <c r="J17" i="115"/>
  <c r="I17" i="115"/>
  <c r="H17" i="115"/>
  <c r="F17" i="115"/>
  <c r="E17" i="115"/>
  <c r="P16" i="115"/>
  <c r="O16" i="115"/>
  <c r="N16" i="115"/>
  <c r="M16" i="115"/>
  <c r="L16" i="115"/>
  <c r="K16" i="115"/>
  <c r="J16" i="115"/>
  <c r="I16" i="115"/>
  <c r="H16" i="115"/>
  <c r="F16" i="115"/>
  <c r="E16" i="115"/>
  <c r="P15" i="115"/>
  <c r="O15" i="115"/>
  <c r="N15" i="115"/>
  <c r="M15" i="115"/>
  <c r="L15" i="115"/>
  <c r="K15" i="115"/>
  <c r="J15" i="115"/>
  <c r="I15" i="115"/>
  <c r="H15" i="115"/>
  <c r="F15" i="115"/>
  <c r="E15" i="115"/>
  <c r="P14" i="115"/>
  <c r="O14" i="115"/>
  <c r="N14" i="115"/>
  <c r="M14" i="115"/>
  <c r="L14" i="115"/>
  <c r="K14" i="115"/>
  <c r="J14" i="115"/>
  <c r="I14" i="115"/>
  <c r="H14" i="115"/>
  <c r="F14" i="115"/>
  <c r="E14" i="115"/>
  <c r="P13" i="115"/>
  <c r="O13" i="115"/>
  <c r="N13" i="115"/>
  <c r="M13" i="115"/>
  <c r="L13" i="115"/>
  <c r="K13" i="115"/>
  <c r="J13" i="115"/>
  <c r="I13" i="115"/>
  <c r="H13" i="115"/>
  <c r="F13" i="115"/>
  <c r="E13" i="115"/>
  <c r="P12" i="115"/>
  <c r="O12" i="115"/>
  <c r="N12" i="115"/>
  <c r="M12" i="115"/>
  <c r="L12" i="115"/>
  <c r="K12" i="115"/>
  <c r="J12" i="115"/>
  <c r="I12" i="115"/>
  <c r="H12" i="115"/>
  <c r="F12" i="115"/>
  <c r="E12" i="115"/>
  <c r="P11" i="115"/>
  <c r="O11" i="115"/>
  <c r="N11" i="115"/>
  <c r="M11" i="115"/>
  <c r="L11" i="115"/>
  <c r="K11" i="115"/>
  <c r="J11" i="115"/>
  <c r="I11" i="115"/>
  <c r="H11" i="115"/>
  <c r="F11" i="115"/>
  <c r="E11" i="115"/>
  <c r="P10" i="115"/>
  <c r="O10" i="115"/>
  <c r="N10" i="115"/>
  <c r="M10" i="115"/>
  <c r="L10" i="115"/>
  <c r="K10" i="115"/>
  <c r="J10" i="115"/>
  <c r="I10" i="115"/>
  <c r="H10" i="115"/>
  <c r="F10" i="115"/>
  <c r="E10" i="115"/>
  <c r="P9" i="115"/>
  <c r="P19" i="115" s="1"/>
  <c r="O9" i="115"/>
  <c r="O19" i="115" s="1"/>
  <c r="N9" i="115"/>
  <c r="N19" i="115" s="1"/>
  <c r="M9" i="115"/>
  <c r="M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F9" i="115"/>
  <c r="F19" i="115" s="1"/>
  <c r="E9" i="115"/>
  <c r="E19" i="115" s="1"/>
  <c r="K45" i="113"/>
  <c r="F45" i="113"/>
  <c r="F46" i="113" s="1"/>
  <c r="K44" i="113"/>
  <c r="K46" i="113" s="1"/>
  <c r="F44" i="113"/>
  <c r="L43" i="113"/>
  <c r="L45" i="113" s="1"/>
  <c r="K43" i="113"/>
  <c r="I43" i="113"/>
  <c r="I45" i="113" s="1"/>
  <c r="H43" i="113"/>
  <c r="H45" i="113" s="1"/>
  <c r="F43" i="113"/>
  <c r="E43" i="113"/>
  <c r="E45" i="113" s="1"/>
  <c r="M42" i="113"/>
  <c r="J42" i="113"/>
  <c r="I42" i="113"/>
  <c r="G42" i="113"/>
  <c r="G17" i="113" s="1"/>
  <c r="M41" i="113"/>
  <c r="J41" i="113"/>
  <c r="G41" i="113"/>
  <c r="M40" i="113"/>
  <c r="M15" i="113" s="1"/>
  <c r="J40" i="113"/>
  <c r="G40" i="113"/>
  <c r="M39" i="113"/>
  <c r="J39" i="113"/>
  <c r="J14" i="113" s="1"/>
  <c r="G39" i="113"/>
  <c r="M38" i="113"/>
  <c r="J38" i="113"/>
  <c r="G38" i="113"/>
  <c r="G13" i="113" s="1"/>
  <c r="M37" i="113"/>
  <c r="J37" i="113"/>
  <c r="G37" i="113"/>
  <c r="M36" i="113"/>
  <c r="M11" i="113" s="1"/>
  <c r="J36" i="113"/>
  <c r="G36" i="113"/>
  <c r="M35" i="113"/>
  <c r="J35" i="113"/>
  <c r="J10" i="113" s="1"/>
  <c r="G35" i="113"/>
  <c r="M34" i="113"/>
  <c r="J34" i="113"/>
  <c r="G34" i="113"/>
  <c r="G43" i="113" s="1"/>
  <c r="G45" i="113" s="1"/>
  <c r="M33" i="113"/>
  <c r="M43" i="113" s="1"/>
  <c r="M45" i="113" s="1"/>
  <c r="J33" i="113"/>
  <c r="J43" i="113" s="1"/>
  <c r="J45" i="113" s="1"/>
  <c r="G33" i="113"/>
  <c r="L31" i="113"/>
  <c r="L44" i="113" s="1"/>
  <c r="L46" i="113" s="1"/>
  <c r="K31" i="113"/>
  <c r="I31" i="113"/>
  <c r="I44" i="113" s="1"/>
  <c r="I46" i="113" s="1"/>
  <c r="H31" i="113"/>
  <c r="H44" i="113" s="1"/>
  <c r="F31" i="113"/>
  <c r="E31" i="113"/>
  <c r="E44" i="113" s="1"/>
  <c r="E46" i="113" s="1"/>
  <c r="M30" i="113"/>
  <c r="M17" i="113" s="1"/>
  <c r="J30" i="113"/>
  <c r="J17" i="113" s="1"/>
  <c r="G30" i="113"/>
  <c r="M29" i="113"/>
  <c r="J29" i="113"/>
  <c r="J16" i="113" s="1"/>
  <c r="G29" i="113"/>
  <c r="G16" i="113" s="1"/>
  <c r="M28" i="113"/>
  <c r="J28" i="113"/>
  <c r="G28" i="113"/>
  <c r="G15" i="113" s="1"/>
  <c r="M27" i="113"/>
  <c r="M14" i="113" s="1"/>
  <c r="J27" i="113"/>
  <c r="G27" i="113"/>
  <c r="M26" i="113"/>
  <c r="M13" i="113" s="1"/>
  <c r="J26" i="113"/>
  <c r="J13" i="113" s="1"/>
  <c r="G26" i="113"/>
  <c r="M25" i="113"/>
  <c r="J25" i="113"/>
  <c r="J12" i="113" s="1"/>
  <c r="G25" i="113"/>
  <c r="G12" i="113" s="1"/>
  <c r="M24" i="113"/>
  <c r="J24" i="113"/>
  <c r="G24" i="113"/>
  <c r="G11" i="113" s="1"/>
  <c r="M23" i="113"/>
  <c r="M10" i="113" s="1"/>
  <c r="J23" i="113"/>
  <c r="G23" i="113"/>
  <c r="M22" i="113"/>
  <c r="M9" i="113" s="1"/>
  <c r="J22" i="113"/>
  <c r="J9" i="113" s="1"/>
  <c r="G22" i="113"/>
  <c r="M21" i="113"/>
  <c r="M31" i="113" s="1"/>
  <c r="J21" i="113"/>
  <c r="J8" i="113" s="1"/>
  <c r="G21" i="113"/>
  <c r="G31" i="113" s="1"/>
  <c r="K18" i="113"/>
  <c r="F18" i="113"/>
  <c r="L17" i="113"/>
  <c r="K17" i="113"/>
  <c r="I17" i="113"/>
  <c r="H17" i="113"/>
  <c r="F17" i="113"/>
  <c r="E17" i="113"/>
  <c r="M16" i="113"/>
  <c r="L16" i="113"/>
  <c r="K16" i="113"/>
  <c r="I16" i="113"/>
  <c r="H16" i="113"/>
  <c r="F16" i="113"/>
  <c r="E16" i="113"/>
  <c r="L15" i="113"/>
  <c r="K15" i="113"/>
  <c r="J15" i="113"/>
  <c r="I15" i="113"/>
  <c r="H15" i="113"/>
  <c r="F15" i="113"/>
  <c r="E15" i="113"/>
  <c r="L14" i="113"/>
  <c r="K14" i="113"/>
  <c r="I14" i="113"/>
  <c r="H14" i="113"/>
  <c r="G14" i="113"/>
  <c r="F14" i="113"/>
  <c r="E14" i="113"/>
  <c r="L13" i="113"/>
  <c r="K13" i="113"/>
  <c r="I13" i="113"/>
  <c r="H13" i="113"/>
  <c r="F13" i="113"/>
  <c r="E13" i="113"/>
  <c r="M12" i="113"/>
  <c r="L12" i="113"/>
  <c r="K12" i="113"/>
  <c r="I12" i="113"/>
  <c r="H12" i="113"/>
  <c r="F12" i="113"/>
  <c r="E12" i="113"/>
  <c r="L11" i="113"/>
  <c r="K11" i="113"/>
  <c r="J11" i="113"/>
  <c r="I11" i="113"/>
  <c r="H11" i="113"/>
  <c r="F11" i="113"/>
  <c r="E11" i="113"/>
  <c r="L10" i="113"/>
  <c r="K10" i="113"/>
  <c r="I10" i="113"/>
  <c r="H10" i="113"/>
  <c r="G10" i="113"/>
  <c r="F10" i="113"/>
  <c r="E10" i="113"/>
  <c r="L9" i="113"/>
  <c r="K9" i="113"/>
  <c r="I9" i="113"/>
  <c r="H9" i="113"/>
  <c r="F9" i="113"/>
  <c r="E9" i="113"/>
  <c r="M8" i="113"/>
  <c r="L8" i="113"/>
  <c r="K8" i="113"/>
  <c r="I8" i="113"/>
  <c r="H8" i="113"/>
  <c r="F8" i="113"/>
  <c r="E8" i="113"/>
  <c r="M32" i="163" l="1"/>
  <c r="M46" i="163" s="1"/>
  <c r="M18" i="163"/>
  <c r="E41" i="121"/>
  <c r="G9" i="121"/>
  <c r="G17" i="121" s="1"/>
  <c r="P12" i="117"/>
  <c r="J12" i="117"/>
  <c r="G9" i="115"/>
  <c r="G19" i="115" s="1"/>
  <c r="M44" i="113"/>
  <c r="M46" i="113" s="1"/>
  <c r="M18" i="113"/>
  <c r="G44" i="113"/>
  <c r="G46" i="113" s="1"/>
  <c r="G18" i="113"/>
  <c r="H46" i="113"/>
  <c r="L18" i="113"/>
  <c r="G8" i="113"/>
  <c r="E18" i="113"/>
  <c r="I18" i="113"/>
  <c r="J31" i="113"/>
  <c r="H18" i="113"/>
  <c r="G9" i="113"/>
  <c r="H33" i="125"/>
  <c r="C33" i="125"/>
  <c r="H32" i="125"/>
  <c r="H34" i="125" s="1"/>
  <c r="I31" i="125"/>
  <c r="I33" i="125" s="1"/>
  <c r="H31" i="125"/>
  <c r="F31" i="125"/>
  <c r="F33" i="125" s="1"/>
  <c r="E31" i="125"/>
  <c r="E33" i="125" s="1"/>
  <c r="C31" i="125"/>
  <c r="B31" i="125"/>
  <c r="B33" i="125" s="1"/>
  <c r="J30" i="125"/>
  <c r="G30" i="125"/>
  <c r="D30" i="125"/>
  <c r="J29" i="125"/>
  <c r="G29" i="125"/>
  <c r="D29" i="125"/>
  <c r="J28" i="125"/>
  <c r="G28" i="125"/>
  <c r="D28" i="125"/>
  <c r="J27" i="125"/>
  <c r="G27" i="125"/>
  <c r="G31" i="125" s="1"/>
  <c r="G33" i="125" s="1"/>
  <c r="D27" i="125"/>
  <c r="J26" i="125"/>
  <c r="J31" i="125" s="1"/>
  <c r="J33" i="125" s="1"/>
  <c r="G26" i="125"/>
  <c r="D26" i="125"/>
  <c r="D31" i="125" s="1"/>
  <c r="D33" i="125" s="1"/>
  <c r="I24" i="125"/>
  <c r="I32" i="125" s="1"/>
  <c r="H24" i="125"/>
  <c r="F24" i="125"/>
  <c r="F32" i="125" s="1"/>
  <c r="F34" i="125" s="1"/>
  <c r="E24" i="125"/>
  <c r="E32" i="125" s="1"/>
  <c r="E34" i="125" s="1"/>
  <c r="C24" i="125"/>
  <c r="C32" i="125" s="1"/>
  <c r="C34" i="125" s="1"/>
  <c r="B24" i="125"/>
  <c r="B32" i="125" s="1"/>
  <c r="B34" i="125" s="1"/>
  <c r="J23" i="125"/>
  <c r="G23" i="125"/>
  <c r="D23" i="125"/>
  <c r="J22" i="125"/>
  <c r="J24" i="125" s="1"/>
  <c r="J32" i="125" s="1"/>
  <c r="J34" i="125" s="1"/>
  <c r="G22" i="125"/>
  <c r="D22" i="125"/>
  <c r="J21" i="125"/>
  <c r="G21" i="125"/>
  <c r="D21" i="125"/>
  <c r="J20" i="125"/>
  <c r="G20" i="125"/>
  <c r="G24" i="125" s="1"/>
  <c r="G32" i="125" s="1"/>
  <c r="D20" i="125"/>
  <c r="J19" i="125"/>
  <c r="G19" i="125"/>
  <c r="D19" i="125"/>
  <c r="D24" i="125" s="1"/>
  <c r="D32" i="125" s="1"/>
  <c r="J15" i="125"/>
  <c r="I15" i="125"/>
  <c r="H15" i="125"/>
  <c r="G15" i="125"/>
  <c r="F15" i="125"/>
  <c r="E15" i="125"/>
  <c r="C15" i="125"/>
  <c r="B15" i="125"/>
  <c r="D15" i="125" s="1"/>
  <c r="I14" i="125"/>
  <c r="H14" i="125"/>
  <c r="J14" i="125" s="1"/>
  <c r="G14" i="125"/>
  <c r="F14" i="125"/>
  <c r="E14" i="125"/>
  <c r="D14" i="125"/>
  <c r="C14" i="125"/>
  <c r="B14" i="125"/>
  <c r="I13" i="125"/>
  <c r="H13" i="125"/>
  <c r="J13" i="125" s="1"/>
  <c r="F13" i="125"/>
  <c r="E13" i="125"/>
  <c r="G13" i="125" s="1"/>
  <c r="D13" i="125"/>
  <c r="C13" i="125"/>
  <c r="B13" i="125"/>
  <c r="J12" i="125"/>
  <c r="I12" i="125"/>
  <c r="I16" i="125" s="1"/>
  <c r="H12" i="125"/>
  <c r="F12" i="125"/>
  <c r="F16" i="125" s="1"/>
  <c r="E12" i="125"/>
  <c r="E16" i="125" s="1"/>
  <c r="C12" i="125"/>
  <c r="B12" i="125"/>
  <c r="D12" i="125" s="1"/>
  <c r="J11" i="125"/>
  <c r="I11" i="125"/>
  <c r="H11" i="125"/>
  <c r="H16" i="125" s="1"/>
  <c r="G11" i="125"/>
  <c r="F11" i="125"/>
  <c r="E11" i="125"/>
  <c r="C11" i="125"/>
  <c r="C16" i="125" s="1"/>
  <c r="B11" i="125"/>
  <c r="D11" i="125" s="1"/>
  <c r="D16" i="125" s="1"/>
  <c r="G33" i="124"/>
  <c r="D33" i="124"/>
  <c r="G32" i="124"/>
  <c r="D32" i="124"/>
  <c r="J32" i="124" s="1"/>
  <c r="G31" i="124"/>
  <c r="D31" i="124"/>
  <c r="G30" i="124"/>
  <c r="G13" i="124" s="1"/>
  <c r="D30" i="124"/>
  <c r="J30" i="124" s="1"/>
  <c r="G29" i="124"/>
  <c r="D29" i="124"/>
  <c r="G28" i="124"/>
  <c r="G11" i="124" s="1"/>
  <c r="D28" i="124"/>
  <c r="G25" i="124"/>
  <c r="D25" i="124"/>
  <c r="G24" i="124"/>
  <c r="D24" i="124"/>
  <c r="G23" i="124"/>
  <c r="D23" i="124"/>
  <c r="G22" i="124"/>
  <c r="D22" i="124"/>
  <c r="D13" i="124" s="1"/>
  <c r="G21" i="124"/>
  <c r="D21" i="124"/>
  <c r="G20" i="124"/>
  <c r="D20" i="124"/>
  <c r="D11" i="124" s="1"/>
  <c r="G16" i="124"/>
  <c r="F16" i="124"/>
  <c r="E16" i="124"/>
  <c r="D16" i="124"/>
  <c r="C16" i="124"/>
  <c r="B16" i="124"/>
  <c r="G15" i="124"/>
  <c r="F15" i="124"/>
  <c r="I15" i="124" s="1"/>
  <c r="E15" i="124"/>
  <c r="C15" i="124"/>
  <c r="B15" i="124"/>
  <c r="G14" i="124"/>
  <c r="F14" i="124"/>
  <c r="E14" i="124"/>
  <c r="D14" i="124"/>
  <c r="C14" i="124"/>
  <c r="I14" i="124" s="1"/>
  <c r="B14" i="124"/>
  <c r="F13" i="124"/>
  <c r="I13" i="124" s="1"/>
  <c r="E13" i="124"/>
  <c r="H13" i="124" s="1"/>
  <c r="J13" i="124" s="1"/>
  <c r="C13" i="124"/>
  <c r="B13" i="124"/>
  <c r="G12" i="124"/>
  <c r="F12" i="124"/>
  <c r="E12" i="124"/>
  <c r="D12" i="124"/>
  <c r="C12" i="124"/>
  <c r="B12" i="124"/>
  <c r="F11" i="124"/>
  <c r="E11" i="124"/>
  <c r="E17" i="124" s="1"/>
  <c r="C11" i="124"/>
  <c r="I11" i="124" s="1"/>
  <c r="B11" i="124"/>
  <c r="H15" i="124"/>
  <c r="H20" i="124"/>
  <c r="H26" i="124" s="1"/>
  <c r="H35" i="124" s="1"/>
  <c r="I20" i="124"/>
  <c r="J20" i="124"/>
  <c r="H21" i="124"/>
  <c r="I21" i="124"/>
  <c r="J21" i="124" s="1"/>
  <c r="H22" i="124"/>
  <c r="I22" i="124"/>
  <c r="H23" i="124"/>
  <c r="I23" i="124"/>
  <c r="H24" i="124"/>
  <c r="J24" i="124" s="1"/>
  <c r="I24" i="124"/>
  <c r="H25" i="124"/>
  <c r="I25" i="124"/>
  <c r="J25" i="124" s="1"/>
  <c r="B26" i="124"/>
  <c r="C26" i="124"/>
  <c r="E26" i="124"/>
  <c r="E35" i="124" s="1"/>
  <c r="E37" i="124" s="1"/>
  <c r="F26" i="124"/>
  <c r="F35" i="124" s="1"/>
  <c r="H28" i="124"/>
  <c r="I28" i="124"/>
  <c r="H29" i="124"/>
  <c r="I29" i="124"/>
  <c r="J29" i="124"/>
  <c r="H30" i="124"/>
  <c r="I30" i="124"/>
  <c r="H31" i="124"/>
  <c r="I31" i="124"/>
  <c r="J31" i="124"/>
  <c r="H32" i="124"/>
  <c r="I32" i="124"/>
  <c r="J33" i="124"/>
  <c r="H33" i="124"/>
  <c r="I33" i="124"/>
  <c r="B34" i="124"/>
  <c r="B36" i="124" s="1"/>
  <c r="C34" i="124"/>
  <c r="C36" i="124" s="1"/>
  <c r="C37" i="124" s="1"/>
  <c r="E34" i="124"/>
  <c r="F34" i="124"/>
  <c r="F36" i="124" s="1"/>
  <c r="B35" i="124"/>
  <c r="C35" i="124"/>
  <c r="E36" i="124"/>
  <c r="O31" i="198"/>
  <c r="O33" i="198" s="1"/>
  <c r="N31" i="198"/>
  <c r="N33" i="198" s="1"/>
  <c r="L31" i="198"/>
  <c r="L33" i="198" s="1"/>
  <c r="K31" i="198"/>
  <c r="K33" i="198" s="1"/>
  <c r="I31" i="198"/>
  <c r="I33" i="198" s="1"/>
  <c r="H31" i="198"/>
  <c r="H33" i="198" s="1"/>
  <c r="G31" i="198"/>
  <c r="G33" i="198" s="1"/>
  <c r="F31" i="198"/>
  <c r="F33" i="198" s="1"/>
  <c r="E31" i="198"/>
  <c r="E33" i="198" s="1"/>
  <c r="P30" i="198"/>
  <c r="M30" i="198"/>
  <c r="J30" i="198"/>
  <c r="G30" i="198"/>
  <c r="P29" i="198"/>
  <c r="M29" i="198"/>
  <c r="J29" i="198"/>
  <c r="G29" i="198"/>
  <c r="P28" i="198"/>
  <c r="M28" i="198"/>
  <c r="J28" i="198"/>
  <c r="G28" i="198"/>
  <c r="P27" i="198"/>
  <c r="M27" i="198"/>
  <c r="J27" i="198"/>
  <c r="G27" i="198"/>
  <c r="P26" i="198"/>
  <c r="P31" i="198" s="1"/>
  <c r="P33" i="198" s="1"/>
  <c r="M26" i="198"/>
  <c r="M31" i="198" s="1"/>
  <c r="M33" i="198" s="1"/>
  <c r="J26" i="198"/>
  <c r="J31" i="198" s="1"/>
  <c r="J33" i="198" s="1"/>
  <c r="G26" i="198"/>
  <c r="O24" i="198"/>
  <c r="O32" i="198" s="1"/>
  <c r="O34" i="198" s="1"/>
  <c r="N24" i="198"/>
  <c r="N32" i="198" s="1"/>
  <c r="N34" i="198" s="1"/>
  <c r="L24" i="198"/>
  <c r="L32" i="198" s="1"/>
  <c r="K24" i="198"/>
  <c r="K32" i="198" s="1"/>
  <c r="K34" i="198" s="1"/>
  <c r="I24" i="198"/>
  <c r="I32" i="198" s="1"/>
  <c r="I34" i="198" s="1"/>
  <c r="H24" i="198"/>
  <c r="H32" i="198" s="1"/>
  <c r="H34" i="198" s="1"/>
  <c r="G24" i="198"/>
  <c r="G32" i="198" s="1"/>
  <c r="F24" i="198"/>
  <c r="F32" i="198" s="1"/>
  <c r="F34" i="198" s="1"/>
  <c r="E24" i="198"/>
  <c r="E32" i="198" s="1"/>
  <c r="E34" i="198" s="1"/>
  <c r="P23" i="198"/>
  <c r="M23" i="198"/>
  <c r="J23" i="198"/>
  <c r="G23" i="198"/>
  <c r="P22" i="198"/>
  <c r="M22" i="198"/>
  <c r="J22" i="198"/>
  <c r="G22" i="198"/>
  <c r="P21" i="198"/>
  <c r="M21" i="198"/>
  <c r="J21" i="198"/>
  <c r="G21" i="198"/>
  <c r="P20" i="198"/>
  <c r="M20" i="198"/>
  <c r="J20" i="198"/>
  <c r="G20" i="198"/>
  <c r="P19" i="198"/>
  <c r="P24" i="198" s="1"/>
  <c r="P32" i="198" s="1"/>
  <c r="P34" i="198" s="1"/>
  <c r="M19" i="198"/>
  <c r="M24" i="198" s="1"/>
  <c r="M32" i="198" s="1"/>
  <c r="J19" i="198"/>
  <c r="J24" i="198" s="1"/>
  <c r="J32" i="198" s="1"/>
  <c r="J34" i="198" s="1"/>
  <c r="G19" i="198"/>
  <c r="O15" i="198"/>
  <c r="P15" i="198" s="1"/>
  <c r="N15" i="198"/>
  <c r="L15" i="198"/>
  <c r="K15" i="198"/>
  <c r="M15" i="198" s="1"/>
  <c r="I15" i="198"/>
  <c r="H15" i="198"/>
  <c r="J15" i="198" s="1"/>
  <c r="G15" i="198"/>
  <c r="F15" i="198"/>
  <c r="E15" i="198"/>
  <c r="O14" i="198"/>
  <c r="P14" i="198" s="1"/>
  <c r="N14" i="198"/>
  <c r="L14" i="198"/>
  <c r="K14" i="198"/>
  <c r="M14" i="198" s="1"/>
  <c r="I14" i="198"/>
  <c r="H14" i="198"/>
  <c r="J14" i="198" s="1"/>
  <c r="G14" i="198"/>
  <c r="F14" i="198"/>
  <c r="E14" i="198"/>
  <c r="O13" i="198"/>
  <c r="P13" i="198" s="1"/>
  <c r="N13" i="198"/>
  <c r="L13" i="198"/>
  <c r="K13" i="198"/>
  <c r="M13" i="198" s="1"/>
  <c r="I13" i="198"/>
  <c r="H13" i="198"/>
  <c r="J13" i="198" s="1"/>
  <c r="G13" i="198"/>
  <c r="F13" i="198"/>
  <c r="E13" i="198"/>
  <c r="O12" i="198"/>
  <c r="P12" i="198" s="1"/>
  <c r="N12" i="198"/>
  <c r="L12" i="198"/>
  <c r="K12" i="198"/>
  <c r="M12" i="198" s="1"/>
  <c r="I12" i="198"/>
  <c r="H12" i="198"/>
  <c r="J12" i="198" s="1"/>
  <c r="G12" i="198"/>
  <c r="F12" i="198"/>
  <c r="E12" i="198"/>
  <c r="O11" i="198"/>
  <c r="P11" i="198" s="1"/>
  <c r="P16" i="198" s="1"/>
  <c r="N11" i="198"/>
  <c r="N16" i="198" s="1"/>
  <c r="L11" i="198"/>
  <c r="L16" i="198" s="1"/>
  <c r="K11" i="198"/>
  <c r="M11" i="198" s="1"/>
  <c r="I11" i="198"/>
  <c r="I16" i="198" s="1"/>
  <c r="H11" i="198"/>
  <c r="J11" i="198" s="1"/>
  <c r="G11" i="198"/>
  <c r="G16" i="198" s="1"/>
  <c r="F11" i="198"/>
  <c r="F16" i="198" s="1"/>
  <c r="E11" i="198"/>
  <c r="E16" i="198" s="1"/>
  <c r="I32" i="122"/>
  <c r="F32" i="122"/>
  <c r="E32" i="122"/>
  <c r="F31" i="122"/>
  <c r="F33" i="122" s="1"/>
  <c r="L30" i="122"/>
  <c r="L32" i="122" s="1"/>
  <c r="K30" i="122"/>
  <c r="K32" i="122" s="1"/>
  <c r="I30" i="122"/>
  <c r="H30" i="122"/>
  <c r="H32" i="122" s="1"/>
  <c r="F30" i="122"/>
  <c r="E30" i="122"/>
  <c r="M29" i="122"/>
  <c r="J29" i="122"/>
  <c r="G29" i="122"/>
  <c r="M28" i="122"/>
  <c r="J28" i="122"/>
  <c r="G28" i="122"/>
  <c r="G30" i="122" s="1"/>
  <c r="G32" i="122" s="1"/>
  <c r="M27" i="122"/>
  <c r="J27" i="122"/>
  <c r="G27" i="122"/>
  <c r="M26" i="122"/>
  <c r="J26" i="122"/>
  <c r="G26" i="122"/>
  <c r="M25" i="122"/>
  <c r="M30" i="122" s="1"/>
  <c r="M32" i="122" s="1"/>
  <c r="J25" i="122"/>
  <c r="J30" i="122" s="1"/>
  <c r="J32" i="122" s="1"/>
  <c r="G25" i="122"/>
  <c r="L23" i="122"/>
  <c r="L31" i="122" s="1"/>
  <c r="L33" i="122" s="1"/>
  <c r="K23" i="122"/>
  <c r="K31" i="122" s="1"/>
  <c r="I23" i="122"/>
  <c r="I31" i="122" s="1"/>
  <c r="I33" i="122" s="1"/>
  <c r="H23" i="122"/>
  <c r="H31" i="122" s="1"/>
  <c r="H33" i="122" s="1"/>
  <c r="F23" i="122"/>
  <c r="E23" i="122"/>
  <c r="E31" i="122" s="1"/>
  <c r="E33" i="122" s="1"/>
  <c r="M22" i="122"/>
  <c r="J22" i="122"/>
  <c r="G22" i="122"/>
  <c r="M21" i="122"/>
  <c r="J21" i="122"/>
  <c r="G21" i="122"/>
  <c r="G23" i="122" s="1"/>
  <c r="G31" i="122" s="1"/>
  <c r="G33" i="122" s="1"/>
  <c r="M20" i="122"/>
  <c r="J20" i="122"/>
  <c r="G20" i="122"/>
  <c r="M19" i="122"/>
  <c r="J19" i="122"/>
  <c r="G19" i="122"/>
  <c r="M18" i="122"/>
  <c r="M23" i="122" s="1"/>
  <c r="M31" i="122" s="1"/>
  <c r="M33" i="122" s="1"/>
  <c r="J18" i="122"/>
  <c r="J23" i="122" s="1"/>
  <c r="J31" i="122" s="1"/>
  <c r="J33" i="122" s="1"/>
  <c r="G18" i="122"/>
  <c r="L14" i="122"/>
  <c r="M14" i="122" s="1"/>
  <c r="K14" i="122"/>
  <c r="I14" i="122"/>
  <c r="H14" i="122"/>
  <c r="J14" i="122" s="1"/>
  <c r="F14" i="122"/>
  <c r="E14" i="122"/>
  <c r="G14" i="122" s="1"/>
  <c r="M13" i="122"/>
  <c r="L13" i="122"/>
  <c r="K13" i="122"/>
  <c r="I13" i="122"/>
  <c r="J13" i="122" s="1"/>
  <c r="H13" i="122"/>
  <c r="F13" i="122"/>
  <c r="E13" i="122"/>
  <c r="G13" i="122" s="1"/>
  <c r="L12" i="122"/>
  <c r="K12" i="122"/>
  <c r="M12" i="122" s="1"/>
  <c r="J12" i="122"/>
  <c r="I12" i="122"/>
  <c r="H12" i="122"/>
  <c r="F12" i="122"/>
  <c r="G12" i="122" s="1"/>
  <c r="E12" i="122"/>
  <c r="L11" i="122"/>
  <c r="K11" i="122"/>
  <c r="M11" i="122" s="1"/>
  <c r="I11" i="122"/>
  <c r="H11" i="122"/>
  <c r="J11" i="122" s="1"/>
  <c r="G11" i="122"/>
  <c r="F11" i="122"/>
  <c r="E11" i="122"/>
  <c r="L10" i="122"/>
  <c r="L15" i="122" s="1"/>
  <c r="K10" i="122"/>
  <c r="I10" i="122"/>
  <c r="I15" i="122" s="1"/>
  <c r="H10" i="122"/>
  <c r="J10" i="122" s="1"/>
  <c r="F10" i="122"/>
  <c r="F15" i="122" s="1"/>
  <c r="E10" i="122"/>
  <c r="G10" i="122" s="1"/>
  <c r="J44" i="113" l="1"/>
  <c r="J46" i="113" s="1"/>
  <c r="J18" i="113"/>
  <c r="J16" i="125"/>
  <c r="D34" i="125"/>
  <c r="G34" i="125"/>
  <c r="I34" i="125"/>
  <c r="B16" i="125"/>
  <c r="G12" i="125"/>
  <c r="G16" i="125" s="1"/>
  <c r="H34" i="124"/>
  <c r="H36" i="124" s="1"/>
  <c r="D15" i="124"/>
  <c r="I34" i="124"/>
  <c r="I36" i="124" s="1"/>
  <c r="I12" i="124"/>
  <c r="I17" i="124" s="1"/>
  <c r="G34" i="124"/>
  <c r="G36" i="124" s="1"/>
  <c r="B37" i="124"/>
  <c r="F37" i="124"/>
  <c r="J22" i="124"/>
  <c r="D26" i="124"/>
  <c r="D35" i="124" s="1"/>
  <c r="J23" i="124"/>
  <c r="C17" i="124"/>
  <c r="H12" i="124"/>
  <c r="J12" i="124" s="1"/>
  <c r="F17" i="124"/>
  <c r="H14" i="124"/>
  <c r="H16" i="124"/>
  <c r="I16" i="124"/>
  <c r="J15" i="124"/>
  <c r="G17" i="124"/>
  <c r="J26" i="124"/>
  <c r="J35" i="124" s="1"/>
  <c r="D17" i="124"/>
  <c r="H37" i="124"/>
  <c r="J14" i="124"/>
  <c r="J28" i="124"/>
  <c r="J34" i="124" s="1"/>
  <c r="J36" i="124" s="1"/>
  <c r="G26" i="124"/>
  <c r="G35" i="124" s="1"/>
  <c r="G37" i="124" s="1"/>
  <c r="B17" i="124"/>
  <c r="H11" i="124"/>
  <c r="D34" i="124"/>
  <c r="D36" i="124" s="1"/>
  <c r="I26" i="124"/>
  <c r="I35" i="124" s="1"/>
  <c r="I37" i="124" s="1"/>
  <c r="M16" i="198"/>
  <c r="J16" i="198"/>
  <c r="M34" i="198"/>
  <c r="G34" i="198"/>
  <c r="L34" i="198"/>
  <c r="K16" i="198"/>
  <c r="O16" i="198"/>
  <c r="H16" i="198"/>
  <c r="J15" i="122"/>
  <c r="G15" i="122"/>
  <c r="K33" i="122"/>
  <c r="K15" i="122"/>
  <c r="M10" i="122"/>
  <c r="M15" i="122" s="1"/>
  <c r="H15" i="122"/>
  <c r="E15" i="122"/>
  <c r="J16" i="124" l="1"/>
  <c r="D37" i="124"/>
  <c r="J11" i="124"/>
  <c r="J17" i="124" s="1"/>
  <c r="H17" i="124"/>
  <c r="J37" i="124"/>
  <c r="D30" i="135" l="1"/>
  <c r="E30" i="135"/>
  <c r="F30" i="135"/>
  <c r="G30" i="135"/>
  <c r="H30" i="135"/>
  <c r="I30" i="135"/>
  <c r="J30" i="135"/>
  <c r="K30" i="135"/>
  <c r="L30" i="135"/>
  <c r="V23" i="133"/>
  <c r="X22" i="133"/>
  <c r="W22" i="133"/>
  <c r="V22" i="133"/>
  <c r="S22" i="133"/>
  <c r="O22" i="133"/>
  <c r="M22" i="133"/>
  <c r="L22" i="133"/>
  <c r="K22" i="133"/>
  <c r="I22" i="133"/>
  <c r="H22" i="133"/>
  <c r="G22" i="133"/>
  <c r="E22" i="133"/>
  <c r="D22" i="133"/>
  <c r="X21" i="133"/>
  <c r="X23" i="133" s="1"/>
  <c r="V21" i="133"/>
  <c r="U21" i="133"/>
  <c r="T21" i="133"/>
  <c r="R21" i="133"/>
  <c r="Q21" i="133"/>
  <c r="P21" i="133"/>
  <c r="P23" i="133" s="1"/>
  <c r="N21" i="133"/>
  <c r="M21" i="133"/>
  <c r="M23" i="133" s="1"/>
  <c r="L21" i="133"/>
  <c r="L23" i="133" s="1"/>
  <c r="J21" i="133"/>
  <c r="I21" i="133"/>
  <c r="I23" i="133" s="1"/>
  <c r="H21" i="133"/>
  <c r="H23" i="133" s="1"/>
  <c r="F21" i="133"/>
  <c r="E21" i="133"/>
  <c r="E23" i="133" s="1"/>
  <c r="D21" i="133"/>
  <c r="D23" i="133" s="1"/>
  <c r="X20" i="133"/>
  <c r="W20" i="133"/>
  <c r="U20" i="133"/>
  <c r="U22" i="133" s="1"/>
  <c r="T20" i="133"/>
  <c r="T22" i="133" s="1"/>
  <c r="S20" i="133"/>
  <c r="R20" i="133"/>
  <c r="R22" i="133" s="1"/>
  <c r="R23" i="133" s="1"/>
  <c r="Q20" i="133"/>
  <c r="Q22" i="133" s="1"/>
  <c r="P20" i="133"/>
  <c r="P22" i="133" s="1"/>
  <c r="N20" i="133"/>
  <c r="N22" i="133" s="1"/>
  <c r="N23" i="133" s="1"/>
  <c r="L20" i="133"/>
  <c r="K20" i="133"/>
  <c r="J20" i="133"/>
  <c r="J22" i="133" s="1"/>
  <c r="J23" i="133" s="1"/>
  <c r="I20" i="133"/>
  <c r="H20" i="133"/>
  <c r="G20" i="133"/>
  <c r="F20" i="133"/>
  <c r="F22" i="133" s="1"/>
  <c r="F23" i="133" s="1"/>
  <c r="E20" i="133"/>
  <c r="D20" i="133"/>
  <c r="X17" i="133"/>
  <c r="W17" i="133"/>
  <c r="W21" i="133" s="1"/>
  <c r="W23" i="133" s="1"/>
  <c r="V17" i="133"/>
  <c r="U17" i="133"/>
  <c r="T17" i="133"/>
  <c r="S17" i="133"/>
  <c r="S21" i="133" s="1"/>
  <c r="S23" i="133" s="1"/>
  <c r="R17" i="133"/>
  <c r="Q17" i="133"/>
  <c r="P17" i="133"/>
  <c r="O17" i="133"/>
  <c r="O21" i="133" s="1"/>
  <c r="O23" i="133" s="1"/>
  <c r="N17" i="133"/>
  <c r="M17" i="133"/>
  <c r="L17" i="133"/>
  <c r="K17" i="133"/>
  <c r="K21" i="133" s="1"/>
  <c r="K23" i="133" s="1"/>
  <c r="J17" i="133"/>
  <c r="I17" i="133"/>
  <c r="H17" i="133"/>
  <c r="G17" i="133"/>
  <c r="G21" i="133" s="1"/>
  <c r="G23" i="133" s="1"/>
  <c r="F17" i="133"/>
  <c r="E17" i="133"/>
  <c r="D17" i="133"/>
  <c r="X12" i="133"/>
  <c r="W12" i="133"/>
  <c r="V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X9" i="133"/>
  <c r="W9" i="133"/>
  <c r="V9" i="133"/>
  <c r="U9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D3" i="133"/>
  <c r="B1" i="133"/>
  <c r="L21" i="131"/>
  <c r="K21" i="131"/>
  <c r="J21" i="131"/>
  <c r="K19" i="131"/>
  <c r="L16" i="131"/>
  <c r="L20" i="131" s="1"/>
  <c r="L22" i="131" s="1"/>
  <c r="K16" i="131"/>
  <c r="K20" i="131" s="1"/>
  <c r="K22" i="131" s="1"/>
  <c r="J16" i="131"/>
  <c r="J20" i="131" s="1"/>
  <c r="J22" i="131" s="1"/>
  <c r="L11" i="131"/>
  <c r="K11" i="131"/>
  <c r="J11" i="131"/>
  <c r="L8" i="131"/>
  <c r="K8" i="131"/>
  <c r="J8" i="131"/>
  <c r="U49" i="132"/>
  <c r="U51" i="132" s="1"/>
  <c r="T49" i="132"/>
  <c r="T51" i="132" s="1"/>
  <c r="S49" i="132"/>
  <c r="S51" i="132" s="1"/>
  <c r="R49" i="132"/>
  <c r="R51" i="132" s="1"/>
  <c r="Q49" i="132"/>
  <c r="Q51" i="132" s="1"/>
  <c r="P49" i="132"/>
  <c r="P51" i="132" s="1"/>
  <c r="O49" i="132"/>
  <c r="O51" i="132" s="1"/>
  <c r="N49" i="132"/>
  <c r="N51" i="132" s="1"/>
  <c r="M49" i="132"/>
  <c r="M51" i="132" s="1"/>
  <c r="L49" i="132"/>
  <c r="L51" i="132" s="1"/>
  <c r="K49" i="132"/>
  <c r="K51" i="132" s="1"/>
  <c r="J49" i="132"/>
  <c r="J51" i="132" s="1"/>
  <c r="I49" i="132"/>
  <c r="I51" i="132" s="1"/>
  <c r="H49" i="132"/>
  <c r="H51" i="132" s="1"/>
  <c r="G49" i="132"/>
  <c r="G51" i="132" s="1"/>
  <c r="F49" i="132"/>
  <c r="F51" i="132" s="1"/>
  <c r="E49" i="132"/>
  <c r="E51" i="132" s="1"/>
  <c r="D49" i="132"/>
  <c r="D51" i="132" s="1"/>
  <c r="U42" i="132"/>
  <c r="U50" i="132" s="1"/>
  <c r="T42" i="132"/>
  <c r="T50" i="132" s="1"/>
  <c r="T52" i="132" s="1"/>
  <c r="S42" i="132"/>
  <c r="S50" i="132" s="1"/>
  <c r="S52" i="132" s="1"/>
  <c r="R42" i="132"/>
  <c r="R50" i="132" s="1"/>
  <c r="Q42" i="132"/>
  <c r="Q50" i="132" s="1"/>
  <c r="P42" i="132"/>
  <c r="P50" i="132" s="1"/>
  <c r="P52" i="132" s="1"/>
  <c r="O42" i="132"/>
  <c r="O50" i="132" s="1"/>
  <c r="O52" i="132" s="1"/>
  <c r="N42" i="132"/>
  <c r="N50" i="132" s="1"/>
  <c r="M42" i="132"/>
  <c r="M50" i="132" s="1"/>
  <c r="L42" i="132"/>
  <c r="L50" i="132" s="1"/>
  <c r="L52" i="132" s="1"/>
  <c r="K42" i="132"/>
  <c r="K50" i="132" s="1"/>
  <c r="K52" i="132" s="1"/>
  <c r="J42" i="132"/>
  <c r="J50" i="132" s="1"/>
  <c r="I42" i="132"/>
  <c r="I50" i="132" s="1"/>
  <c r="H42" i="132"/>
  <c r="H50" i="132" s="1"/>
  <c r="H52" i="132" s="1"/>
  <c r="G42" i="132"/>
  <c r="G50" i="132" s="1"/>
  <c r="G52" i="132" s="1"/>
  <c r="F42" i="132"/>
  <c r="F50" i="132" s="1"/>
  <c r="E42" i="132"/>
  <c r="E50" i="132" s="1"/>
  <c r="D42" i="132"/>
  <c r="D50" i="132" s="1"/>
  <c r="D52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50" i="167"/>
  <c r="U52" i="167" s="1"/>
  <c r="T50" i="167"/>
  <c r="S50" i="167"/>
  <c r="R50" i="167"/>
  <c r="R52" i="167" s="1"/>
  <c r="Q50" i="167"/>
  <c r="Q52" i="167" s="1"/>
  <c r="P50" i="167"/>
  <c r="O50" i="167"/>
  <c r="N50" i="167"/>
  <c r="N52" i="167" s="1"/>
  <c r="M50" i="167"/>
  <c r="M52" i="167" s="1"/>
  <c r="L50" i="167"/>
  <c r="K50" i="167"/>
  <c r="J50" i="167"/>
  <c r="J52" i="167" s="1"/>
  <c r="I50" i="167"/>
  <c r="I52" i="167" s="1"/>
  <c r="H50" i="167"/>
  <c r="G50" i="167"/>
  <c r="F50" i="167"/>
  <c r="F52" i="167" s="1"/>
  <c r="E50" i="167"/>
  <c r="E52" i="167" s="1"/>
  <c r="D50" i="167"/>
  <c r="U49" i="167"/>
  <c r="U51" i="167" s="1"/>
  <c r="T49" i="167"/>
  <c r="T51" i="167" s="1"/>
  <c r="S49" i="167"/>
  <c r="S51" i="167" s="1"/>
  <c r="R49" i="167"/>
  <c r="R51" i="167" s="1"/>
  <c r="Q49" i="167"/>
  <c r="Q51" i="167" s="1"/>
  <c r="P49" i="167"/>
  <c r="P51" i="167" s="1"/>
  <c r="O49" i="167"/>
  <c r="O51" i="167" s="1"/>
  <c r="N49" i="167"/>
  <c r="N51" i="167" s="1"/>
  <c r="M49" i="167"/>
  <c r="M51" i="167" s="1"/>
  <c r="L49" i="167"/>
  <c r="L51" i="167" s="1"/>
  <c r="K49" i="167"/>
  <c r="K51" i="167" s="1"/>
  <c r="J49" i="167"/>
  <c r="J51" i="167" s="1"/>
  <c r="I49" i="167"/>
  <c r="I51" i="167" s="1"/>
  <c r="H49" i="167"/>
  <c r="H51" i="167" s="1"/>
  <c r="G49" i="167"/>
  <c r="G51" i="167" s="1"/>
  <c r="F49" i="167"/>
  <c r="F51" i="167" s="1"/>
  <c r="E49" i="167"/>
  <c r="E51" i="167" s="1"/>
  <c r="D49" i="167"/>
  <c r="D51" i="167" s="1"/>
  <c r="U40" i="167"/>
  <c r="T40" i="167"/>
  <c r="S40" i="167"/>
  <c r="R40" i="167"/>
  <c r="Q40" i="167"/>
  <c r="P40" i="167"/>
  <c r="O40" i="167"/>
  <c r="N40" i="167"/>
  <c r="M40" i="167"/>
  <c r="L40" i="167"/>
  <c r="K40" i="167"/>
  <c r="J40" i="167"/>
  <c r="I40" i="167"/>
  <c r="H40" i="167"/>
  <c r="G40" i="167"/>
  <c r="F40" i="167"/>
  <c r="E40" i="167"/>
  <c r="D40" i="167"/>
  <c r="U23" i="167"/>
  <c r="T23" i="167"/>
  <c r="S23" i="167"/>
  <c r="R23" i="167"/>
  <c r="Q23" i="167"/>
  <c r="P23" i="167"/>
  <c r="O23" i="167"/>
  <c r="N23" i="167"/>
  <c r="M23" i="167"/>
  <c r="L23" i="167"/>
  <c r="K23" i="167"/>
  <c r="J23" i="167"/>
  <c r="I23" i="167"/>
  <c r="H23" i="167"/>
  <c r="G23" i="167"/>
  <c r="F23" i="167"/>
  <c r="E23" i="167"/>
  <c r="D23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U23" i="133" l="1"/>
  <c r="Q23" i="133"/>
  <c r="T23" i="133"/>
  <c r="E52" i="132"/>
  <c r="I52" i="132"/>
  <c r="M52" i="132"/>
  <c r="Q52" i="132"/>
  <c r="U52" i="132"/>
  <c r="F52" i="132"/>
  <c r="J52" i="132"/>
  <c r="N52" i="132"/>
  <c r="R52" i="132"/>
  <c r="G52" i="167"/>
  <c r="K52" i="167"/>
  <c r="O52" i="167"/>
  <c r="S52" i="167"/>
  <c r="D52" i="167"/>
  <c r="H52" i="167"/>
  <c r="L52" i="167"/>
  <c r="P52" i="167"/>
  <c r="T52" i="167"/>
  <c r="P37" i="144"/>
  <c r="O37" i="144"/>
  <c r="O36" i="144"/>
  <c r="O38" i="144" s="1"/>
  <c r="P35" i="144"/>
  <c r="O35" i="144"/>
  <c r="Q34" i="144"/>
  <c r="Q33" i="144"/>
  <c r="Q35" i="144" s="1"/>
  <c r="Q37" i="144" s="1"/>
  <c r="Q30" i="144"/>
  <c r="Q28" i="144"/>
  <c r="P26" i="144"/>
  <c r="P36" i="144" s="1"/>
  <c r="P38" i="144" s="1"/>
  <c r="O26" i="144"/>
  <c r="Q24" i="144"/>
  <c r="Q23" i="144"/>
  <c r="Q21" i="144"/>
  <c r="Q26" i="144" s="1"/>
  <c r="Q36" i="144" s="1"/>
  <c r="Q38" i="144" s="1"/>
  <c r="Q20" i="144"/>
  <c r="Q19" i="144"/>
  <c r="P16" i="144"/>
  <c r="O16" i="144"/>
  <c r="Q14" i="144"/>
  <c r="Q13" i="144"/>
  <c r="Q11" i="144"/>
  <c r="Q16" i="144" s="1"/>
  <c r="Q10" i="144"/>
  <c r="Q9" i="144"/>
  <c r="K38" i="143"/>
  <c r="C38" i="143"/>
  <c r="F37" i="143"/>
  <c r="B37" i="143"/>
  <c r="L36" i="143"/>
  <c r="L38" i="143" s="1"/>
  <c r="K36" i="143"/>
  <c r="I36" i="143"/>
  <c r="I38" i="143" s="1"/>
  <c r="H36" i="143"/>
  <c r="H38" i="143" s="1"/>
  <c r="F36" i="143"/>
  <c r="F38" i="143" s="1"/>
  <c r="E36" i="143"/>
  <c r="E38" i="143" s="1"/>
  <c r="C36" i="143"/>
  <c r="B36" i="143"/>
  <c r="B38" i="143" s="1"/>
  <c r="P35" i="143"/>
  <c r="O35" i="143"/>
  <c r="N35" i="143"/>
  <c r="J35" i="143"/>
  <c r="G35" i="143"/>
  <c r="D35" i="143"/>
  <c r="O34" i="143"/>
  <c r="N34" i="143"/>
  <c r="P34" i="143" s="1"/>
  <c r="M34" i="143"/>
  <c r="J34" i="143"/>
  <c r="G34" i="143"/>
  <c r="D34" i="143"/>
  <c r="O33" i="143"/>
  <c r="N33" i="143"/>
  <c r="P33" i="143" s="1"/>
  <c r="P32" i="143"/>
  <c r="O32" i="143"/>
  <c r="N32" i="143"/>
  <c r="J32" i="143"/>
  <c r="G32" i="143"/>
  <c r="D32" i="143"/>
  <c r="O31" i="143"/>
  <c r="N31" i="143"/>
  <c r="P31" i="143" s="1"/>
  <c r="M31" i="143"/>
  <c r="J31" i="143"/>
  <c r="G31" i="143"/>
  <c r="D31" i="143"/>
  <c r="O30" i="143"/>
  <c r="N30" i="143"/>
  <c r="P30" i="143" s="1"/>
  <c r="M30" i="143"/>
  <c r="M36" i="143" s="1"/>
  <c r="M38" i="143" s="1"/>
  <c r="J30" i="143"/>
  <c r="G30" i="143"/>
  <c r="G36" i="143" s="1"/>
  <c r="G38" i="143" s="1"/>
  <c r="D30" i="143"/>
  <c r="P29" i="143"/>
  <c r="P36" i="143" s="1"/>
  <c r="P38" i="143" s="1"/>
  <c r="O29" i="143"/>
  <c r="O36" i="143" s="1"/>
  <c r="O38" i="143" s="1"/>
  <c r="N29" i="143"/>
  <c r="J29" i="143"/>
  <c r="J36" i="143" s="1"/>
  <c r="J38" i="143" s="1"/>
  <c r="D29" i="143"/>
  <c r="D36" i="143" s="1"/>
  <c r="D38" i="143" s="1"/>
  <c r="O28" i="143"/>
  <c r="N28" i="143"/>
  <c r="P28" i="143" s="1"/>
  <c r="L27" i="143"/>
  <c r="L37" i="143" s="1"/>
  <c r="K27" i="143"/>
  <c r="K37" i="143" s="1"/>
  <c r="K39" i="143" s="1"/>
  <c r="I27" i="143"/>
  <c r="I37" i="143" s="1"/>
  <c r="I39" i="143" s="1"/>
  <c r="H27" i="143"/>
  <c r="H37" i="143" s="1"/>
  <c r="F27" i="143"/>
  <c r="E27" i="143"/>
  <c r="E37" i="143" s="1"/>
  <c r="E39" i="143" s="1"/>
  <c r="C27" i="143"/>
  <c r="O27" i="143" s="1"/>
  <c r="O37" i="143" s="1"/>
  <c r="O39" i="143" s="1"/>
  <c r="B27" i="143"/>
  <c r="N27" i="143" s="1"/>
  <c r="O26" i="143"/>
  <c r="N26" i="143"/>
  <c r="P26" i="143" s="1"/>
  <c r="J26" i="143"/>
  <c r="G26" i="143"/>
  <c r="D26" i="143"/>
  <c r="O25" i="143"/>
  <c r="N25" i="143"/>
  <c r="P25" i="143" s="1"/>
  <c r="M25" i="143"/>
  <c r="J25" i="143"/>
  <c r="G25" i="143"/>
  <c r="D25" i="143"/>
  <c r="P24" i="143"/>
  <c r="O24" i="143"/>
  <c r="N24" i="143"/>
  <c r="M24" i="143"/>
  <c r="J24" i="143"/>
  <c r="G24" i="143"/>
  <c r="D24" i="143"/>
  <c r="O23" i="143"/>
  <c r="N23" i="143"/>
  <c r="P23" i="143" s="1"/>
  <c r="M23" i="143"/>
  <c r="J23" i="143"/>
  <c r="D23" i="143"/>
  <c r="D27" i="143" s="1"/>
  <c r="D37" i="143" s="1"/>
  <c r="O22" i="143"/>
  <c r="N22" i="143"/>
  <c r="P22" i="143" s="1"/>
  <c r="M22" i="143"/>
  <c r="J22" i="143"/>
  <c r="G22" i="143"/>
  <c r="D22" i="143"/>
  <c r="P21" i="143"/>
  <c r="O21" i="143"/>
  <c r="N21" i="143"/>
  <c r="M21" i="143"/>
  <c r="J21" i="143"/>
  <c r="G21" i="143"/>
  <c r="D21" i="143"/>
  <c r="O20" i="143"/>
  <c r="N20" i="143"/>
  <c r="P20" i="143" s="1"/>
  <c r="M20" i="143"/>
  <c r="M27" i="143" s="1"/>
  <c r="M37" i="143" s="1"/>
  <c r="J20" i="143"/>
  <c r="J27" i="143" s="1"/>
  <c r="J37" i="143" s="1"/>
  <c r="G20" i="143"/>
  <c r="G27" i="143" s="1"/>
  <c r="G37" i="143" s="1"/>
  <c r="G39" i="143" s="1"/>
  <c r="D20" i="143"/>
  <c r="L17" i="143"/>
  <c r="K17" i="143"/>
  <c r="I17" i="143"/>
  <c r="H17" i="143"/>
  <c r="F17" i="143"/>
  <c r="E17" i="143"/>
  <c r="C17" i="143"/>
  <c r="B17" i="143"/>
  <c r="O16" i="143"/>
  <c r="N16" i="143"/>
  <c r="P16" i="143" s="1"/>
  <c r="J16" i="143"/>
  <c r="G16" i="143"/>
  <c r="D16" i="143"/>
  <c r="O15" i="143"/>
  <c r="N15" i="143"/>
  <c r="P15" i="143" s="1"/>
  <c r="J15" i="143"/>
  <c r="G15" i="143"/>
  <c r="D15" i="143"/>
  <c r="O14" i="143"/>
  <c r="N14" i="143"/>
  <c r="P14" i="143" s="1"/>
  <c r="M14" i="143"/>
  <c r="J14" i="143"/>
  <c r="G14" i="143"/>
  <c r="D14" i="143"/>
  <c r="P13" i="143"/>
  <c r="O13" i="143"/>
  <c r="N13" i="143"/>
  <c r="M13" i="143"/>
  <c r="J13" i="143"/>
  <c r="J17" i="143" s="1"/>
  <c r="G13" i="143"/>
  <c r="D13" i="143"/>
  <c r="O12" i="143"/>
  <c r="P12" i="143" s="1"/>
  <c r="N12" i="143"/>
  <c r="M12" i="143"/>
  <c r="J12" i="143"/>
  <c r="G12" i="143"/>
  <c r="D12" i="143"/>
  <c r="O11" i="143"/>
  <c r="N11" i="143"/>
  <c r="P11" i="143" s="1"/>
  <c r="M11" i="143"/>
  <c r="J11" i="143"/>
  <c r="G11" i="143"/>
  <c r="D11" i="143"/>
  <c r="O10" i="143"/>
  <c r="O17" i="143" s="1"/>
  <c r="N10" i="143"/>
  <c r="P10" i="143" s="1"/>
  <c r="M10" i="143"/>
  <c r="M17" i="143" s="1"/>
  <c r="J10" i="143"/>
  <c r="G10" i="143"/>
  <c r="G17" i="143" s="1"/>
  <c r="D10" i="143"/>
  <c r="D17" i="143" s="1"/>
  <c r="P9" i="143"/>
  <c r="O9" i="143"/>
  <c r="N9" i="143"/>
  <c r="J29" i="168"/>
  <c r="I29" i="168"/>
  <c r="J27" i="168"/>
  <c r="I27" i="168"/>
  <c r="K20" i="168"/>
  <c r="K27" i="168" s="1"/>
  <c r="K29" i="168" s="1"/>
  <c r="J20" i="168"/>
  <c r="K13" i="168"/>
  <c r="J13" i="168"/>
  <c r="L39" i="143" l="1"/>
  <c r="B39" i="143"/>
  <c r="J39" i="143"/>
  <c r="P27" i="143"/>
  <c r="P37" i="143" s="1"/>
  <c r="P39" i="143" s="1"/>
  <c r="N37" i="143"/>
  <c r="N39" i="143" s="1"/>
  <c r="H39" i="143"/>
  <c r="F39" i="143"/>
  <c r="P17" i="143"/>
  <c r="M39" i="143"/>
  <c r="D39" i="143"/>
  <c r="N36" i="143"/>
  <c r="C37" i="143"/>
  <c r="C39" i="143" s="1"/>
  <c r="N17" i="143"/>
  <c r="C24" i="179"/>
  <c r="D24" i="179"/>
  <c r="E24" i="179"/>
  <c r="F24" i="179"/>
  <c r="G24" i="179"/>
  <c r="G25" i="179" s="1"/>
  <c r="H24" i="179"/>
  <c r="I24" i="179"/>
  <c r="I25" i="179" s="1"/>
  <c r="J24" i="179"/>
  <c r="J25" i="179" s="1"/>
  <c r="B24" i="179"/>
  <c r="B25" i="179" s="1"/>
  <c r="H25" i="179"/>
  <c r="E25" i="179"/>
  <c r="D25" i="179"/>
  <c r="C22" i="179"/>
  <c r="H21" i="179"/>
  <c r="F21" i="179"/>
  <c r="F23" i="179" s="1"/>
  <c r="D21" i="179"/>
  <c r="J21" i="179" s="1"/>
  <c r="C21" i="179"/>
  <c r="B21" i="179"/>
  <c r="I20" i="179"/>
  <c r="G19" i="179"/>
  <c r="E19" i="179"/>
  <c r="C19" i="179"/>
  <c r="B19" i="179"/>
  <c r="H19" i="179" s="1"/>
  <c r="H18" i="179"/>
  <c r="F18" i="179"/>
  <c r="I18" i="179" s="1"/>
  <c r="I22" i="179" s="1"/>
  <c r="I17" i="179"/>
  <c r="H17" i="179"/>
  <c r="J17" i="179" s="1"/>
  <c r="D17" i="179"/>
  <c r="D19" i="179" s="1"/>
  <c r="I16" i="179"/>
  <c r="H16" i="179"/>
  <c r="J16" i="179" s="1"/>
  <c r="F13" i="179"/>
  <c r="E13" i="179"/>
  <c r="D13" i="179"/>
  <c r="C13" i="179"/>
  <c r="I13" i="179" s="1"/>
  <c r="B13" i="179"/>
  <c r="H13" i="179" s="1"/>
  <c r="J13" i="179" s="1"/>
  <c r="I12" i="179"/>
  <c r="H12" i="179"/>
  <c r="J12" i="179" s="1"/>
  <c r="G12" i="179"/>
  <c r="I11" i="179"/>
  <c r="H11" i="179"/>
  <c r="J11" i="179" s="1"/>
  <c r="G11" i="179"/>
  <c r="G13" i="179" s="1"/>
  <c r="I10" i="179"/>
  <c r="H10" i="179"/>
  <c r="J10" i="179" s="1"/>
  <c r="V17" i="176"/>
  <c r="P17" i="176"/>
  <c r="O17" i="176"/>
  <c r="L17" i="176"/>
  <c r="H17" i="176"/>
  <c r="G17" i="176"/>
  <c r="V13" i="176"/>
  <c r="U13" i="176"/>
  <c r="T13" i="176"/>
  <c r="P13" i="176"/>
  <c r="O13" i="176"/>
  <c r="N13" i="176"/>
  <c r="M13" i="176"/>
  <c r="L13" i="176"/>
  <c r="K13" i="176"/>
  <c r="J13" i="176"/>
  <c r="I13" i="176"/>
  <c r="H13" i="176"/>
  <c r="G13" i="176"/>
  <c r="F13" i="176"/>
  <c r="E13" i="176"/>
  <c r="V9" i="176"/>
  <c r="U9" i="176"/>
  <c r="U17" i="176" s="1"/>
  <c r="T9" i="176"/>
  <c r="T17" i="176" s="1"/>
  <c r="P9" i="176"/>
  <c r="O9" i="176"/>
  <c r="N9" i="176"/>
  <c r="N17" i="176" s="1"/>
  <c r="M9" i="176"/>
  <c r="M17" i="176" s="1"/>
  <c r="L9" i="176"/>
  <c r="J9" i="176"/>
  <c r="J17" i="176" s="1"/>
  <c r="I9" i="176"/>
  <c r="I17" i="176" s="1"/>
  <c r="H9" i="176"/>
  <c r="G9" i="176"/>
  <c r="F9" i="176"/>
  <c r="F17" i="176" s="1"/>
  <c r="E9" i="176"/>
  <c r="E17" i="176" s="1"/>
  <c r="U8" i="176"/>
  <c r="K8" i="176"/>
  <c r="K9" i="176" s="1"/>
  <c r="K17" i="176" s="1"/>
  <c r="R19" i="178"/>
  <c r="C25" i="179" l="1"/>
  <c r="J18" i="179"/>
  <c r="F19" i="179"/>
  <c r="I19" i="179" s="1"/>
  <c r="J19" i="179" s="1"/>
  <c r="F22" i="179"/>
  <c r="F25" i="179" s="1"/>
  <c r="K25" i="178"/>
  <c r="J25" i="178"/>
  <c r="G25" i="178"/>
  <c r="F25" i="178"/>
  <c r="L24" i="178"/>
  <c r="K24" i="178"/>
  <c r="K26" i="178" s="1"/>
  <c r="H24" i="178"/>
  <c r="G24" i="178"/>
  <c r="G26" i="178" s="1"/>
  <c r="M23" i="178"/>
  <c r="M25" i="178" s="1"/>
  <c r="L23" i="178"/>
  <c r="L25" i="178" s="1"/>
  <c r="K23" i="178"/>
  <c r="J23" i="178"/>
  <c r="I23" i="178"/>
  <c r="I25" i="178" s="1"/>
  <c r="H23" i="178"/>
  <c r="H25" i="178" s="1"/>
  <c r="G23" i="178"/>
  <c r="F23" i="178"/>
  <c r="E23" i="178"/>
  <c r="E25" i="178" s="1"/>
  <c r="M20" i="178"/>
  <c r="M24" i="178" s="1"/>
  <c r="M26" i="178" s="1"/>
  <c r="L20" i="178"/>
  <c r="K20" i="178"/>
  <c r="J20" i="178"/>
  <c r="J24" i="178" s="1"/>
  <c r="J26" i="178" s="1"/>
  <c r="I20" i="178"/>
  <c r="I24" i="178" s="1"/>
  <c r="I26" i="178" s="1"/>
  <c r="H20" i="178"/>
  <c r="G20" i="178"/>
  <c r="F20" i="178"/>
  <c r="F24" i="178" s="1"/>
  <c r="F26" i="178" s="1"/>
  <c r="E20" i="178"/>
  <c r="E24" i="178" s="1"/>
  <c r="E26" i="178" s="1"/>
  <c r="L13" i="178"/>
  <c r="K13" i="178"/>
  <c r="J13" i="178"/>
  <c r="I13" i="178"/>
  <c r="H13" i="178"/>
  <c r="F13" i="178"/>
  <c r="E13" i="178"/>
  <c r="M11" i="178"/>
  <c r="M13" i="178" s="1"/>
  <c r="K31" i="177"/>
  <c r="J31" i="177"/>
  <c r="G31" i="177"/>
  <c r="F31" i="177"/>
  <c r="L30" i="177"/>
  <c r="K30" i="177"/>
  <c r="K32" i="177" s="1"/>
  <c r="H30" i="177"/>
  <c r="M29" i="177"/>
  <c r="M31" i="177" s="1"/>
  <c r="L29" i="177"/>
  <c r="L31" i="177" s="1"/>
  <c r="K29" i="177"/>
  <c r="J29" i="177"/>
  <c r="I29" i="177"/>
  <c r="I31" i="177" s="1"/>
  <c r="H29" i="177"/>
  <c r="H31" i="177" s="1"/>
  <c r="G29" i="177"/>
  <c r="F29" i="177"/>
  <c r="E29" i="177"/>
  <c r="E31" i="177" s="1"/>
  <c r="M22" i="177"/>
  <c r="M30" i="177" s="1"/>
  <c r="M32" i="177" s="1"/>
  <c r="L22" i="177"/>
  <c r="K22" i="177"/>
  <c r="I22" i="177"/>
  <c r="I30" i="177" s="1"/>
  <c r="I32" i="177" s="1"/>
  <c r="H22" i="177"/>
  <c r="F22" i="177"/>
  <c r="F30" i="177" s="1"/>
  <c r="F32" i="177" s="1"/>
  <c r="E22" i="177"/>
  <c r="E30" i="177" s="1"/>
  <c r="M21" i="177"/>
  <c r="G20" i="177"/>
  <c r="G19" i="177"/>
  <c r="G22" i="177" s="1"/>
  <c r="G30" i="177" s="1"/>
  <c r="G32" i="177" s="1"/>
  <c r="J17" i="177"/>
  <c r="J22" i="177" s="1"/>
  <c r="J30" i="177" s="1"/>
  <c r="J32" i="177" s="1"/>
  <c r="M14" i="177"/>
  <c r="L14" i="177"/>
  <c r="K14" i="177"/>
  <c r="J14" i="177"/>
  <c r="I14" i="177"/>
  <c r="H14" i="177"/>
  <c r="G14" i="177"/>
  <c r="F14" i="177"/>
  <c r="E14" i="177"/>
  <c r="J9" i="177"/>
  <c r="H26" i="178" l="1"/>
  <c r="L26" i="178"/>
  <c r="L32" i="177"/>
  <c r="E32" i="177"/>
  <c r="H32" i="177"/>
  <c r="C30" i="111"/>
  <c r="F28" i="111"/>
  <c r="F30" i="111" s="1"/>
  <c r="E28" i="111"/>
  <c r="E30" i="111" s="1"/>
  <c r="C28" i="111"/>
  <c r="B28" i="111"/>
  <c r="B30" i="111" s="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I24" i="111"/>
  <c r="H24" i="111"/>
  <c r="G24" i="111"/>
  <c r="D24" i="111"/>
  <c r="J24" i="111" s="1"/>
  <c r="I23" i="111"/>
  <c r="H23" i="111"/>
  <c r="H28" i="111" s="1"/>
  <c r="H30" i="111" s="1"/>
  <c r="G23" i="111"/>
  <c r="G28" i="111" s="1"/>
  <c r="G30" i="111" s="1"/>
  <c r="D23" i="111"/>
  <c r="F21" i="111"/>
  <c r="F29" i="111" s="1"/>
  <c r="E21" i="111"/>
  <c r="E29" i="111" s="1"/>
  <c r="E31" i="111" s="1"/>
  <c r="C21" i="111"/>
  <c r="C29" i="111" s="1"/>
  <c r="B21" i="111"/>
  <c r="B29" i="111" s="1"/>
  <c r="I20" i="111"/>
  <c r="H20" i="111"/>
  <c r="G20" i="111"/>
  <c r="D20" i="111"/>
  <c r="J20" i="111" s="1"/>
  <c r="I19" i="111"/>
  <c r="H19" i="111"/>
  <c r="G19" i="111"/>
  <c r="G12" i="111" s="1"/>
  <c r="D19" i="111"/>
  <c r="J19" i="111" s="1"/>
  <c r="I18" i="111"/>
  <c r="H18" i="111"/>
  <c r="G18" i="111"/>
  <c r="G11" i="111" s="1"/>
  <c r="D18" i="111"/>
  <c r="D11" i="111" s="1"/>
  <c r="I17" i="111"/>
  <c r="H17" i="111"/>
  <c r="G17" i="111"/>
  <c r="G10" i="111" s="1"/>
  <c r="D17" i="111"/>
  <c r="J17" i="111" s="1"/>
  <c r="I16" i="111"/>
  <c r="I21" i="111" s="1"/>
  <c r="I29" i="111" s="1"/>
  <c r="H16" i="111"/>
  <c r="H21" i="111" s="1"/>
  <c r="H29" i="111" s="1"/>
  <c r="H31" i="111" s="1"/>
  <c r="G16" i="111"/>
  <c r="D16" i="111"/>
  <c r="J16" i="111" s="1"/>
  <c r="F12" i="111"/>
  <c r="E12" i="111"/>
  <c r="C12" i="111"/>
  <c r="B12" i="111"/>
  <c r="H12" i="111" s="1"/>
  <c r="F11" i="111"/>
  <c r="E11" i="111"/>
  <c r="C11" i="111"/>
  <c r="I11" i="111" s="1"/>
  <c r="B11" i="111"/>
  <c r="F10" i="111"/>
  <c r="I10" i="111" s="1"/>
  <c r="E10" i="111"/>
  <c r="C10" i="111"/>
  <c r="B10" i="111"/>
  <c r="H10" i="111" s="1"/>
  <c r="G9" i="111"/>
  <c r="F9" i="111"/>
  <c r="E9" i="111"/>
  <c r="C9" i="111"/>
  <c r="C13" i="111" s="1"/>
  <c r="B9" i="111"/>
  <c r="H9" i="111" s="1"/>
  <c r="F9" i="106"/>
  <c r="G9" i="106"/>
  <c r="I9" i="106"/>
  <c r="J9" i="106"/>
  <c r="L9" i="106"/>
  <c r="M9" i="106"/>
  <c r="N9" i="106"/>
  <c r="O9" i="106"/>
  <c r="P9" i="106"/>
  <c r="F10" i="106"/>
  <c r="I10" i="106"/>
  <c r="J10" i="106"/>
  <c r="L10" i="106"/>
  <c r="M10" i="106"/>
  <c r="N10" i="106"/>
  <c r="F11" i="106"/>
  <c r="G11" i="106"/>
  <c r="I11" i="106"/>
  <c r="J11" i="106"/>
  <c r="L11" i="106"/>
  <c r="M11" i="106"/>
  <c r="N11" i="106"/>
  <c r="O11" i="106"/>
  <c r="P11" i="106"/>
  <c r="F12" i="106"/>
  <c r="I12" i="106"/>
  <c r="J12" i="106"/>
  <c r="L12" i="106"/>
  <c r="M12" i="106"/>
  <c r="N12" i="106"/>
  <c r="H15" i="106"/>
  <c r="H9" i="106" s="1"/>
  <c r="K15" i="106"/>
  <c r="N15" i="106"/>
  <c r="N20" i="106" s="1"/>
  <c r="N28" i="106" s="1"/>
  <c r="Q15" i="106"/>
  <c r="H16" i="106"/>
  <c r="K16" i="106"/>
  <c r="N16" i="106"/>
  <c r="Q16" i="106"/>
  <c r="H17" i="106"/>
  <c r="H11" i="106" s="1"/>
  <c r="K17" i="106"/>
  <c r="Q17" i="106"/>
  <c r="F18" i="106"/>
  <c r="F20" i="106" s="1"/>
  <c r="F28" i="106" s="1"/>
  <c r="F30" i="106" s="1"/>
  <c r="G18" i="106"/>
  <c r="G10" i="106" s="1"/>
  <c r="G12" i="106" s="1"/>
  <c r="I18" i="106"/>
  <c r="J18" i="106"/>
  <c r="J20" i="106" s="1"/>
  <c r="J28" i="106" s="1"/>
  <c r="J30" i="106" s="1"/>
  <c r="K18" i="106"/>
  <c r="K10" i="106" s="1"/>
  <c r="L18" i="106"/>
  <c r="O18" i="106"/>
  <c r="O10" i="106" s="1"/>
  <c r="O12" i="106" s="1"/>
  <c r="P18" i="106"/>
  <c r="P10" i="106" s="1"/>
  <c r="P12" i="106" s="1"/>
  <c r="H19" i="106"/>
  <c r="K19" i="106"/>
  <c r="N19" i="106"/>
  <c r="Q19" i="106"/>
  <c r="I20" i="106"/>
  <c r="L20" i="106"/>
  <c r="M20" i="106"/>
  <c r="O20" i="106"/>
  <c r="P20" i="106"/>
  <c r="H22" i="106"/>
  <c r="K22" i="106"/>
  <c r="K9" i="106" s="1"/>
  <c r="N22" i="106"/>
  <c r="N27" i="106" s="1"/>
  <c r="N29" i="106" s="1"/>
  <c r="Q22" i="106"/>
  <c r="Q9" i="106" s="1"/>
  <c r="H23" i="106"/>
  <c r="K23" i="106"/>
  <c r="N23" i="106"/>
  <c r="Q23" i="106"/>
  <c r="H24" i="106"/>
  <c r="K24" i="106"/>
  <c r="K11" i="106" s="1"/>
  <c r="N24" i="106"/>
  <c r="Q24" i="106"/>
  <c r="Q11" i="106" s="1"/>
  <c r="H25" i="106"/>
  <c r="H18" i="106" s="1"/>
  <c r="H10" i="106" s="1"/>
  <c r="K25" i="106"/>
  <c r="N25" i="106"/>
  <c r="Q25" i="106"/>
  <c r="Q18" i="106" s="1"/>
  <c r="H26" i="106"/>
  <c r="K26" i="106"/>
  <c r="N26" i="106"/>
  <c r="Q26" i="106"/>
  <c r="F27" i="106"/>
  <c r="G27" i="106"/>
  <c r="H27" i="106"/>
  <c r="I27" i="106"/>
  <c r="J27" i="106"/>
  <c r="K27" i="106"/>
  <c r="L27" i="106"/>
  <c r="M27" i="106"/>
  <c r="O27" i="106"/>
  <c r="P27" i="106"/>
  <c r="Q27" i="106"/>
  <c r="I28" i="106"/>
  <c r="L28" i="106"/>
  <c r="M28" i="106"/>
  <c r="O28" i="106"/>
  <c r="P28" i="106"/>
  <c r="F29" i="106"/>
  <c r="G29" i="106"/>
  <c r="H29" i="106"/>
  <c r="I29" i="106"/>
  <c r="J29" i="106"/>
  <c r="K29" i="106"/>
  <c r="L29" i="106"/>
  <c r="M29" i="106"/>
  <c r="O29" i="106"/>
  <c r="P29" i="106"/>
  <c r="Q29" i="106"/>
  <c r="I30" i="106"/>
  <c r="L30" i="106"/>
  <c r="M30" i="106"/>
  <c r="O30" i="106"/>
  <c r="P30" i="106"/>
  <c r="O25" i="107"/>
  <c r="O27" i="107" s="1"/>
  <c r="N25" i="107"/>
  <c r="P25" i="107" s="1"/>
  <c r="M25" i="107"/>
  <c r="M27" i="107" s="1"/>
  <c r="L25" i="107"/>
  <c r="L27" i="107" s="1"/>
  <c r="K25" i="107"/>
  <c r="K27" i="107" s="1"/>
  <c r="I25" i="107"/>
  <c r="I27" i="107" s="1"/>
  <c r="H25" i="107"/>
  <c r="H27" i="107" s="1"/>
  <c r="F25" i="107"/>
  <c r="F27" i="107" s="1"/>
  <c r="E25" i="107"/>
  <c r="E27" i="107" s="1"/>
  <c r="P24" i="107"/>
  <c r="M24" i="107"/>
  <c r="J24" i="107"/>
  <c r="J11" i="107" s="1"/>
  <c r="G24" i="107"/>
  <c r="P23" i="107"/>
  <c r="M23" i="107"/>
  <c r="J23" i="107"/>
  <c r="G23" i="107"/>
  <c r="G10" i="107" s="1"/>
  <c r="P22" i="107"/>
  <c r="M22" i="107"/>
  <c r="J22" i="107"/>
  <c r="G22" i="107"/>
  <c r="G9" i="107" s="1"/>
  <c r="P21" i="107"/>
  <c r="M21" i="107"/>
  <c r="J21" i="107"/>
  <c r="J25" i="107" s="1"/>
  <c r="J27" i="107" s="1"/>
  <c r="G21" i="107"/>
  <c r="G8" i="107" s="1"/>
  <c r="G12" i="107" s="1"/>
  <c r="O19" i="107"/>
  <c r="O26" i="107" s="1"/>
  <c r="O28" i="107" s="1"/>
  <c r="N19" i="107"/>
  <c r="P19" i="107" s="1"/>
  <c r="L19" i="107"/>
  <c r="L26" i="107" s="1"/>
  <c r="L28" i="107" s="1"/>
  <c r="K19" i="107"/>
  <c r="K26" i="107" s="1"/>
  <c r="K28" i="107" s="1"/>
  <c r="I19" i="107"/>
  <c r="I26" i="107" s="1"/>
  <c r="I28" i="107" s="1"/>
  <c r="H19" i="107"/>
  <c r="H26" i="107" s="1"/>
  <c r="H28" i="107" s="1"/>
  <c r="F19" i="107"/>
  <c r="F26" i="107" s="1"/>
  <c r="F28" i="107" s="1"/>
  <c r="E19" i="107"/>
  <c r="E26" i="107" s="1"/>
  <c r="E28" i="107" s="1"/>
  <c r="M18" i="107"/>
  <c r="J18" i="107"/>
  <c r="G18" i="107"/>
  <c r="M17" i="107"/>
  <c r="M19" i="107" s="1"/>
  <c r="M26" i="107" s="1"/>
  <c r="M28" i="107" s="1"/>
  <c r="J17" i="107"/>
  <c r="G17" i="107"/>
  <c r="M16" i="107"/>
  <c r="M9" i="107" s="1"/>
  <c r="J16" i="107"/>
  <c r="G16" i="107"/>
  <c r="P15" i="107"/>
  <c r="M15" i="107"/>
  <c r="M8" i="107" s="1"/>
  <c r="M12" i="107" s="1"/>
  <c r="J15" i="107"/>
  <c r="J19" i="107" s="1"/>
  <c r="J26" i="107" s="1"/>
  <c r="J28" i="107" s="1"/>
  <c r="G15" i="107"/>
  <c r="G19" i="107" s="1"/>
  <c r="G26" i="107" s="1"/>
  <c r="M11" i="107"/>
  <c r="L11" i="107"/>
  <c r="K11" i="107"/>
  <c r="I11" i="107"/>
  <c r="H11" i="107"/>
  <c r="G11" i="107"/>
  <c r="F11" i="107"/>
  <c r="E11" i="107"/>
  <c r="J10" i="107"/>
  <c r="I10" i="107"/>
  <c r="H10" i="107"/>
  <c r="F10" i="107"/>
  <c r="E10" i="107"/>
  <c r="L9" i="107"/>
  <c r="K9" i="107"/>
  <c r="J9" i="107"/>
  <c r="I9" i="107"/>
  <c r="H9" i="107"/>
  <c r="F9" i="107"/>
  <c r="E9" i="107"/>
  <c r="P8" i="107"/>
  <c r="P12" i="107" s="1"/>
  <c r="O8" i="107"/>
  <c r="O12" i="107" s="1"/>
  <c r="N8" i="107"/>
  <c r="N12" i="107" s="1"/>
  <c r="L8" i="107"/>
  <c r="L12" i="107" s="1"/>
  <c r="K8" i="107"/>
  <c r="K12" i="107" s="1"/>
  <c r="J8" i="107"/>
  <c r="J12" i="107" s="1"/>
  <c r="I8" i="107"/>
  <c r="I12" i="107" s="1"/>
  <c r="H8" i="107"/>
  <c r="H12" i="107" s="1"/>
  <c r="F8" i="107"/>
  <c r="F12" i="107" s="1"/>
  <c r="E8" i="107"/>
  <c r="E12" i="107" s="1"/>
  <c r="D12" i="111" l="1"/>
  <c r="J12" i="111"/>
  <c r="D28" i="111"/>
  <c r="D30" i="111" s="1"/>
  <c r="C31" i="111"/>
  <c r="D10" i="111"/>
  <c r="J10" i="111" s="1"/>
  <c r="E13" i="111"/>
  <c r="J25" i="111"/>
  <c r="F13" i="111"/>
  <c r="I12" i="111"/>
  <c r="I28" i="111"/>
  <c r="I30" i="111" s="1"/>
  <c r="I31" i="111" s="1"/>
  <c r="I9" i="111"/>
  <c r="F31" i="111"/>
  <c r="H11" i="111"/>
  <c r="H13" i="111" s="1"/>
  <c r="J11" i="111"/>
  <c r="B31" i="111"/>
  <c r="G13" i="111"/>
  <c r="I13" i="111"/>
  <c r="J18" i="111"/>
  <c r="J21" i="111" s="1"/>
  <c r="J29" i="111" s="1"/>
  <c r="G21" i="111"/>
  <c r="G29" i="111" s="1"/>
  <c r="G31" i="111" s="1"/>
  <c r="B13" i="111"/>
  <c r="D21" i="111"/>
  <c r="D29" i="111" s="1"/>
  <c r="J23" i="111"/>
  <c r="J28" i="111" s="1"/>
  <c r="J30" i="111" s="1"/>
  <c r="D9" i="111"/>
  <c r="N30" i="106"/>
  <c r="H12" i="106"/>
  <c r="K12" i="106"/>
  <c r="Q10" i="106"/>
  <c r="Q12" i="106" s="1"/>
  <c r="Q20" i="106"/>
  <c r="Q28" i="106" s="1"/>
  <c r="Q30" i="106" s="1"/>
  <c r="H20" i="106"/>
  <c r="H28" i="106" s="1"/>
  <c r="H30" i="106" s="1"/>
  <c r="K20" i="106"/>
  <c r="K28" i="106" s="1"/>
  <c r="K30" i="106" s="1"/>
  <c r="G20" i="106"/>
  <c r="G28" i="106" s="1"/>
  <c r="G30" i="106" s="1"/>
  <c r="G28" i="107"/>
  <c r="N26" i="107"/>
  <c r="N27" i="107"/>
  <c r="P27" i="107" s="1"/>
  <c r="G25" i="107"/>
  <c r="G27" i="107" s="1"/>
  <c r="M27" i="141"/>
  <c r="L27" i="141"/>
  <c r="K27" i="141"/>
  <c r="J26" i="141"/>
  <c r="J28" i="141" s="1"/>
  <c r="I26" i="141"/>
  <c r="I28" i="141" s="1"/>
  <c r="H26" i="141"/>
  <c r="H28" i="141" s="1"/>
  <c r="G26" i="141"/>
  <c r="G28" i="141" s="1"/>
  <c r="F26" i="141"/>
  <c r="F28" i="141" s="1"/>
  <c r="E26" i="141"/>
  <c r="E28" i="141" s="1"/>
  <c r="G19" i="141"/>
  <c r="F19" i="141"/>
  <c r="E19" i="141"/>
  <c r="L18" i="141"/>
  <c r="K18" i="141"/>
  <c r="M18" i="141" s="1"/>
  <c r="L17" i="141"/>
  <c r="K17" i="141"/>
  <c r="L16" i="141"/>
  <c r="K16" i="141"/>
  <c r="K19" i="141" s="1"/>
  <c r="L15" i="141"/>
  <c r="K15" i="141"/>
  <c r="G12" i="141"/>
  <c r="F12" i="141"/>
  <c r="E12" i="141"/>
  <c r="D12" i="141"/>
  <c r="C12" i="141"/>
  <c r="B12" i="141"/>
  <c r="L11" i="141"/>
  <c r="K11" i="141"/>
  <c r="L10" i="141"/>
  <c r="K10" i="141"/>
  <c r="L9" i="141"/>
  <c r="K9" i="141"/>
  <c r="M8" i="141"/>
  <c r="L8" i="141"/>
  <c r="K8" i="141"/>
  <c r="E22" i="139"/>
  <c r="I21" i="139"/>
  <c r="C21" i="139"/>
  <c r="B21" i="139"/>
  <c r="H21" i="139" s="1"/>
  <c r="J21" i="139" s="1"/>
  <c r="E20" i="139"/>
  <c r="E18" i="139"/>
  <c r="D18" i="139"/>
  <c r="D17" i="139"/>
  <c r="E15" i="139"/>
  <c r="D15" i="139"/>
  <c r="D20" i="139" s="1"/>
  <c r="C15" i="139"/>
  <c r="C20" i="139" s="1"/>
  <c r="C22" i="139" s="1"/>
  <c r="B15" i="139"/>
  <c r="B20" i="139" s="1"/>
  <c r="I14" i="139"/>
  <c r="H14" i="139"/>
  <c r="J14" i="139" s="1"/>
  <c r="G14" i="139"/>
  <c r="I13" i="139"/>
  <c r="I15" i="139" s="1"/>
  <c r="H13" i="139"/>
  <c r="J13" i="139" s="1"/>
  <c r="G13" i="139"/>
  <c r="G15" i="139" s="1"/>
  <c r="G20" i="139" s="1"/>
  <c r="G22" i="139" s="1"/>
  <c r="D13" i="139"/>
  <c r="E10" i="139"/>
  <c r="D10" i="139"/>
  <c r="C10" i="139"/>
  <c r="B10" i="139"/>
  <c r="I9" i="139"/>
  <c r="H9" i="139"/>
  <c r="J9" i="139" s="1"/>
  <c r="G9" i="139"/>
  <c r="I8" i="139"/>
  <c r="I20" i="139" s="1"/>
  <c r="I22" i="139" s="1"/>
  <c r="H8" i="139"/>
  <c r="H10" i="139" s="1"/>
  <c r="G8" i="139"/>
  <c r="G10" i="139" s="1"/>
  <c r="D8" i="139"/>
  <c r="G27" i="140"/>
  <c r="F27" i="140"/>
  <c r="E27" i="140"/>
  <c r="C27" i="140"/>
  <c r="L26" i="140"/>
  <c r="L28" i="140" s="1"/>
  <c r="K26" i="140"/>
  <c r="K28" i="140" s="1"/>
  <c r="H26" i="140"/>
  <c r="C26" i="140"/>
  <c r="N25" i="140"/>
  <c r="P25" i="140" s="1"/>
  <c r="L25" i="140"/>
  <c r="K25" i="140"/>
  <c r="I25" i="140"/>
  <c r="I27" i="140" s="1"/>
  <c r="H25" i="140"/>
  <c r="H27" i="140" s="1"/>
  <c r="N27" i="140" s="1"/>
  <c r="O24" i="140"/>
  <c r="O25" i="140" s="1"/>
  <c r="N24" i="140"/>
  <c r="M24" i="140"/>
  <c r="J24" i="140"/>
  <c r="P23" i="140"/>
  <c r="O23" i="140"/>
  <c r="N23" i="140"/>
  <c r="J23" i="140"/>
  <c r="P22" i="140"/>
  <c r="O22" i="140"/>
  <c r="N22" i="140"/>
  <c r="J22" i="140"/>
  <c r="P21" i="140"/>
  <c r="O21" i="140"/>
  <c r="N21" i="140"/>
  <c r="M21" i="140"/>
  <c r="M25" i="140" s="1"/>
  <c r="J21" i="140"/>
  <c r="J25" i="140" s="1"/>
  <c r="J27" i="140" s="1"/>
  <c r="L19" i="140"/>
  <c r="K19" i="140"/>
  <c r="I19" i="140"/>
  <c r="I26" i="140" s="1"/>
  <c r="I28" i="140" s="1"/>
  <c r="H19" i="140"/>
  <c r="F19" i="140"/>
  <c r="F26" i="140" s="1"/>
  <c r="F28" i="140" s="1"/>
  <c r="E19" i="140"/>
  <c r="E26" i="140" s="1"/>
  <c r="E28" i="140" s="1"/>
  <c r="C19" i="140"/>
  <c r="B19" i="140"/>
  <c r="B26" i="140" s="1"/>
  <c r="P18" i="140"/>
  <c r="O18" i="140"/>
  <c r="N18" i="140"/>
  <c r="M18" i="140"/>
  <c r="J18" i="140"/>
  <c r="G18" i="140"/>
  <c r="D18" i="140"/>
  <c r="O17" i="140"/>
  <c r="P17" i="140" s="1"/>
  <c r="N17" i="140"/>
  <c r="M17" i="140"/>
  <c r="J17" i="140"/>
  <c r="J19" i="140" s="1"/>
  <c r="J26" i="140" s="1"/>
  <c r="J28" i="140" s="1"/>
  <c r="G17" i="140"/>
  <c r="D17" i="140"/>
  <c r="O16" i="140"/>
  <c r="N16" i="140"/>
  <c r="P16" i="140" s="1"/>
  <c r="M16" i="140"/>
  <c r="J16" i="140"/>
  <c r="G16" i="140"/>
  <c r="D16" i="140"/>
  <c r="O15" i="140"/>
  <c r="O19" i="140" s="1"/>
  <c r="N15" i="140"/>
  <c r="P15" i="140" s="1"/>
  <c r="M15" i="140"/>
  <c r="M19" i="140" s="1"/>
  <c r="M26" i="140" s="1"/>
  <c r="M28" i="140" s="1"/>
  <c r="J15" i="140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O11" i="140"/>
  <c r="P11" i="140" s="1"/>
  <c r="N11" i="140"/>
  <c r="M11" i="140"/>
  <c r="J11" i="140"/>
  <c r="G11" i="140"/>
  <c r="D11" i="140"/>
  <c r="O10" i="140"/>
  <c r="N10" i="140"/>
  <c r="P10" i="140" s="1"/>
  <c r="M10" i="140"/>
  <c r="J10" i="140"/>
  <c r="G10" i="140"/>
  <c r="D10" i="140"/>
  <c r="D12" i="140" s="1"/>
  <c r="O9" i="140"/>
  <c r="N9" i="140"/>
  <c r="P9" i="140" s="1"/>
  <c r="M9" i="140"/>
  <c r="J9" i="140"/>
  <c r="G9" i="140"/>
  <c r="D9" i="140"/>
  <c r="P8" i="140"/>
  <c r="O8" i="140"/>
  <c r="O12" i="140" s="1"/>
  <c r="N8" i="140"/>
  <c r="N12" i="140" s="1"/>
  <c r="P12" i="140" s="1"/>
  <c r="M8" i="140"/>
  <c r="M12" i="140" s="1"/>
  <c r="J8" i="140"/>
  <c r="J12" i="140" s="1"/>
  <c r="G8" i="140"/>
  <c r="G12" i="140" s="1"/>
  <c r="D8" i="140"/>
  <c r="D31" i="111" l="1"/>
  <c r="J31" i="111"/>
  <c r="D13" i="111"/>
  <c r="J9" i="111"/>
  <c r="J13" i="111" s="1"/>
  <c r="P26" i="107"/>
  <c r="P28" i="107" s="1"/>
  <c r="N28" i="107"/>
  <c r="M10" i="141"/>
  <c r="L12" i="141"/>
  <c r="M9" i="141"/>
  <c r="M12" i="141"/>
  <c r="K26" i="141"/>
  <c r="K28" i="141" s="1"/>
  <c r="M16" i="141"/>
  <c r="M11" i="141"/>
  <c r="M15" i="141"/>
  <c r="M17" i="141"/>
  <c r="K12" i="141"/>
  <c r="L19" i="141"/>
  <c r="L26" i="141"/>
  <c r="L28" i="141" s="1"/>
  <c r="B22" i="139"/>
  <c r="H22" i="139" s="1"/>
  <c r="J22" i="139" s="1"/>
  <c r="H20" i="139"/>
  <c r="J20" i="139" s="1"/>
  <c r="I10" i="139"/>
  <c r="J10" i="139" s="1"/>
  <c r="H15" i="139"/>
  <c r="J15" i="139" s="1"/>
  <c r="E17" i="139"/>
  <c r="F17" i="139" s="1"/>
  <c r="I17" i="139" s="1"/>
  <c r="I19" i="139" s="1"/>
  <c r="F18" i="139"/>
  <c r="I18" i="139" s="1"/>
  <c r="J18" i="139" s="1"/>
  <c r="D19" i="139"/>
  <c r="J8" i="139"/>
  <c r="O26" i="140"/>
  <c r="O27" i="140"/>
  <c r="P27" i="140" s="1"/>
  <c r="P19" i="140"/>
  <c r="H28" i="140"/>
  <c r="B28" i="140"/>
  <c r="N26" i="140"/>
  <c r="P26" i="140" s="1"/>
  <c r="N19" i="140"/>
  <c r="P24" i="140"/>
  <c r="C28" i="140"/>
  <c r="O28" i="140" s="1"/>
  <c r="C73" i="171"/>
  <c r="C74" i="171" s="1"/>
  <c r="B73" i="171"/>
  <c r="D72" i="171"/>
  <c r="D71" i="171"/>
  <c r="D70" i="171"/>
  <c r="D69" i="171"/>
  <c r="D68" i="171"/>
  <c r="D67" i="171"/>
  <c r="D66" i="171"/>
  <c r="D65" i="171"/>
  <c r="D64" i="171"/>
  <c r="D63" i="171"/>
  <c r="D62" i="171"/>
  <c r="D61" i="171"/>
  <c r="D60" i="171"/>
  <c r="D59" i="171"/>
  <c r="D58" i="171"/>
  <c r="D57" i="171"/>
  <c r="D56" i="171"/>
  <c r="D55" i="171"/>
  <c r="D54" i="171"/>
  <c r="D73" i="171" s="1"/>
  <c r="C51" i="171"/>
  <c r="B51" i="171"/>
  <c r="B74" i="171" s="1"/>
  <c r="D50" i="171"/>
  <c r="D49" i="171"/>
  <c r="D48" i="171"/>
  <c r="D47" i="171"/>
  <c r="D46" i="171"/>
  <c r="D45" i="171"/>
  <c r="D44" i="171"/>
  <c r="D43" i="171"/>
  <c r="D42" i="171"/>
  <c r="D41" i="171"/>
  <c r="D40" i="171"/>
  <c r="D39" i="171"/>
  <c r="D38" i="171"/>
  <c r="D37" i="171"/>
  <c r="D36" i="171"/>
  <c r="D35" i="171"/>
  <c r="D34" i="171"/>
  <c r="D33" i="171"/>
  <c r="D32" i="171"/>
  <c r="D51" i="171" s="1"/>
  <c r="C28" i="171"/>
  <c r="B28" i="171"/>
  <c r="D27" i="171"/>
  <c r="D26" i="171"/>
  <c r="D25" i="171"/>
  <c r="D24" i="171"/>
  <c r="D23" i="171"/>
  <c r="D22" i="171"/>
  <c r="D21" i="171"/>
  <c r="D20" i="171"/>
  <c r="D19" i="171"/>
  <c r="D18" i="171"/>
  <c r="D17" i="171"/>
  <c r="D16" i="171"/>
  <c r="D15" i="171"/>
  <c r="D14" i="171"/>
  <c r="D13" i="171"/>
  <c r="D12" i="171"/>
  <c r="D11" i="171"/>
  <c r="D10" i="171"/>
  <c r="D9" i="171"/>
  <c r="D28" i="171" s="1"/>
  <c r="D26" i="152"/>
  <c r="D28" i="152" s="1"/>
  <c r="D25" i="152"/>
  <c r="C25" i="152"/>
  <c r="E24" i="152"/>
  <c r="E23" i="152"/>
  <c r="E25" i="152" s="1"/>
  <c r="E21" i="152"/>
  <c r="D19" i="152"/>
  <c r="C19" i="152"/>
  <c r="C26" i="152" s="1"/>
  <c r="C28" i="152" s="1"/>
  <c r="E18" i="152"/>
  <c r="E17" i="152"/>
  <c r="E10" i="152" s="1"/>
  <c r="E16" i="152"/>
  <c r="E15" i="152"/>
  <c r="E8" i="152" s="1"/>
  <c r="D12" i="152"/>
  <c r="E11" i="152"/>
  <c r="D11" i="152"/>
  <c r="C11" i="152"/>
  <c r="D10" i="152"/>
  <c r="C10" i="152"/>
  <c r="E9" i="152"/>
  <c r="D8" i="152"/>
  <c r="C8" i="152"/>
  <c r="C12" i="152" s="1"/>
  <c r="C49" i="151"/>
  <c r="B49" i="151"/>
  <c r="B48" i="151"/>
  <c r="B50" i="151" s="1"/>
  <c r="C47" i="151"/>
  <c r="B47" i="151"/>
  <c r="D46" i="151"/>
  <c r="D45" i="151"/>
  <c r="D44" i="151"/>
  <c r="D43" i="151"/>
  <c r="D42" i="151"/>
  <c r="D41" i="151"/>
  <c r="D40" i="151"/>
  <c r="D39" i="151"/>
  <c r="D38" i="151"/>
  <c r="D37" i="151"/>
  <c r="D47" i="151" s="1"/>
  <c r="D49" i="151" s="1"/>
  <c r="D36" i="151"/>
  <c r="C34" i="151"/>
  <c r="C48" i="151" s="1"/>
  <c r="C50" i="151" s="1"/>
  <c r="B34" i="151"/>
  <c r="D33" i="151"/>
  <c r="D32" i="151"/>
  <c r="D31" i="151"/>
  <c r="D30" i="151"/>
  <c r="D29" i="151"/>
  <c r="D28" i="151"/>
  <c r="D27" i="151"/>
  <c r="D26" i="151"/>
  <c r="D25" i="151"/>
  <c r="D24" i="151"/>
  <c r="D23" i="151"/>
  <c r="D34" i="151" s="1"/>
  <c r="D48" i="151" s="1"/>
  <c r="D50" i="151" s="1"/>
  <c r="D19" i="151"/>
  <c r="C19" i="151"/>
  <c r="B19" i="151"/>
  <c r="C18" i="151"/>
  <c r="D18" i="151" s="1"/>
  <c r="B18" i="151"/>
  <c r="C17" i="151"/>
  <c r="D17" i="151" s="1"/>
  <c r="B17" i="151"/>
  <c r="D16" i="151"/>
  <c r="C16" i="151"/>
  <c r="B16" i="151"/>
  <c r="D15" i="151"/>
  <c r="C15" i="151"/>
  <c r="B15" i="151"/>
  <c r="C14" i="151"/>
  <c r="D14" i="151" s="1"/>
  <c r="B14" i="151"/>
  <c r="C13" i="151"/>
  <c r="D13" i="151" s="1"/>
  <c r="B13" i="151"/>
  <c r="D12" i="151"/>
  <c r="C12" i="151"/>
  <c r="B12" i="151"/>
  <c r="D11" i="151"/>
  <c r="C11" i="151"/>
  <c r="B11" i="151"/>
  <c r="C10" i="151"/>
  <c r="D10" i="151" s="1"/>
  <c r="B10" i="151"/>
  <c r="C9" i="151"/>
  <c r="C20" i="151" s="1"/>
  <c r="B9" i="151"/>
  <c r="B20" i="151" s="1"/>
  <c r="C32" i="186"/>
  <c r="C31" i="186"/>
  <c r="C33" i="186" s="1"/>
  <c r="B31" i="186"/>
  <c r="B33" i="186" s="1"/>
  <c r="D30" i="186"/>
  <c r="D29" i="186"/>
  <c r="D28" i="186"/>
  <c r="D27" i="186"/>
  <c r="D26" i="186"/>
  <c r="D31" i="186" s="1"/>
  <c r="D33" i="186" s="1"/>
  <c r="C24" i="186"/>
  <c r="B24" i="186"/>
  <c r="B32" i="186" s="1"/>
  <c r="D23" i="186"/>
  <c r="D22" i="186"/>
  <c r="D21" i="186"/>
  <c r="D20" i="186"/>
  <c r="D19" i="186"/>
  <c r="D24" i="186" s="1"/>
  <c r="D32" i="186" s="1"/>
  <c r="C15" i="186"/>
  <c r="B15" i="186"/>
  <c r="D15" i="186" s="1"/>
  <c r="D14" i="186"/>
  <c r="C14" i="186"/>
  <c r="B14" i="186"/>
  <c r="C13" i="186"/>
  <c r="D13" i="186" s="1"/>
  <c r="B13" i="186"/>
  <c r="C12" i="186"/>
  <c r="B12" i="186"/>
  <c r="D12" i="186" s="1"/>
  <c r="C11" i="186"/>
  <c r="C16" i="186" s="1"/>
  <c r="B11" i="186"/>
  <c r="D11" i="186" s="1"/>
  <c r="C32" i="122"/>
  <c r="C31" i="122"/>
  <c r="C33" i="122" s="1"/>
  <c r="B31" i="122"/>
  <c r="C30" i="122"/>
  <c r="B30" i="122"/>
  <c r="B32" i="122" s="1"/>
  <c r="D29" i="122"/>
  <c r="D28" i="122"/>
  <c r="D27" i="122"/>
  <c r="D26" i="122"/>
  <c r="D25" i="122"/>
  <c r="D30" i="122" s="1"/>
  <c r="D32" i="122" s="1"/>
  <c r="C23" i="122"/>
  <c r="B23" i="122"/>
  <c r="D22" i="122"/>
  <c r="D21" i="122"/>
  <c r="D20" i="122"/>
  <c r="D19" i="122"/>
  <c r="D18" i="122"/>
  <c r="D23" i="122" s="1"/>
  <c r="D31" i="122" s="1"/>
  <c r="D33" i="122" s="1"/>
  <c r="D14" i="122"/>
  <c r="C14" i="122"/>
  <c r="B14" i="122"/>
  <c r="C13" i="122"/>
  <c r="D13" i="122" s="1"/>
  <c r="B13" i="122"/>
  <c r="C12" i="122"/>
  <c r="B12" i="122"/>
  <c r="D12" i="122" s="1"/>
  <c r="B11" i="122"/>
  <c r="D11" i="122" s="1"/>
  <c r="C10" i="122"/>
  <c r="C15" i="122" s="1"/>
  <c r="B10" i="122"/>
  <c r="C12" i="117"/>
  <c r="B12" i="117"/>
  <c r="C11" i="117"/>
  <c r="B11" i="117"/>
  <c r="D10" i="117"/>
  <c r="D11" i="117" s="1"/>
  <c r="D12" i="117" s="1"/>
  <c r="C9" i="117"/>
  <c r="B9" i="117"/>
  <c r="D8" i="117"/>
  <c r="D9" i="117" s="1"/>
  <c r="C46" i="115"/>
  <c r="B46" i="115"/>
  <c r="C44" i="115"/>
  <c r="B44" i="115"/>
  <c r="D43" i="115"/>
  <c r="D42" i="115"/>
  <c r="D41" i="115"/>
  <c r="D40" i="115"/>
  <c r="D39" i="115"/>
  <c r="D38" i="115"/>
  <c r="D37" i="115"/>
  <c r="D36" i="115"/>
  <c r="D35" i="115"/>
  <c r="D34" i="115"/>
  <c r="D44" i="115" s="1"/>
  <c r="D46" i="115" s="1"/>
  <c r="C32" i="115"/>
  <c r="C45" i="115" s="1"/>
  <c r="C47" i="115" s="1"/>
  <c r="B32" i="115"/>
  <c r="D32" i="115" s="1"/>
  <c r="D45" i="115" s="1"/>
  <c r="D31" i="115"/>
  <c r="D18" i="115" s="1"/>
  <c r="D30" i="115"/>
  <c r="D29" i="115"/>
  <c r="D28" i="115"/>
  <c r="D15" i="115" s="1"/>
  <c r="D27" i="115"/>
  <c r="D14" i="115" s="1"/>
  <c r="D26" i="115"/>
  <c r="D25" i="115"/>
  <c r="D24" i="115"/>
  <c r="D11" i="115" s="1"/>
  <c r="D23" i="115"/>
  <c r="D10" i="115" s="1"/>
  <c r="D22" i="115"/>
  <c r="C18" i="115"/>
  <c r="B18" i="115"/>
  <c r="D17" i="115"/>
  <c r="C17" i="115"/>
  <c r="B17" i="115"/>
  <c r="D16" i="115"/>
  <c r="C16" i="115"/>
  <c r="B16" i="115"/>
  <c r="C15" i="115"/>
  <c r="B15" i="115"/>
  <c r="C14" i="115"/>
  <c r="B14" i="115"/>
  <c r="D13" i="115"/>
  <c r="C13" i="115"/>
  <c r="B13" i="115"/>
  <c r="D12" i="115"/>
  <c r="C12" i="115"/>
  <c r="B12" i="115"/>
  <c r="C11" i="115"/>
  <c r="C19" i="115" s="1"/>
  <c r="B11" i="115"/>
  <c r="B19" i="115" s="1"/>
  <c r="C10" i="115"/>
  <c r="B10" i="115"/>
  <c r="D9" i="115"/>
  <c r="D19" i="115" s="1"/>
  <c r="C9" i="115"/>
  <c r="B9" i="115"/>
  <c r="C45" i="113"/>
  <c r="C43" i="113"/>
  <c r="B43" i="113"/>
  <c r="B45" i="113" s="1"/>
  <c r="D42" i="113"/>
  <c r="D17" i="113" s="1"/>
  <c r="D41" i="113"/>
  <c r="D40" i="113"/>
  <c r="D39" i="113"/>
  <c r="D38" i="113"/>
  <c r="D13" i="113" s="1"/>
  <c r="D37" i="113"/>
  <c r="D36" i="113"/>
  <c r="D35" i="113"/>
  <c r="D34" i="113"/>
  <c r="D9" i="113" s="1"/>
  <c r="D33" i="113"/>
  <c r="D43" i="113" s="1"/>
  <c r="D45" i="113" s="1"/>
  <c r="C31" i="113"/>
  <c r="C44" i="113" s="1"/>
  <c r="C46" i="113" s="1"/>
  <c r="B31" i="113"/>
  <c r="B18" i="113" s="1"/>
  <c r="D30" i="113"/>
  <c r="D29" i="113"/>
  <c r="D16" i="113" s="1"/>
  <c r="D28" i="113"/>
  <c r="D27" i="113"/>
  <c r="D14" i="113" s="1"/>
  <c r="D26" i="113"/>
  <c r="D25" i="113"/>
  <c r="D12" i="113" s="1"/>
  <c r="D24" i="113"/>
  <c r="D23" i="113"/>
  <c r="D10" i="113" s="1"/>
  <c r="D22" i="113"/>
  <c r="D21" i="113"/>
  <c r="D8" i="113" s="1"/>
  <c r="C18" i="113"/>
  <c r="C17" i="113"/>
  <c r="B17" i="113"/>
  <c r="C16" i="113"/>
  <c r="B16" i="113"/>
  <c r="D15" i="113"/>
  <c r="C15" i="113"/>
  <c r="B15" i="113"/>
  <c r="C14" i="113"/>
  <c r="B14" i="113"/>
  <c r="C13" i="113"/>
  <c r="B13" i="113"/>
  <c r="C12" i="113"/>
  <c r="B12" i="113"/>
  <c r="D11" i="113"/>
  <c r="C11" i="113"/>
  <c r="B11" i="113"/>
  <c r="C10" i="113"/>
  <c r="B10" i="113"/>
  <c r="C9" i="113"/>
  <c r="B9" i="113"/>
  <c r="C8" i="113"/>
  <c r="B8" i="113"/>
  <c r="M19" i="141" l="1"/>
  <c r="M26" i="141"/>
  <c r="M28" i="141" s="1"/>
  <c r="F19" i="139"/>
  <c r="D21" i="139"/>
  <c r="D22" i="139" s="1"/>
  <c r="E19" i="139"/>
  <c r="G18" i="139"/>
  <c r="G17" i="139"/>
  <c r="H17" i="139"/>
  <c r="N28" i="140"/>
  <c r="P28" i="140" s="1"/>
  <c r="D74" i="171"/>
  <c r="E12" i="152"/>
  <c r="E19" i="152"/>
  <c r="E26" i="152" s="1"/>
  <c r="E28" i="152" s="1"/>
  <c r="D9" i="151"/>
  <c r="D20" i="151" s="1"/>
  <c r="D34" i="186"/>
  <c r="D16" i="186"/>
  <c r="B34" i="186"/>
  <c r="C34" i="186"/>
  <c r="B16" i="186"/>
  <c r="B33" i="122"/>
  <c r="D10" i="122"/>
  <c r="D15" i="122" s="1"/>
  <c r="B15" i="122"/>
  <c r="D47" i="115"/>
  <c r="B45" i="115"/>
  <c r="B47" i="115" s="1"/>
  <c r="B44" i="113"/>
  <c r="B46" i="113" s="1"/>
  <c r="D31" i="113"/>
  <c r="C9" i="106"/>
  <c r="D9" i="106"/>
  <c r="D12" i="106" s="1"/>
  <c r="C10" i="106"/>
  <c r="D10" i="106"/>
  <c r="C11" i="106"/>
  <c r="D11" i="106"/>
  <c r="C12" i="106"/>
  <c r="E15" i="106"/>
  <c r="E16" i="106"/>
  <c r="E10" i="106" s="1"/>
  <c r="C18" i="106"/>
  <c r="C20" i="106" s="1"/>
  <c r="C28" i="106" s="1"/>
  <c r="C30" i="106" s="1"/>
  <c r="E19" i="106"/>
  <c r="D20" i="106"/>
  <c r="D28" i="106" s="1"/>
  <c r="D30" i="106" s="1"/>
  <c r="E22" i="106"/>
  <c r="E9" i="106" s="1"/>
  <c r="E23" i="106"/>
  <c r="E24" i="106"/>
  <c r="E11" i="106" s="1"/>
  <c r="E25" i="106"/>
  <c r="E26" i="106"/>
  <c r="C27" i="106"/>
  <c r="D27" i="106"/>
  <c r="C29" i="106"/>
  <c r="D29" i="106"/>
  <c r="C27" i="107"/>
  <c r="C26" i="107"/>
  <c r="C28" i="107" s="1"/>
  <c r="B26" i="107"/>
  <c r="C25" i="107"/>
  <c r="B25" i="107"/>
  <c r="B27" i="107" s="1"/>
  <c r="D24" i="107"/>
  <c r="D11" i="107" s="1"/>
  <c r="D23" i="107"/>
  <c r="D22" i="107"/>
  <c r="D21" i="107"/>
  <c r="D25" i="107" s="1"/>
  <c r="D27" i="107" s="1"/>
  <c r="C19" i="107"/>
  <c r="B19" i="107"/>
  <c r="D18" i="107"/>
  <c r="D16" i="107"/>
  <c r="D9" i="107" s="1"/>
  <c r="D15" i="107"/>
  <c r="C11" i="107"/>
  <c r="B11" i="107"/>
  <c r="D10" i="107"/>
  <c r="C10" i="107"/>
  <c r="B10" i="107"/>
  <c r="C9" i="107"/>
  <c r="B9" i="107"/>
  <c r="C8" i="107"/>
  <c r="C12" i="107" s="1"/>
  <c r="B8" i="107"/>
  <c r="B12" i="107" s="1"/>
  <c r="G19" i="139" l="1"/>
  <c r="H19" i="139"/>
  <c r="J19" i="139" s="1"/>
  <c r="J17" i="139"/>
  <c r="D44" i="113"/>
  <c r="D46" i="113" s="1"/>
  <c r="D18" i="113"/>
  <c r="E12" i="106"/>
  <c r="E27" i="106"/>
  <c r="E29" i="106" s="1"/>
  <c r="E20" i="106"/>
  <c r="E28" i="106" s="1"/>
  <c r="B28" i="107"/>
  <c r="D8" i="107"/>
  <c r="D12" i="107" s="1"/>
  <c r="D19" i="107"/>
  <c r="D26" i="107" s="1"/>
  <c r="D28" i="107" s="1"/>
  <c r="I27" i="170"/>
  <c r="I28" i="170" s="1"/>
  <c r="H27" i="170"/>
  <c r="F27" i="170"/>
  <c r="E27" i="170"/>
  <c r="C27" i="170"/>
  <c r="B27" i="170"/>
  <c r="L26" i="170"/>
  <c r="K26" i="170"/>
  <c r="J26" i="170"/>
  <c r="G26" i="170"/>
  <c r="D26" i="170"/>
  <c r="L25" i="170"/>
  <c r="K25" i="170"/>
  <c r="J25" i="170"/>
  <c r="G25" i="170"/>
  <c r="D25" i="170"/>
  <c r="L24" i="170"/>
  <c r="K24" i="170"/>
  <c r="J24" i="170"/>
  <c r="G24" i="170"/>
  <c r="D24" i="170"/>
  <c r="L23" i="170"/>
  <c r="K23" i="170"/>
  <c r="G23" i="170"/>
  <c r="G27" i="170" s="1"/>
  <c r="D23" i="170"/>
  <c r="I20" i="170"/>
  <c r="H20" i="170"/>
  <c r="H28" i="170" s="1"/>
  <c r="F20" i="170"/>
  <c r="F28" i="170" s="1"/>
  <c r="E20" i="170"/>
  <c r="C20" i="170"/>
  <c r="B20" i="170"/>
  <c r="B28" i="170" s="1"/>
  <c r="L19" i="170"/>
  <c r="K19" i="170"/>
  <c r="J19" i="170"/>
  <c r="G19" i="170"/>
  <c r="D19" i="170"/>
  <c r="L18" i="170"/>
  <c r="K18" i="170"/>
  <c r="J18" i="170"/>
  <c r="G18" i="170"/>
  <c r="D18" i="170"/>
  <c r="L17" i="170"/>
  <c r="K17" i="170"/>
  <c r="J17" i="170"/>
  <c r="G17" i="170"/>
  <c r="D17" i="170"/>
  <c r="L16" i="170"/>
  <c r="K16" i="170"/>
  <c r="G16" i="170"/>
  <c r="D16" i="170"/>
  <c r="I12" i="170"/>
  <c r="H12" i="170"/>
  <c r="F12" i="170"/>
  <c r="E12" i="170"/>
  <c r="C12" i="170"/>
  <c r="B12" i="170"/>
  <c r="L11" i="170"/>
  <c r="K11" i="170"/>
  <c r="J11" i="170"/>
  <c r="G11" i="170"/>
  <c r="D11" i="170"/>
  <c r="L10" i="170"/>
  <c r="K10" i="170"/>
  <c r="J10" i="170"/>
  <c r="G10" i="170"/>
  <c r="D10" i="170"/>
  <c r="L9" i="170"/>
  <c r="K9" i="170"/>
  <c r="J9" i="170"/>
  <c r="G9" i="170"/>
  <c r="D9" i="170"/>
  <c r="L8" i="170"/>
  <c r="K8" i="170"/>
  <c r="J8" i="170"/>
  <c r="G8" i="170"/>
  <c r="D8" i="170"/>
  <c r="O34" i="173"/>
  <c r="N34" i="173"/>
  <c r="M34" i="173"/>
  <c r="L34" i="173"/>
  <c r="K34" i="173"/>
  <c r="I34" i="173"/>
  <c r="H34" i="173"/>
  <c r="F34" i="173"/>
  <c r="E34" i="173"/>
  <c r="P33" i="173"/>
  <c r="M33" i="173"/>
  <c r="J33" i="173"/>
  <c r="G33" i="173"/>
  <c r="P32" i="173"/>
  <c r="M32" i="173"/>
  <c r="J32" i="173"/>
  <c r="G32" i="173"/>
  <c r="P31" i="173"/>
  <c r="M31" i="173"/>
  <c r="J31" i="173"/>
  <c r="G31" i="173"/>
  <c r="P30" i="173"/>
  <c r="M30" i="173"/>
  <c r="J30" i="173"/>
  <c r="G30" i="173"/>
  <c r="P29" i="173"/>
  <c r="M29" i="173"/>
  <c r="J29" i="173"/>
  <c r="G29" i="173"/>
  <c r="P28" i="173"/>
  <c r="P34" i="173" s="1"/>
  <c r="M28" i="173"/>
  <c r="J28" i="173"/>
  <c r="J34" i="173" s="1"/>
  <c r="G28" i="173"/>
  <c r="G34" i="173" s="1"/>
  <c r="O25" i="173"/>
  <c r="O35" i="173" s="1"/>
  <c r="N25" i="173"/>
  <c r="N35" i="173" s="1"/>
  <c r="M25" i="173"/>
  <c r="M35" i="173" s="1"/>
  <c r="L25" i="173"/>
  <c r="L35" i="173" s="1"/>
  <c r="K25" i="173"/>
  <c r="K35" i="173" s="1"/>
  <c r="I25" i="173"/>
  <c r="I35" i="173" s="1"/>
  <c r="H25" i="173"/>
  <c r="H35" i="173" s="1"/>
  <c r="F25" i="173"/>
  <c r="F35" i="173" s="1"/>
  <c r="E25" i="173"/>
  <c r="E35" i="173" s="1"/>
  <c r="P24" i="173"/>
  <c r="M24" i="173"/>
  <c r="J24" i="173"/>
  <c r="G24" i="173"/>
  <c r="P23" i="173"/>
  <c r="M23" i="173"/>
  <c r="J23" i="173"/>
  <c r="G23" i="173"/>
  <c r="P22" i="173"/>
  <c r="M22" i="173"/>
  <c r="J22" i="173"/>
  <c r="G22" i="173"/>
  <c r="P21" i="173"/>
  <c r="M21" i="173"/>
  <c r="J21" i="173"/>
  <c r="G21" i="173"/>
  <c r="P20" i="173"/>
  <c r="M20" i="173"/>
  <c r="J20" i="173"/>
  <c r="G20" i="173"/>
  <c r="P19" i="173"/>
  <c r="P25" i="173" s="1"/>
  <c r="P35" i="173" s="1"/>
  <c r="M19" i="173"/>
  <c r="J19" i="173"/>
  <c r="J25" i="173" s="1"/>
  <c r="J35" i="173" s="1"/>
  <c r="G19" i="173"/>
  <c r="G25" i="173" s="1"/>
  <c r="O15" i="173"/>
  <c r="N15" i="173"/>
  <c r="M15" i="173"/>
  <c r="L15" i="173"/>
  <c r="K15" i="173"/>
  <c r="I15" i="173"/>
  <c r="H15" i="173"/>
  <c r="F15" i="173"/>
  <c r="E15" i="173"/>
  <c r="P14" i="173"/>
  <c r="M14" i="173"/>
  <c r="J14" i="173"/>
  <c r="G14" i="173"/>
  <c r="P13" i="173"/>
  <c r="M13" i="173"/>
  <c r="J13" i="173"/>
  <c r="G13" i="173"/>
  <c r="P12" i="173"/>
  <c r="M12" i="173"/>
  <c r="J12" i="173"/>
  <c r="G12" i="173"/>
  <c r="P11" i="173"/>
  <c r="M11" i="173"/>
  <c r="J11" i="173"/>
  <c r="G11" i="173"/>
  <c r="P10" i="173"/>
  <c r="M10" i="173"/>
  <c r="J10" i="173"/>
  <c r="G10" i="173"/>
  <c r="P9" i="173"/>
  <c r="P15" i="173" s="1"/>
  <c r="M9" i="173"/>
  <c r="J9" i="173"/>
  <c r="J15" i="173" s="1"/>
  <c r="G9" i="173"/>
  <c r="G15" i="173" s="1"/>
  <c r="F59" i="172"/>
  <c r="E59" i="172"/>
  <c r="C59" i="172"/>
  <c r="B59" i="172"/>
  <c r="I58" i="172"/>
  <c r="H58" i="172"/>
  <c r="G58" i="172"/>
  <c r="D58" i="172"/>
  <c r="I57" i="172"/>
  <c r="H57" i="172"/>
  <c r="G57" i="172"/>
  <c r="D57" i="172"/>
  <c r="I56" i="172"/>
  <c r="J56" i="172" s="1"/>
  <c r="H56" i="172"/>
  <c r="G56" i="172"/>
  <c r="D56" i="172"/>
  <c r="J55" i="172"/>
  <c r="I55" i="172"/>
  <c r="H55" i="172"/>
  <c r="G55" i="172"/>
  <c r="D55" i="172"/>
  <c r="I54" i="172"/>
  <c r="H54" i="172"/>
  <c r="G54" i="172"/>
  <c r="D54" i="172"/>
  <c r="I53" i="172"/>
  <c r="H53" i="172"/>
  <c r="G53" i="172"/>
  <c r="D53" i="172"/>
  <c r="I52" i="172"/>
  <c r="J52" i="172" s="1"/>
  <c r="G52" i="172"/>
  <c r="D52" i="172"/>
  <c r="I51" i="172"/>
  <c r="J51" i="172" s="1"/>
  <c r="H51" i="172"/>
  <c r="G51" i="172"/>
  <c r="D51" i="172"/>
  <c r="J50" i="172"/>
  <c r="I50" i="172"/>
  <c r="H50" i="172"/>
  <c r="G50" i="172"/>
  <c r="D50" i="172"/>
  <c r="I49" i="172"/>
  <c r="H49" i="172"/>
  <c r="J49" i="172" s="1"/>
  <c r="G49" i="172"/>
  <c r="D49" i="172"/>
  <c r="I48" i="172"/>
  <c r="H48" i="172"/>
  <c r="J48" i="172" s="1"/>
  <c r="G48" i="172"/>
  <c r="D48" i="172"/>
  <c r="I47" i="172"/>
  <c r="H47" i="172"/>
  <c r="J47" i="172" s="1"/>
  <c r="G47" i="172"/>
  <c r="D47" i="172"/>
  <c r="I46" i="172"/>
  <c r="H46" i="172"/>
  <c r="J46" i="172" s="1"/>
  <c r="G46" i="172"/>
  <c r="D46" i="172"/>
  <c r="I45" i="172"/>
  <c r="H45" i="172"/>
  <c r="G45" i="172"/>
  <c r="D45" i="172"/>
  <c r="I44" i="172"/>
  <c r="H44" i="172"/>
  <c r="J44" i="172" s="1"/>
  <c r="G44" i="172"/>
  <c r="D44" i="172"/>
  <c r="F41" i="172"/>
  <c r="E41" i="172"/>
  <c r="E60" i="172" s="1"/>
  <c r="C41" i="172"/>
  <c r="B41" i="172"/>
  <c r="I40" i="172"/>
  <c r="H40" i="172"/>
  <c r="G40" i="172"/>
  <c r="D40" i="172"/>
  <c r="I39" i="172"/>
  <c r="H39" i="172"/>
  <c r="G39" i="172"/>
  <c r="D39" i="172"/>
  <c r="I38" i="172"/>
  <c r="H38" i="172"/>
  <c r="G38" i="172"/>
  <c r="D38" i="172"/>
  <c r="I37" i="172"/>
  <c r="H37" i="172"/>
  <c r="G37" i="172"/>
  <c r="D37" i="172"/>
  <c r="I36" i="172"/>
  <c r="H36" i="172"/>
  <c r="G36" i="172"/>
  <c r="D36" i="172"/>
  <c r="I35" i="172"/>
  <c r="H35" i="172"/>
  <c r="G35" i="172"/>
  <c r="D35" i="172"/>
  <c r="I34" i="172"/>
  <c r="H34" i="172"/>
  <c r="J34" i="172" s="1"/>
  <c r="G34" i="172"/>
  <c r="D34" i="172"/>
  <c r="I33" i="172"/>
  <c r="H33" i="172"/>
  <c r="G33" i="172"/>
  <c r="D33" i="172"/>
  <c r="I32" i="172"/>
  <c r="H32" i="172"/>
  <c r="G32" i="172"/>
  <c r="D32" i="172"/>
  <c r="I31" i="172"/>
  <c r="H31" i="172"/>
  <c r="G31" i="172"/>
  <c r="D31" i="172"/>
  <c r="I30" i="172"/>
  <c r="H30" i="172"/>
  <c r="J30" i="172" s="1"/>
  <c r="G30" i="172"/>
  <c r="D30" i="172"/>
  <c r="I29" i="172"/>
  <c r="H29" i="172"/>
  <c r="G29" i="172"/>
  <c r="D29" i="172"/>
  <c r="I28" i="172"/>
  <c r="H28" i="172"/>
  <c r="J28" i="172" s="1"/>
  <c r="G28" i="172"/>
  <c r="D28" i="172"/>
  <c r="I27" i="172"/>
  <c r="H27" i="172"/>
  <c r="J27" i="172" s="1"/>
  <c r="G27" i="172"/>
  <c r="D27" i="172"/>
  <c r="I26" i="172"/>
  <c r="H26" i="172"/>
  <c r="H41" i="172" s="1"/>
  <c r="G26" i="172"/>
  <c r="D26" i="172"/>
  <c r="F22" i="172"/>
  <c r="E22" i="172"/>
  <c r="C22" i="172"/>
  <c r="B22" i="172"/>
  <c r="I21" i="172"/>
  <c r="H21" i="172"/>
  <c r="G21" i="172"/>
  <c r="D21" i="172"/>
  <c r="I20" i="172"/>
  <c r="H20" i="172"/>
  <c r="G20" i="172"/>
  <c r="D20" i="172"/>
  <c r="I19" i="172"/>
  <c r="H19" i="172"/>
  <c r="G19" i="172"/>
  <c r="D19" i="172"/>
  <c r="I18" i="172"/>
  <c r="H18" i="172"/>
  <c r="G18" i="172"/>
  <c r="D18" i="172"/>
  <c r="I17" i="172"/>
  <c r="H17" i="172"/>
  <c r="J17" i="172" s="1"/>
  <c r="G17" i="172"/>
  <c r="D17" i="172"/>
  <c r="I16" i="172"/>
  <c r="H16" i="172"/>
  <c r="G16" i="172"/>
  <c r="D16" i="172"/>
  <c r="I15" i="172"/>
  <c r="H15" i="172"/>
  <c r="G15" i="172"/>
  <c r="D15" i="172"/>
  <c r="I14" i="172"/>
  <c r="H14" i="172"/>
  <c r="G14" i="172"/>
  <c r="D14" i="172"/>
  <c r="I13" i="172"/>
  <c r="H13" i="172"/>
  <c r="G13" i="172"/>
  <c r="D13" i="172"/>
  <c r="I12" i="172"/>
  <c r="H12" i="172"/>
  <c r="G12" i="172"/>
  <c r="D12" i="172"/>
  <c r="I11" i="172"/>
  <c r="H11" i="172"/>
  <c r="G11" i="172"/>
  <c r="D11" i="172"/>
  <c r="I10" i="172"/>
  <c r="H10" i="172"/>
  <c r="G10" i="172"/>
  <c r="D10" i="172"/>
  <c r="I9" i="172"/>
  <c r="H9" i="172"/>
  <c r="G9" i="172"/>
  <c r="D9" i="172"/>
  <c r="I8" i="172"/>
  <c r="H8" i="172"/>
  <c r="G8" i="172"/>
  <c r="D8" i="172"/>
  <c r="I7" i="172"/>
  <c r="H7" i="172"/>
  <c r="G7" i="172"/>
  <c r="D7" i="172"/>
  <c r="L74" i="171"/>
  <c r="H74" i="171"/>
  <c r="L73" i="171"/>
  <c r="K73" i="171"/>
  <c r="K74" i="171" s="1"/>
  <c r="I73" i="171"/>
  <c r="I74" i="171" s="1"/>
  <c r="H73" i="171"/>
  <c r="F73" i="171"/>
  <c r="F74" i="171" s="1"/>
  <c r="E73" i="171"/>
  <c r="E74" i="171" s="1"/>
  <c r="M72" i="171"/>
  <c r="J72" i="171"/>
  <c r="G72" i="171"/>
  <c r="M71" i="171"/>
  <c r="J71" i="171"/>
  <c r="G71" i="171"/>
  <c r="M70" i="171"/>
  <c r="J70" i="171"/>
  <c r="G70" i="171"/>
  <c r="M69" i="171"/>
  <c r="J69" i="171"/>
  <c r="G69" i="171"/>
  <c r="M68" i="171"/>
  <c r="J68" i="171"/>
  <c r="M67" i="171"/>
  <c r="J67" i="171"/>
  <c r="G67" i="171"/>
  <c r="M66" i="171"/>
  <c r="J66" i="171"/>
  <c r="G66" i="171"/>
  <c r="M65" i="171"/>
  <c r="J65" i="171"/>
  <c r="G65" i="171"/>
  <c r="M64" i="171"/>
  <c r="J64" i="171"/>
  <c r="G64" i="171"/>
  <c r="M63" i="171"/>
  <c r="J63" i="171"/>
  <c r="G63" i="171"/>
  <c r="M62" i="171"/>
  <c r="J62" i="171"/>
  <c r="G62" i="171"/>
  <c r="M61" i="171"/>
  <c r="J61" i="171"/>
  <c r="G61" i="171"/>
  <c r="M60" i="171"/>
  <c r="J60" i="171"/>
  <c r="G60" i="171"/>
  <c r="M59" i="171"/>
  <c r="J59" i="171"/>
  <c r="G59" i="171"/>
  <c r="M58" i="171"/>
  <c r="J58" i="171"/>
  <c r="G58" i="171"/>
  <c r="M57" i="171"/>
  <c r="J57" i="171"/>
  <c r="G57" i="171"/>
  <c r="M56" i="171"/>
  <c r="M73" i="171" s="1"/>
  <c r="J56" i="171"/>
  <c r="G56" i="171"/>
  <c r="M55" i="171"/>
  <c r="J55" i="171"/>
  <c r="G55" i="171"/>
  <c r="M54" i="171"/>
  <c r="J54" i="171"/>
  <c r="J73" i="171" s="1"/>
  <c r="G54" i="171"/>
  <c r="G73" i="171" s="1"/>
  <c r="L51" i="171"/>
  <c r="K51" i="171"/>
  <c r="I51" i="171"/>
  <c r="H51" i="171"/>
  <c r="F51" i="171"/>
  <c r="E51" i="171"/>
  <c r="M50" i="171"/>
  <c r="J50" i="171"/>
  <c r="G50" i="171"/>
  <c r="M49" i="171"/>
  <c r="J49" i="171"/>
  <c r="G49" i="171"/>
  <c r="M48" i="171"/>
  <c r="J48" i="171"/>
  <c r="G48" i="171"/>
  <c r="M47" i="171"/>
  <c r="J47" i="171"/>
  <c r="G47" i="171"/>
  <c r="M46" i="171"/>
  <c r="J46" i="171"/>
  <c r="G46" i="171"/>
  <c r="M45" i="171"/>
  <c r="J45" i="171"/>
  <c r="G45" i="171"/>
  <c r="M44" i="171"/>
  <c r="J44" i="171"/>
  <c r="G44" i="171"/>
  <c r="M43" i="171"/>
  <c r="J43" i="171"/>
  <c r="G43" i="171"/>
  <c r="M42" i="171"/>
  <c r="J42" i="171"/>
  <c r="G42" i="171"/>
  <c r="M41" i="171"/>
  <c r="J41" i="171"/>
  <c r="G41" i="171"/>
  <c r="M40" i="171"/>
  <c r="J40" i="171"/>
  <c r="G40" i="171"/>
  <c r="M39" i="171"/>
  <c r="J39" i="171"/>
  <c r="G39" i="171"/>
  <c r="M38" i="171"/>
  <c r="J38" i="171"/>
  <c r="G38" i="171"/>
  <c r="M37" i="171"/>
  <c r="J37" i="171"/>
  <c r="G37" i="171"/>
  <c r="M36" i="171"/>
  <c r="J36" i="171"/>
  <c r="G36" i="171"/>
  <c r="M35" i="171"/>
  <c r="J35" i="171"/>
  <c r="J51" i="171" s="1"/>
  <c r="G35" i="171"/>
  <c r="M34" i="171"/>
  <c r="J34" i="171"/>
  <c r="G34" i="171"/>
  <c r="M33" i="171"/>
  <c r="J33" i="171"/>
  <c r="G33" i="171"/>
  <c r="G51" i="171" s="1"/>
  <c r="M32" i="171"/>
  <c r="M51" i="171" s="1"/>
  <c r="J32" i="171"/>
  <c r="G32" i="171"/>
  <c r="L28" i="171"/>
  <c r="K28" i="171"/>
  <c r="I28" i="171"/>
  <c r="H28" i="171"/>
  <c r="F28" i="171"/>
  <c r="E28" i="171"/>
  <c r="M27" i="171"/>
  <c r="J27" i="171"/>
  <c r="G27" i="171"/>
  <c r="M26" i="171"/>
  <c r="J26" i="171"/>
  <c r="G26" i="171"/>
  <c r="M25" i="171"/>
  <c r="J25" i="171"/>
  <c r="G25" i="171"/>
  <c r="M24" i="171"/>
  <c r="J24" i="171"/>
  <c r="G24" i="171"/>
  <c r="M23" i="171"/>
  <c r="J23" i="171"/>
  <c r="G23" i="171"/>
  <c r="M22" i="171"/>
  <c r="J22" i="171"/>
  <c r="G22" i="171"/>
  <c r="M21" i="171"/>
  <c r="J21" i="171"/>
  <c r="G21" i="171"/>
  <c r="M20" i="171"/>
  <c r="J20" i="171"/>
  <c r="G20" i="171"/>
  <c r="M19" i="171"/>
  <c r="J19" i="171"/>
  <c r="G19" i="171"/>
  <c r="M18" i="171"/>
  <c r="J18" i="171"/>
  <c r="G18" i="171"/>
  <c r="M17" i="171"/>
  <c r="J17" i="171"/>
  <c r="G17" i="171"/>
  <c r="M16" i="171"/>
  <c r="J16" i="171"/>
  <c r="G16" i="171"/>
  <c r="M15" i="171"/>
  <c r="J15" i="171"/>
  <c r="G15" i="171"/>
  <c r="M14" i="171"/>
  <c r="J14" i="171"/>
  <c r="G14" i="171"/>
  <c r="M13" i="171"/>
  <c r="J13" i="171"/>
  <c r="G13" i="171"/>
  <c r="M12" i="171"/>
  <c r="J12" i="171"/>
  <c r="G12" i="171"/>
  <c r="M11" i="171"/>
  <c r="J11" i="171"/>
  <c r="G11" i="171"/>
  <c r="M10" i="171"/>
  <c r="M28" i="171" s="1"/>
  <c r="J10" i="171"/>
  <c r="G10" i="171"/>
  <c r="M9" i="171"/>
  <c r="J9" i="171"/>
  <c r="J28" i="171" s="1"/>
  <c r="G9" i="171"/>
  <c r="G28" i="171" s="1"/>
  <c r="J53" i="172" l="1"/>
  <c r="J7" i="172"/>
  <c r="J22" i="172" s="1"/>
  <c r="J35" i="172"/>
  <c r="J38" i="172"/>
  <c r="D22" i="172"/>
  <c r="J18" i="172"/>
  <c r="J21" i="172"/>
  <c r="I41" i="172"/>
  <c r="I60" i="172" s="1"/>
  <c r="J31" i="172"/>
  <c r="C60" i="172"/>
  <c r="B60" i="172"/>
  <c r="J9" i="172"/>
  <c r="J10" i="172"/>
  <c r="J11" i="172"/>
  <c r="J12" i="172"/>
  <c r="J13" i="172"/>
  <c r="J15" i="172"/>
  <c r="J39" i="172"/>
  <c r="I59" i="172"/>
  <c r="G22" i="172"/>
  <c r="J16" i="172"/>
  <c r="D41" i="172"/>
  <c r="J29" i="172"/>
  <c r="J32" i="172"/>
  <c r="J33" i="172"/>
  <c r="D59" i="172"/>
  <c r="J45" i="172"/>
  <c r="J54" i="172"/>
  <c r="J8" i="172"/>
  <c r="H22" i="172"/>
  <c r="J14" i="172"/>
  <c r="J19" i="172"/>
  <c r="J20" i="172"/>
  <c r="G41" i="172"/>
  <c r="G60" i="172" s="1"/>
  <c r="J36" i="172"/>
  <c r="J37" i="172"/>
  <c r="G59" i="172"/>
  <c r="J57" i="172"/>
  <c r="J58" i="172"/>
  <c r="J40" i="172"/>
  <c r="H59" i="172"/>
  <c r="H60" i="172" s="1"/>
  <c r="F60" i="172"/>
  <c r="E30" i="106"/>
  <c r="D12" i="170"/>
  <c r="L12" i="170"/>
  <c r="M10" i="170"/>
  <c r="M11" i="170"/>
  <c r="M24" i="170"/>
  <c r="E28" i="170"/>
  <c r="M16" i="170"/>
  <c r="C28" i="170"/>
  <c r="G12" i="170"/>
  <c r="K12" i="170"/>
  <c r="L20" i="170"/>
  <c r="J20" i="170"/>
  <c r="M19" i="170"/>
  <c r="M9" i="170"/>
  <c r="K20" i="170"/>
  <c r="L27" i="170"/>
  <c r="K27" i="170"/>
  <c r="J27" i="170"/>
  <c r="M26" i="170"/>
  <c r="G20" i="170"/>
  <c r="G28" i="170" s="1"/>
  <c r="M23" i="170"/>
  <c r="M20" i="170"/>
  <c r="J12" i="170"/>
  <c r="D20" i="170"/>
  <c r="D27" i="170"/>
  <c r="M18" i="170"/>
  <c r="M25" i="170"/>
  <c r="M17" i="170"/>
  <c r="M8" i="170"/>
  <c r="G35" i="173"/>
  <c r="J26" i="172"/>
  <c r="I22" i="172"/>
  <c r="G74" i="171"/>
  <c r="M74" i="171"/>
  <c r="J74" i="171"/>
  <c r="J59" i="172" l="1"/>
  <c r="D60" i="172"/>
  <c r="J41" i="172"/>
  <c r="K28" i="170"/>
  <c r="L28" i="170"/>
  <c r="J28" i="170"/>
  <c r="M12" i="170"/>
  <c r="D28" i="170"/>
  <c r="M27" i="170"/>
  <c r="M28" i="170" s="1"/>
  <c r="J60" i="172" l="1"/>
  <c r="I26" i="184"/>
  <c r="I28" i="184" s="1"/>
  <c r="F26" i="184"/>
  <c r="F28" i="184" s="1"/>
  <c r="E26" i="184"/>
  <c r="B26" i="184"/>
  <c r="I25" i="184"/>
  <c r="I27" i="184" s="1"/>
  <c r="H25" i="184"/>
  <c r="H27" i="184" s="1"/>
  <c r="F25" i="184"/>
  <c r="F27" i="184" s="1"/>
  <c r="E25" i="184"/>
  <c r="E27" i="184" s="1"/>
  <c r="C25" i="184"/>
  <c r="C27" i="184" s="1"/>
  <c r="B25" i="184"/>
  <c r="B27" i="184" s="1"/>
  <c r="L22" i="184"/>
  <c r="K22" i="184"/>
  <c r="J22" i="184"/>
  <c r="G22" i="184"/>
  <c r="G10" i="184" s="1"/>
  <c r="D22" i="184"/>
  <c r="M22" i="184" s="1"/>
  <c r="L21" i="184"/>
  <c r="K21" i="184"/>
  <c r="J21" i="184"/>
  <c r="G21" i="184"/>
  <c r="D21" i="184"/>
  <c r="M21" i="184" s="1"/>
  <c r="L20" i="184"/>
  <c r="L25" i="184" s="1"/>
  <c r="L27" i="184" s="1"/>
  <c r="K20" i="184"/>
  <c r="K25" i="184" s="1"/>
  <c r="K27" i="184" s="1"/>
  <c r="J20" i="184"/>
  <c r="J25" i="184" s="1"/>
  <c r="J27" i="184" s="1"/>
  <c r="G20" i="184"/>
  <c r="G25" i="184" s="1"/>
  <c r="G27" i="184" s="1"/>
  <c r="D20" i="184"/>
  <c r="M20" i="184" s="1"/>
  <c r="M25" i="184" s="1"/>
  <c r="M27" i="184" s="1"/>
  <c r="I18" i="184"/>
  <c r="H18" i="184"/>
  <c r="H26" i="184" s="1"/>
  <c r="F18" i="184"/>
  <c r="E18" i="184"/>
  <c r="C18" i="184"/>
  <c r="C26" i="184" s="1"/>
  <c r="C28" i="184" s="1"/>
  <c r="B18" i="184"/>
  <c r="L17" i="184"/>
  <c r="K17" i="184"/>
  <c r="J17" i="184"/>
  <c r="G17" i="184"/>
  <c r="D17" i="184"/>
  <c r="D11" i="184" s="1"/>
  <c r="M11" i="184" s="1"/>
  <c r="L16" i="184"/>
  <c r="K16" i="184"/>
  <c r="J16" i="184"/>
  <c r="G16" i="184"/>
  <c r="G18" i="184" s="1"/>
  <c r="G26" i="184" s="1"/>
  <c r="G28" i="184" s="1"/>
  <c r="D16" i="184"/>
  <c r="M16" i="184" s="1"/>
  <c r="L15" i="184"/>
  <c r="L18" i="184" s="1"/>
  <c r="L26" i="184" s="1"/>
  <c r="L28" i="184" s="1"/>
  <c r="K15" i="184"/>
  <c r="K18" i="184" s="1"/>
  <c r="K26" i="184" s="1"/>
  <c r="J15" i="184"/>
  <c r="J18" i="184" s="1"/>
  <c r="J26" i="184" s="1"/>
  <c r="J28" i="184" s="1"/>
  <c r="G15" i="184"/>
  <c r="D15" i="184"/>
  <c r="D9" i="184" s="1"/>
  <c r="J11" i="184"/>
  <c r="I11" i="184"/>
  <c r="H11" i="184"/>
  <c r="G11" i="184"/>
  <c r="F11" i="184"/>
  <c r="L11" i="184" s="1"/>
  <c r="E11" i="184"/>
  <c r="C11" i="184"/>
  <c r="B11" i="184"/>
  <c r="K11" i="184" s="1"/>
  <c r="J10" i="184"/>
  <c r="I10" i="184"/>
  <c r="H10" i="184"/>
  <c r="F10" i="184"/>
  <c r="L10" i="184" s="1"/>
  <c r="E10" i="184"/>
  <c r="D10" i="184"/>
  <c r="C10" i="184"/>
  <c r="B10" i="184"/>
  <c r="K10" i="184" s="1"/>
  <c r="J9" i="184"/>
  <c r="J12" i="184" s="1"/>
  <c r="I9" i="184"/>
  <c r="I12" i="184" s="1"/>
  <c r="H9" i="184"/>
  <c r="H12" i="184" s="1"/>
  <c r="F9" i="184"/>
  <c r="L9" i="184" s="1"/>
  <c r="L12" i="184" s="1"/>
  <c r="E9" i="184"/>
  <c r="E12" i="184" s="1"/>
  <c r="C9" i="184"/>
  <c r="C12" i="184" s="1"/>
  <c r="B9" i="184"/>
  <c r="K9" i="184" s="1"/>
  <c r="M9" i="184" l="1"/>
  <c r="M12" i="184" s="1"/>
  <c r="D12" i="184"/>
  <c r="K12" i="184"/>
  <c r="M10" i="184"/>
  <c r="B28" i="184"/>
  <c r="K28" i="184"/>
  <c r="H28" i="184"/>
  <c r="E28" i="184"/>
  <c r="B12" i="184"/>
  <c r="F12" i="184"/>
  <c r="D18" i="184"/>
  <c r="D26" i="184" s="1"/>
  <c r="G9" i="184"/>
  <c r="G12" i="184" s="1"/>
  <c r="M15" i="184"/>
  <c r="M17" i="184"/>
  <c r="D25" i="184"/>
  <c r="D27" i="184" s="1"/>
  <c r="D31" i="177"/>
  <c r="C31" i="177"/>
  <c r="C30" i="177"/>
  <c r="C32" i="177" s="1"/>
  <c r="B30" i="177"/>
  <c r="B32" i="177" s="1"/>
  <c r="D29" i="177"/>
  <c r="C29" i="177"/>
  <c r="B29" i="177"/>
  <c r="B31" i="177" s="1"/>
  <c r="D22" i="177"/>
  <c r="D30" i="177" s="1"/>
  <c r="D32" i="177" s="1"/>
  <c r="C22" i="177"/>
  <c r="B22" i="177"/>
  <c r="D14" i="177"/>
  <c r="C14" i="177"/>
  <c r="B14" i="177"/>
  <c r="M18" i="184" l="1"/>
  <c r="M26" i="184" s="1"/>
  <c r="M28" i="184" s="1"/>
  <c r="D28" i="184"/>
  <c r="I36" i="142" l="1"/>
  <c r="I35" i="142"/>
  <c r="I37" i="142" s="1"/>
  <c r="H35" i="142"/>
  <c r="H37" i="142" s="1"/>
  <c r="F35" i="142"/>
  <c r="F37" i="142" s="1"/>
  <c r="E35" i="142"/>
  <c r="E37" i="142" s="1"/>
  <c r="J34" i="142"/>
  <c r="G34" i="142"/>
  <c r="J33" i="142"/>
  <c r="G33" i="142"/>
  <c r="J32" i="142"/>
  <c r="G32" i="142"/>
  <c r="J31" i="142"/>
  <c r="G31" i="142"/>
  <c r="J30" i="142"/>
  <c r="G30" i="142"/>
  <c r="J29" i="142"/>
  <c r="J35" i="142" s="1"/>
  <c r="J37" i="142" s="1"/>
  <c r="G29" i="142"/>
  <c r="J28" i="142"/>
  <c r="G28" i="142"/>
  <c r="G35" i="142" s="1"/>
  <c r="G37" i="142" s="1"/>
  <c r="I26" i="142"/>
  <c r="F26" i="142"/>
  <c r="F36" i="142" s="1"/>
  <c r="F38" i="142" s="1"/>
  <c r="J25" i="142"/>
  <c r="G25" i="142"/>
  <c r="J24" i="142"/>
  <c r="G24" i="142"/>
  <c r="J23" i="142"/>
  <c r="G23" i="142"/>
  <c r="J22" i="142"/>
  <c r="H22" i="142"/>
  <c r="G22" i="142"/>
  <c r="H21" i="142"/>
  <c r="H11" i="142" s="1"/>
  <c r="J11" i="142" s="1"/>
  <c r="E21" i="142"/>
  <c r="G21" i="142" s="1"/>
  <c r="H20" i="142"/>
  <c r="J20" i="142" s="1"/>
  <c r="E20" i="142"/>
  <c r="G20" i="142" s="1"/>
  <c r="H19" i="142"/>
  <c r="H26" i="142" s="1"/>
  <c r="H36" i="142" s="1"/>
  <c r="H38" i="142" s="1"/>
  <c r="E19" i="142"/>
  <c r="E26" i="142" s="1"/>
  <c r="E36" i="142" s="1"/>
  <c r="I16" i="142"/>
  <c r="F16" i="142"/>
  <c r="J15" i="142"/>
  <c r="G15" i="142"/>
  <c r="G14" i="142"/>
  <c r="J13" i="142"/>
  <c r="G13" i="142"/>
  <c r="H12" i="142"/>
  <c r="J12" i="142" s="1"/>
  <c r="G12" i="142"/>
  <c r="E11" i="142"/>
  <c r="G11" i="142" s="1"/>
  <c r="E10" i="142"/>
  <c r="G10" i="142" s="1"/>
  <c r="E9" i="142"/>
  <c r="G9" i="142" s="1"/>
  <c r="I38" i="142" l="1"/>
  <c r="G16" i="142"/>
  <c r="E38" i="142"/>
  <c r="E16" i="142"/>
  <c r="J19" i="142"/>
  <c r="J21" i="142"/>
  <c r="H9" i="142"/>
  <c r="H10" i="142"/>
  <c r="J10" i="142" s="1"/>
  <c r="G19" i="142"/>
  <c r="G26" i="142" s="1"/>
  <c r="G36" i="142" s="1"/>
  <c r="G38" i="142" s="1"/>
  <c r="J26" i="142" l="1"/>
  <c r="J36" i="142" s="1"/>
  <c r="J38" i="142" s="1"/>
  <c r="H16" i="142"/>
  <c r="J9" i="142"/>
  <c r="J16" i="142" s="1"/>
  <c r="L30" i="125" l="1"/>
  <c r="K30" i="125"/>
  <c r="M30" i="125"/>
  <c r="L29" i="125"/>
  <c r="K29" i="125"/>
  <c r="M29" i="125"/>
  <c r="L28" i="125"/>
  <c r="K28" i="125"/>
  <c r="M28" i="125"/>
  <c r="L27" i="125"/>
  <c r="K27" i="125"/>
  <c r="M27" i="125"/>
  <c r="L26" i="125"/>
  <c r="K26" i="125"/>
  <c r="M26" i="125"/>
  <c r="M31" i="125" s="1"/>
  <c r="M33" i="125" s="1"/>
  <c r="L23" i="125"/>
  <c r="K23" i="125"/>
  <c r="M23" i="125"/>
  <c r="L22" i="125"/>
  <c r="K22" i="125"/>
  <c r="M22" i="125"/>
  <c r="L21" i="125"/>
  <c r="K21" i="125"/>
  <c r="M21" i="125"/>
  <c r="L20" i="125"/>
  <c r="K20" i="125"/>
  <c r="M20" i="125"/>
  <c r="L19" i="125"/>
  <c r="K19" i="125"/>
  <c r="M19" i="125"/>
  <c r="L15" i="125"/>
  <c r="K15" i="125"/>
  <c r="L14" i="125"/>
  <c r="K14" i="125"/>
  <c r="M14" i="125" s="1"/>
  <c r="L13" i="125"/>
  <c r="K13" i="125"/>
  <c r="M13" i="125" s="1"/>
  <c r="L12" i="125"/>
  <c r="K12" i="125"/>
  <c r="M12" i="125" s="1"/>
  <c r="L11" i="125"/>
  <c r="L16" i="125" s="1"/>
  <c r="M15" i="125" l="1"/>
  <c r="L24" i="125"/>
  <c r="L32" i="125" s="1"/>
  <c r="L34" i="125" s="1"/>
  <c r="M24" i="125"/>
  <c r="M32" i="125" s="1"/>
  <c r="M34" i="125" s="1"/>
  <c r="K31" i="125"/>
  <c r="K33" i="125" s="1"/>
  <c r="K24" i="125"/>
  <c r="K32" i="125" s="1"/>
  <c r="K34" i="125" s="1"/>
  <c r="L31" i="125"/>
  <c r="L33" i="125" s="1"/>
  <c r="K11" i="125"/>
  <c r="K16" i="125" l="1"/>
  <c r="M11" i="125"/>
  <c r="M16" i="125" s="1"/>
  <c r="I17" i="154" l="1"/>
  <c r="I16" i="154"/>
  <c r="I18" i="154" s="1"/>
  <c r="J15" i="154"/>
  <c r="J16" i="154" s="1"/>
  <c r="J18" i="154" s="1"/>
  <c r="J13" i="154"/>
  <c r="J17" i="154" s="1"/>
  <c r="J19" i="154" s="1"/>
  <c r="I13" i="154"/>
  <c r="J12" i="154"/>
  <c r="I9" i="154"/>
  <c r="I8" i="154"/>
  <c r="C42" i="153"/>
  <c r="C41" i="153"/>
  <c r="B41" i="153"/>
  <c r="C40" i="153"/>
  <c r="B40" i="153"/>
  <c r="B42" i="153" s="1"/>
  <c r="C39" i="153"/>
  <c r="B39" i="153"/>
  <c r="D38" i="153"/>
  <c r="D37" i="153"/>
  <c r="D36" i="153"/>
  <c r="D35" i="153"/>
  <c r="D34" i="153"/>
  <c r="D33" i="153"/>
  <c r="D39" i="153" s="1"/>
  <c r="D41" i="153" s="1"/>
  <c r="D32" i="153"/>
  <c r="D31" i="153"/>
  <c r="D30" i="153"/>
  <c r="C28" i="153"/>
  <c r="B28" i="153"/>
  <c r="D27" i="153"/>
  <c r="D26" i="153"/>
  <c r="D14" i="153" s="1"/>
  <c r="D25" i="153"/>
  <c r="D24" i="153"/>
  <c r="D23" i="153"/>
  <c r="D22" i="153"/>
  <c r="D10" i="153" s="1"/>
  <c r="D21" i="153"/>
  <c r="D20" i="153"/>
  <c r="D19" i="153"/>
  <c r="D15" i="153"/>
  <c r="C15" i="153"/>
  <c r="B15" i="153"/>
  <c r="C14" i="153"/>
  <c r="B14" i="153"/>
  <c r="D13" i="153"/>
  <c r="C13" i="153"/>
  <c r="B13" i="153"/>
  <c r="D12" i="153"/>
  <c r="C12" i="153"/>
  <c r="B12" i="153"/>
  <c r="D11" i="153"/>
  <c r="C11" i="153"/>
  <c r="B11" i="153"/>
  <c r="C10" i="153"/>
  <c r="B10" i="153"/>
  <c r="D9" i="153"/>
  <c r="C9" i="153"/>
  <c r="B9" i="153"/>
  <c r="D8" i="153"/>
  <c r="C8" i="153"/>
  <c r="B8" i="153"/>
  <c r="B16" i="153" s="1"/>
  <c r="D7" i="153"/>
  <c r="C7" i="153"/>
  <c r="C16" i="153" s="1"/>
  <c r="B7" i="153"/>
  <c r="I19" i="154" l="1"/>
  <c r="J8" i="154"/>
  <c r="J9" i="154" s="1"/>
  <c r="D16" i="153"/>
  <c r="D28" i="153"/>
  <c r="D40" i="153" s="1"/>
  <c r="D42" i="153" s="1"/>
  <c r="C40" i="121" l="1"/>
  <c r="I38" i="121"/>
  <c r="I40" i="121" s="1"/>
  <c r="C38" i="121"/>
  <c r="B38" i="121"/>
  <c r="B40" i="121" s="1"/>
  <c r="I37" i="121"/>
  <c r="H37" i="121"/>
  <c r="J37" i="121"/>
  <c r="D37" i="121"/>
  <c r="I36" i="121"/>
  <c r="H36" i="121"/>
  <c r="J36" i="121"/>
  <c r="D36" i="121"/>
  <c r="I35" i="121"/>
  <c r="H35" i="121"/>
  <c r="D35" i="121"/>
  <c r="J35" i="121" s="1"/>
  <c r="I34" i="121"/>
  <c r="H34" i="121"/>
  <c r="D34" i="121"/>
  <c r="J34" i="121" s="1"/>
  <c r="I33" i="121"/>
  <c r="H33" i="121"/>
  <c r="J33" i="121"/>
  <c r="D33" i="121"/>
  <c r="I32" i="121"/>
  <c r="H32" i="121"/>
  <c r="J32" i="121"/>
  <c r="D32" i="121"/>
  <c r="I31" i="121"/>
  <c r="H31" i="121"/>
  <c r="D31" i="121"/>
  <c r="J31" i="121" s="1"/>
  <c r="I30" i="121"/>
  <c r="H30" i="121"/>
  <c r="D30" i="121"/>
  <c r="D38" i="121" s="1"/>
  <c r="D40" i="121" s="1"/>
  <c r="I28" i="121"/>
  <c r="I39" i="121" s="1"/>
  <c r="C28" i="121"/>
  <c r="C39" i="121" s="1"/>
  <c r="C41" i="121" s="1"/>
  <c r="B28" i="121"/>
  <c r="B39" i="121" s="1"/>
  <c r="I27" i="121"/>
  <c r="H27" i="121"/>
  <c r="J27" i="121"/>
  <c r="D27" i="121"/>
  <c r="I26" i="121"/>
  <c r="H26" i="121"/>
  <c r="D26" i="121"/>
  <c r="D15" i="121" s="1"/>
  <c r="I25" i="121"/>
  <c r="H25" i="121"/>
  <c r="D25" i="121"/>
  <c r="D14" i="121" s="1"/>
  <c r="I24" i="121"/>
  <c r="H24" i="121"/>
  <c r="J24" i="121"/>
  <c r="D24" i="121"/>
  <c r="I23" i="121"/>
  <c r="H23" i="121"/>
  <c r="J23" i="121"/>
  <c r="D23" i="121"/>
  <c r="I22" i="121"/>
  <c r="H22" i="121"/>
  <c r="D22" i="121"/>
  <c r="D11" i="121" s="1"/>
  <c r="I21" i="121"/>
  <c r="H21" i="121"/>
  <c r="D21" i="121"/>
  <c r="D10" i="121" s="1"/>
  <c r="I20" i="121"/>
  <c r="H20" i="121"/>
  <c r="J20" i="121"/>
  <c r="D20" i="121"/>
  <c r="D28" i="121" s="1"/>
  <c r="D39" i="121" s="1"/>
  <c r="I16" i="121"/>
  <c r="H16" i="121"/>
  <c r="D16" i="121"/>
  <c r="C16" i="121"/>
  <c r="B16" i="121"/>
  <c r="I15" i="121"/>
  <c r="H15" i="121"/>
  <c r="C15" i="121"/>
  <c r="B15" i="121"/>
  <c r="J14" i="121"/>
  <c r="I14" i="121"/>
  <c r="C14" i="121"/>
  <c r="B14" i="121"/>
  <c r="H14" i="121" s="1"/>
  <c r="H13" i="121"/>
  <c r="D13" i="121"/>
  <c r="C13" i="121"/>
  <c r="I13" i="121" s="1"/>
  <c r="B13" i="121"/>
  <c r="I12" i="121"/>
  <c r="H12" i="121"/>
  <c r="D12" i="121"/>
  <c r="C12" i="121"/>
  <c r="B12" i="121"/>
  <c r="I11" i="121"/>
  <c r="H11" i="121"/>
  <c r="C11" i="121"/>
  <c r="B11" i="121"/>
  <c r="J10" i="121"/>
  <c r="I10" i="121"/>
  <c r="C10" i="121"/>
  <c r="B10" i="121"/>
  <c r="H10" i="121" s="1"/>
  <c r="H9" i="121"/>
  <c r="I17" i="121"/>
  <c r="D9" i="121"/>
  <c r="D17" i="121" s="1"/>
  <c r="C9" i="121"/>
  <c r="C17" i="121" s="1"/>
  <c r="B9" i="121"/>
  <c r="B17" i="121" s="1"/>
  <c r="D41" i="121" l="1"/>
  <c r="B41" i="121"/>
  <c r="H41" i="121" s="1"/>
  <c r="H17" i="121"/>
  <c r="J38" i="121"/>
  <c r="J21" i="121"/>
  <c r="J25" i="121"/>
  <c r="J30" i="121"/>
  <c r="I9" i="121"/>
  <c r="J11" i="121"/>
  <c r="J15" i="121"/>
  <c r="J22" i="121"/>
  <c r="J26" i="121"/>
  <c r="H28" i="121"/>
  <c r="H39" i="121" s="1"/>
  <c r="J12" i="121"/>
  <c r="J16" i="121"/>
  <c r="H38" i="121"/>
  <c r="H40" i="121" s="1"/>
  <c r="I41" i="121"/>
  <c r="J13" i="121"/>
  <c r="B27" i="138"/>
  <c r="B29" i="138" s="1"/>
  <c r="P26" i="138"/>
  <c r="P28" i="138" s="1"/>
  <c r="O26" i="138"/>
  <c r="O28" i="138" s="1"/>
  <c r="N26" i="138"/>
  <c r="N28" i="138" s="1"/>
  <c r="M26" i="138"/>
  <c r="M28" i="138" s="1"/>
  <c r="L26" i="138"/>
  <c r="L28" i="138" s="1"/>
  <c r="K26" i="138"/>
  <c r="K28" i="138" s="1"/>
  <c r="J26" i="138"/>
  <c r="J28" i="138" s="1"/>
  <c r="I26" i="138"/>
  <c r="I28" i="138" s="1"/>
  <c r="H26" i="138"/>
  <c r="H28" i="138" s="1"/>
  <c r="G26" i="138"/>
  <c r="G28" i="138" s="1"/>
  <c r="F26" i="138"/>
  <c r="F28" i="138" s="1"/>
  <c r="E26" i="138"/>
  <c r="E28" i="138" s="1"/>
  <c r="D26" i="138"/>
  <c r="D28" i="138" s="1"/>
  <c r="C26" i="138"/>
  <c r="C28" i="138" s="1"/>
  <c r="B26" i="138"/>
  <c r="B28" i="138" s="1"/>
  <c r="S25" i="138"/>
  <c r="R25" i="138"/>
  <c r="Q25" i="138"/>
  <c r="R24" i="138"/>
  <c r="S24" i="138" s="1"/>
  <c r="Q24" i="138"/>
  <c r="R23" i="138"/>
  <c r="Q23" i="138"/>
  <c r="S23" i="138" s="1"/>
  <c r="R22" i="138"/>
  <c r="Q22" i="138"/>
  <c r="S22" i="138" s="1"/>
  <c r="P20" i="138"/>
  <c r="P27" i="138" s="1"/>
  <c r="P29" i="138" s="1"/>
  <c r="O20" i="138"/>
  <c r="O27" i="138" s="1"/>
  <c r="O29" i="138" s="1"/>
  <c r="N20" i="138"/>
  <c r="N27" i="138" s="1"/>
  <c r="N29" i="138" s="1"/>
  <c r="M20" i="138"/>
  <c r="M27" i="138" s="1"/>
  <c r="M29" i="138" s="1"/>
  <c r="L20" i="138"/>
  <c r="L27" i="138" s="1"/>
  <c r="L29" i="138" s="1"/>
  <c r="K20" i="138"/>
  <c r="K27" i="138" s="1"/>
  <c r="K29" i="138" s="1"/>
  <c r="J20" i="138"/>
  <c r="J27" i="138" s="1"/>
  <c r="J29" i="138" s="1"/>
  <c r="I20" i="138"/>
  <c r="I27" i="138" s="1"/>
  <c r="I29" i="138" s="1"/>
  <c r="H20" i="138"/>
  <c r="H27" i="138" s="1"/>
  <c r="H29" i="138" s="1"/>
  <c r="G20" i="138"/>
  <c r="G27" i="138" s="1"/>
  <c r="G29" i="138" s="1"/>
  <c r="F20" i="138"/>
  <c r="F27" i="138" s="1"/>
  <c r="F29" i="138" s="1"/>
  <c r="E20" i="138"/>
  <c r="E27" i="138" s="1"/>
  <c r="E29" i="138" s="1"/>
  <c r="D20" i="138"/>
  <c r="D27" i="138" s="1"/>
  <c r="D29" i="138" s="1"/>
  <c r="C20" i="138"/>
  <c r="R20" i="138" s="1"/>
  <c r="R27" i="138" s="1"/>
  <c r="R19" i="138"/>
  <c r="Q19" i="138"/>
  <c r="S19" i="138" s="1"/>
  <c r="S18" i="138"/>
  <c r="R18" i="138"/>
  <c r="Q18" i="138"/>
  <c r="R17" i="138"/>
  <c r="S17" i="138" s="1"/>
  <c r="Q17" i="138"/>
  <c r="R16" i="138"/>
  <c r="Q16" i="138"/>
  <c r="S16" i="138" s="1"/>
  <c r="P13" i="138"/>
  <c r="O13" i="138"/>
  <c r="N13" i="138"/>
  <c r="M13" i="138"/>
  <c r="L13" i="138"/>
  <c r="K13" i="138"/>
  <c r="J13" i="138"/>
  <c r="I13" i="138"/>
  <c r="H13" i="138"/>
  <c r="G13" i="138"/>
  <c r="F13" i="138"/>
  <c r="E13" i="138"/>
  <c r="Q13" i="138" s="1"/>
  <c r="D13" i="138"/>
  <c r="C13" i="138"/>
  <c r="R13" i="138" s="1"/>
  <c r="B13" i="138"/>
  <c r="R12" i="138"/>
  <c r="S12" i="138" s="1"/>
  <c r="Q12" i="138"/>
  <c r="R11" i="138"/>
  <c r="Q11" i="138"/>
  <c r="S11" i="138" s="1"/>
  <c r="R10" i="138"/>
  <c r="Q10" i="138"/>
  <c r="S10" i="138" s="1"/>
  <c r="S9" i="138"/>
  <c r="R9" i="138"/>
  <c r="Q9" i="138"/>
  <c r="J17" i="121" l="1"/>
  <c r="J9" i="121"/>
  <c r="J28" i="121"/>
  <c r="J39" i="121"/>
  <c r="J40" i="121"/>
  <c r="S13" i="138"/>
  <c r="Q26" i="138"/>
  <c r="Q20" i="138"/>
  <c r="C27" i="138"/>
  <c r="C29" i="138" s="1"/>
  <c r="R26" i="138"/>
  <c r="R28" i="138" s="1"/>
  <c r="R29" i="138" s="1"/>
  <c r="J41" i="121" l="1"/>
  <c r="Q27" i="138"/>
  <c r="Q29" i="138" s="1"/>
  <c r="S20" i="138"/>
  <c r="S27" i="138" s="1"/>
  <c r="S29" i="138" s="1"/>
  <c r="S26" i="138"/>
  <c r="S28" i="138" s="1"/>
  <c r="Q28" i="138"/>
  <c r="C18" i="165" l="1"/>
  <c r="D18" i="165"/>
  <c r="E18" i="165"/>
  <c r="F18" i="165"/>
  <c r="G18" i="165"/>
  <c r="H18" i="165"/>
  <c r="I18" i="165"/>
  <c r="J18" i="165"/>
  <c r="K18" i="165"/>
  <c r="L18" i="165"/>
  <c r="M18" i="165"/>
  <c r="N18" i="165"/>
  <c r="O18" i="165"/>
  <c r="P18" i="165"/>
  <c r="Q18" i="165"/>
  <c r="R18" i="165"/>
  <c r="S18" i="165"/>
  <c r="T18" i="165"/>
  <c r="C23" i="165"/>
  <c r="D23" i="165"/>
  <c r="D24" i="165" s="1"/>
  <c r="E23" i="165"/>
  <c r="F23" i="165"/>
  <c r="G23" i="165"/>
  <c r="H23" i="165"/>
  <c r="I23" i="165"/>
  <c r="J23" i="165"/>
  <c r="K23" i="165"/>
  <c r="L23" i="165"/>
  <c r="M23" i="165"/>
  <c r="N23" i="165"/>
  <c r="O23" i="165"/>
  <c r="P23" i="165"/>
  <c r="Q23" i="165"/>
  <c r="R23" i="165"/>
  <c r="S23" i="165"/>
  <c r="T23" i="165"/>
  <c r="F24" i="165" l="1"/>
  <c r="E24" i="165"/>
  <c r="G24" i="165"/>
  <c r="C29" i="156"/>
  <c r="D29" i="156"/>
  <c r="K29" i="156"/>
  <c r="L29" i="156"/>
  <c r="M29" i="156"/>
  <c r="B29" i="156"/>
  <c r="C27" i="156"/>
  <c r="D27" i="156"/>
  <c r="K27" i="156"/>
  <c r="L27" i="156"/>
  <c r="M27" i="156"/>
  <c r="B27" i="156"/>
  <c r="D29" i="155"/>
  <c r="E29" i="155"/>
  <c r="F29" i="155"/>
  <c r="L29" i="155"/>
  <c r="M29" i="155"/>
  <c r="N29" i="155"/>
  <c r="O29" i="155"/>
  <c r="P29" i="155"/>
  <c r="Q29" i="155"/>
  <c r="C29" i="155"/>
  <c r="D27" i="155"/>
  <c r="E27" i="155"/>
  <c r="F27" i="155"/>
  <c r="L27" i="155"/>
  <c r="M27" i="155"/>
  <c r="N27" i="155"/>
  <c r="O27" i="155"/>
  <c r="P27" i="155"/>
  <c r="Q27" i="155"/>
  <c r="R27" i="155"/>
  <c r="R29" i="155" s="1"/>
  <c r="C27" i="155"/>
  <c r="S26" i="155"/>
  <c r="C26" i="155"/>
  <c r="T23" i="155"/>
  <c r="P20" i="155"/>
  <c r="O20" i="155"/>
  <c r="M20" i="155"/>
  <c r="L20" i="155"/>
  <c r="H20" i="155"/>
  <c r="H27" i="155" s="1"/>
  <c r="H29" i="155" s="1"/>
  <c r="G20" i="155"/>
  <c r="G27" i="155" s="1"/>
  <c r="G29" i="155" s="1"/>
  <c r="F20" i="155"/>
  <c r="C20" i="155"/>
  <c r="S19" i="155"/>
  <c r="R19" i="155"/>
  <c r="T19" i="155" s="1"/>
  <c r="Q19" i="155"/>
  <c r="S18" i="155"/>
  <c r="R18" i="155"/>
  <c r="Q18" i="155"/>
  <c r="N18" i="155"/>
  <c r="S17" i="155"/>
  <c r="T17" i="155" s="1"/>
  <c r="R17" i="155"/>
  <c r="Q17" i="155"/>
  <c r="Q20" i="155" s="1"/>
  <c r="N17" i="155"/>
  <c r="S16" i="155"/>
  <c r="S20" i="155" s="1"/>
  <c r="S27" i="155" s="1"/>
  <c r="S29" i="155" s="1"/>
  <c r="R16" i="155"/>
  <c r="R20" i="155" s="1"/>
  <c r="N16" i="155"/>
  <c r="N20" i="155" s="1"/>
  <c r="P13" i="155"/>
  <c r="O13" i="155"/>
  <c r="M13" i="155"/>
  <c r="L13" i="155"/>
  <c r="H13" i="155"/>
  <c r="F13" i="155"/>
  <c r="E13" i="155"/>
  <c r="C13" i="155"/>
  <c r="S12" i="155"/>
  <c r="T12" i="155" s="1"/>
  <c r="R12" i="155"/>
  <c r="Q12" i="155"/>
  <c r="S11" i="155"/>
  <c r="T11" i="155" s="1"/>
  <c r="R11" i="155"/>
  <c r="Q11" i="155"/>
  <c r="N11" i="155"/>
  <c r="N13" i="155" s="1"/>
  <c r="S10" i="155"/>
  <c r="R10" i="155"/>
  <c r="Q10" i="155"/>
  <c r="Q13" i="155" s="1"/>
  <c r="N10" i="155"/>
  <c r="T9" i="155"/>
  <c r="S9" i="155"/>
  <c r="R9" i="155"/>
  <c r="N9" i="155"/>
  <c r="M26" i="156"/>
  <c r="M28" i="156" s="1"/>
  <c r="L26" i="156"/>
  <c r="L28" i="156" s="1"/>
  <c r="K26" i="156"/>
  <c r="K28" i="156" s="1"/>
  <c r="D26" i="156"/>
  <c r="C26" i="156"/>
  <c r="B26" i="156"/>
  <c r="M20" i="156"/>
  <c r="L20" i="156"/>
  <c r="K20" i="156"/>
  <c r="D20" i="156"/>
  <c r="C20" i="156"/>
  <c r="B20" i="156"/>
  <c r="M13" i="156"/>
  <c r="L13" i="156"/>
  <c r="K13" i="156"/>
  <c r="D13" i="156"/>
  <c r="C13" i="156"/>
  <c r="B13" i="156"/>
  <c r="R13" i="155" l="1"/>
  <c r="S13" i="155"/>
  <c r="T10" i="155"/>
  <c r="T13" i="155" s="1"/>
  <c r="T18" i="155"/>
  <c r="T16" i="155"/>
  <c r="T20" i="155" l="1"/>
  <c r="T27" i="155" s="1"/>
  <c r="T29" i="155" s="1"/>
  <c r="D17" i="176"/>
  <c r="C17" i="176"/>
  <c r="D13" i="176"/>
  <c r="C13" i="176"/>
  <c r="B13" i="176"/>
  <c r="D9" i="176"/>
  <c r="C9" i="176"/>
  <c r="B9" i="176"/>
  <c r="B17" i="176" s="1"/>
  <c r="E18" i="154" l="1"/>
  <c r="E19" i="154" s="1"/>
  <c r="E17" i="154"/>
  <c r="G16" i="154"/>
  <c r="G18" i="154" s="1"/>
  <c r="F16" i="154"/>
  <c r="F18" i="154" s="1"/>
  <c r="E16" i="154"/>
  <c r="G15" i="154"/>
  <c r="G13" i="154"/>
  <c r="G17" i="154" s="1"/>
  <c r="G19" i="154" s="1"/>
  <c r="F13" i="154"/>
  <c r="F17" i="154" s="1"/>
  <c r="F19" i="154" s="1"/>
  <c r="E13" i="154"/>
  <c r="G12" i="154"/>
  <c r="G9" i="154"/>
  <c r="G8" i="154"/>
  <c r="F8" i="154"/>
  <c r="F9" i="154" s="1"/>
  <c r="E8" i="154"/>
  <c r="E9" i="154" s="1"/>
  <c r="E40" i="153"/>
  <c r="E42" i="153" s="1"/>
  <c r="F39" i="153"/>
  <c r="F41" i="153" s="1"/>
  <c r="E39" i="153"/>
  <c r="E41" i="153" s="1"/>
  <c r="I38" i="153"/>
  <c r="H38" i="153"/>
  <c r="G38" i="153"/>
  <c r="J38" i="153"/>
  <c r="I37" i="153"/>
  <c r="H37" i="153"/>
  <c r="G37" i="153"/>
  <c r="J37" i="153"/>
  <c r="I36" i="153"/>
  <c r="H36" i="153"/>
  <c r="G36" i="153"/>
  <c r="J36" i="153"/>
  <c r="I35" i="153"/>
  <c r="H35" i="153"/>
  <c r="G35" i="153"/>
  <c r="J35" i="153"/>
  <c r="I34" i="153"/>
  <c r="H34" i="153"/>
  <c r="G34" i="153"/>
  <c r="J34" i="153"/>
  <c r="I33" i="153"/>
  <c r="H33" i="153"/>
  <c r="G33" i="153"/>
  <c r="J33" i="153"/>
  <c r="I32" i="153"/>
  <c r="H32" i="153"/>
  <c r="G32" i="153"/>
  <c r="J32" i="153"/>
  <c r="I31" i="153"/>
  <c r="H31" i="153"/>
  <c r="G31" i="153"/>
  <c r="I30" i="153"/>
  <c r="H30" i="153"/>
  <c r="G30" i="153"/>
  <c r="G39" i="153" s="1"/>
  <c r="G41" i="153" s="1"/>
  <c r="J30" i="153"/>
  <c r="F28" i="153"/>
  <c r="G28" i="153" s="1"/>
  <c r="E28" i="153"/>
  <c r="I27" i="153"/>
  <c r="H27" i="153"/>
  <c r="G27" i="153"/>
  <c r="J27" i="153"/>
  <c r="I26" i="153"/>
  <c r="H26" i="153"/>
  <c r="G26" i="153"/>
  <c r="J26" i="153"/>
  <c r="I25" i="153"/>
  <c r="H25" i="153"/>
  <c r="G25" i="153"/>
  <c r="G13" i="153" s="1"/>
  <c r="J25" i="153"/>
  <c r="I24" i="153"/>
  <c r="H24" i="153"/>
  <c r="G24" i="153"/>
  <c r="J24" i="153"/>
  <c r="I23" i="153"/>
  <c r="H23" i="153"/>
  <c r="G23" i="153"/>
  <c r="J23" i="153"/>
  <c r="I22" i="153"/>
  <c r="H22" i="153"/>
  <c r="G22" i="153"/>
  <c r="I21" i="153"/>
  <c r="H21" i="153"/>
  <c r="G21" i="153"/>
  <c r="G9" i="153" s="1"/>
  <c r="J21" i="153"/>
  <c r="I20" i="153"/>
  <c r="H20" i="153"/>
  <c r="G20" i="153"/>
  <c r="J20" i="153"/>
  <c r="I19" i="153"/>
  <c r="I28" i="153" s="1"/>
  <c r="H19" i="153"/>
  <c r="G19" i="153"/>
  <c r="J19" i="153"/>
  <c r="G15" i="153"/>
  <c r="F15" i="153"/>
  <c r="E15" i="153"/>
  <c r="I15" i="153"/>
  <c r="H15" i="153"/>
  <c r="H14" i="153"/>
  <c r="G14" i="153"/>
  <c r="F14" i="153"/>
  <c r="E14" i="153"/>
  <c r="I14" i="153"/>
  <c r="I13" i="153"/>
  <c r="F13" i="153"/>
  <c r="E13" i="153"/>
  <c r="H13" i="153"/>
  <c r="G12" i="153"/>
  <c r="F12" i="153"/>
  <c r="E12" i="153"/>
  <c r="I12" i="153"/>
  <c r="H12" i="153"/>
  <c r="J12" i="153" s="1"/>
  <c r="G11" i="153"/>
  <c r="F11" i="153"/>
  <c r="E11" i="153"/>
  <c r="I11" i="153"/>
  <c r="H11" i="153"/>
  <c r="H10" i="153"/>
  <c r="G10" i="153"/>
  <c r="F10" i="153"/>
  <c r="E10" i="153"/>
  <c r="I10" i="153"/>
  <c r="I9" i="153"/>
  <c r="F9" i="153"/>
  <c r="E9" i="153"/>
  <c r="H9" i="153" s="1"/>
  <c r="J9" i="153" s="1"/>
  <c r="G8" i="153"/>
  <c r="F8" i="153"/>
  <c r="I8" i="153" s="1"/>
  <c r="E8" i="153"/>
  <c r="H8" i="153"/>
  <c r="J8" i="153" s="1"/>
  <c r="G7" i="153"/>
  <c r="G16" i="153" s="1"/>
  <c r="F7" i="153"/>
  <c r="E7" i="153"/>
  <c r="E16" i="153" s="1"/>
  <c r="I7" i="153"/>
  <c r="H7" i="153"/>
  <c r="J13" i="153" l="1"/>
  <c r="H28" i="153"/>
  <c r="H39" i="153"/>
  <c r="H41" i="153" s="1"/>
  <c r="J11" i="153"/>
  <c r="J28" i="153"/>
  <c r="I39" i="153"/>
  <c r="I41" i="153" s="1"/>
  <c r="J40" i="153"/>
  <c r="I16" i="153"/>
  <c r="J14" i="153"/>
  <c r="G40" i="153"/>
  <c r="G42" i="153" s="1"/>
  <c r="H40" i="153"/>
  <c r="H42" i="153" s="1"/>
  <c r="J7" i="153"/>
  <c r="J16" i="153" s="1"/>
  <c r="H16" i="153"/>
  <c r="J10" i="153"/>
  <c r="J15" i="153"/>
  <c r="F16" i="153"/>
  <c r="J22" i="153"/>
  <c r="J31" i="153"/>
  <c r="J39" i="153" s="1"/>
  <c r="J41" i="153" s="1"/>
  <c r="F40" i="153"/>
  <c r="F42" i="153" s="1"/>
  <c r="I40" i="153" l="1"/>
  <c r="I42" i="153" s="1"/>
  <c r="J42" i="153"/>
  <c r="C32" i="159" l="1"/>
  <c r="D32" i="159"/>
  <c r="B32" i="159"/>
  <c r="D14" i="159"/>
  <c r="C11" i="159"/>
  <c r="D12" i="159"/>
  <c r="C12" i="159"/>
  <c r="B12" i="159"/>
  <c r="B11" i="159" s="1"/>
  <c r="D11" i="159" l="1"/>
  <c r="O72" i="171" l="1"/>
  <c r="N72" i="171"/>
  <c r="O71" i="171"/>
  <c r="N71" i="171"/>
  <c r="O70" i="171"/>
  <c r="N70" i="171"/>
  <c r="O69" i="171"/>
  <c r="N69" i="171"/>
  <c r="O68" i="171"/>
  <c r="N68" i="171"/>
  <c r="O67" i="171"/>
  <c r="N67" i="171"/>
  <c r="O66" i="171"/>
  <c r="N66" i="171"/>
  <c r="O65" i="171"/>
  <c r="N65" i="171"/>
  <c r="O64" i="171"/>
  <c r="N64" i="171"/>
  <c r="O63" i="171"/>
  <c r="N63" i="171"/>
  <c r="O62" i="171"/>
  <c r="N62" i="171"/>
  <c r="P62" i="171" s="1"/>
  <c r="O61" i="171"/>
  <c r="N61" i="171"/>
  <c r="O60" i="171"/>
  <c r="N60" i="171"/>
  <c r="O59" i="171"/>
  <c r="N59" i="171"/>
  <c r="O58" i="171"/>
  <c r="N58" i="171"/>
  <c r="O57" i="171"/>
  <c r="N57" i="171"/>
  <c r="O56" i="171"/>
  <c r="N56" i="171"/>
  <c r="O55" i="171"/>
  <c r="N55" i="171"/>
  <c r="O54" i="171"/>
  <c r="N54" i="171"/>
  <c r="O50" i="171"/>
  <c r="N50" i="171"/>
  <c r="O49" i="171"/>
  <c r="N49" i="171"/>
  <c r="O48" i="171"/>
  <c r="N48" i="171"/>
  <c r="O47" i="171"/>
  <c r="N47" i="171"/>
  <c r="O46" i="171"/>
  <c r="N46" i="171"/>
  <c r="O45" i="171"/>
  <c r="N45" i="171"/>
  <c r="O44" i="171"/>
  <c r="N44" i="171"/>
  <c r="O43" i="171"/>
  <c r="N43" i="171"/>
  <c r="O42" i="171"/>
  <c r="N42" i="171"/>
  <c r="O41" i="171"/>
  <c r="N41" i="171"/>
  <c r="O40" i="171"/>
  <c r="N40" i="171"/>
  <c r="O39" i="171"/>
  <c r="N39" i="171"/>
  <c r="O38" i="171"/>
  <c r="N38" i="171"/>
  <c r="O37" i="171"/>
  <c r="N37" i="171"/>
  <c r="O36" i="171"/>
  <c r="N36" i="171"/>
  <c r="O35" i="171"/>
  <c r="N35" i="171"/>
  <c r="O34" i="171"/>
  <c r="N34" i="171"/>
  <c r="O33" i="171"/>
  <c r="N33" i="171"/>
  <c r="O32" i="171"/>
  <c r="N32" i="171"/>
  <c r="O27" i="171"/>
  <c r="N27" i="171"/>
  <c r="O26" i="171"/>
  <c r="N26" i="171"/>
  <c r="O25" i="171"/>
  <c r="N25" i="171"/>
  <c r="O24" i="171"/>
  <c r="N24" i="171"/>
  <c r="O23" i="171"/>
  <c r="N23" i="171"/>
  <c r="O22" i="171"/>
  <c r="N22" i="171"/>
  <c r="O21" i="171"/>
  <c r="N21" i="171"/>
  <c r="O20" i="171"/>
  <c r="N20" i="171"/>
  <c r="O19" i="171"/>
  <c r="N19" i="171"/>
  <c r="O18" i="171"/>
  <c r="N18" i="171"/>
  <c r="O17" i="171"/>
  <c r="N17" i="171"/>
  <c r="O16" i="171"/>
  <c r="N16" i="171"/>
  <c r="O15" i="171"/>
  <c r="N15" i="171"/>
  <c r="O14" i="171"/>
  <c r="N14" i="171"/>
  <c r="O13" i="171"/>
  <c r="N13" i="171"/>
  <c r="O12" i="171"/>
  <c r="N12" i="171"/>
  <c r="O11" i="171"/>
  <c r="N11" i="171"/>
  <c r="O10" i="171"/>
  <c r="N10" i="171"/>
  <c r="O9" i="171"/>
  <c r="N9" i="171"/>
  <c r="P14" i="171" l="1"/>
  <c r="P16" i="171"/>
  <c r="P22" i="171"/>
  <c r="P24" i="171"/>
  <c r="P40" i="171"/>
  <c r="P15" i="171"/>
  <c r="P25" i="171"/>
  <c r="P27" i="171"/>
  <c r="P33" i="171"/>
  <c r="P35" i="171"/>
  <c r="P37" i="171"/>
  <c r="P39" i="171"/>
  <c r="P41" i="171"/>
  <c r="P49" i="171"/>
  <c r="P54" i="171"/>
  <c r="P56" i="171"/>
  <c r="P58" i="171"/>
  <c r="P63" i="171"/>
  <c r="P66" i="171"/>
  <c r="P68" i="171"/>
  <c r="P72" i="171"/>
  <c r="P21" i="171"/>
  <c r="P23" i="171"/>
  <c r="P47" i="171"/>
  <c r="P11" i="171"/>
  <c r="P46" i="171"/>
  <c r="P48" i="171"/>
  <c r="P55" i="171"/>
  <c r="P61" i="171"/>
  <c r="P64" i="171"/>
  <c r="N51" i="171"/>
  <c r="P70" i="171"/>
  <c r="P13" i="171"/>
  <c r="P17" i="171"/>
  <c r="P19" i="171"/>
  <c r="P38" i="171"/>
  <c r="P43" i="171"/>
  <c r="P45" i="171"/>
  <c r="P60" i="171"/>
  <c r="P69" i="171"/>
  <c r="N28" i="171"/>
  <c r="O51" i="171"/>
  <c r="O28" i="171"/>
  <c r="P12" i="171"/>
  <c r="P20" i="171"/>
  <c r="P36" i="171"/>
  <c r="P44" i="171"/>
  <c r="N73" i="171"/>
  <c r="N74" i="171" s="1"/>
  <c r="P59" i="171"/>
  <c r="P67" i="171"/>
  <c r="P9" i="171"/>
  <c r="P10" i="171"/>
  <c r="P18" i="171"/>
  <c r="P26" i="171"/>
  <c r="P34" i="171"/>
  <c r="P42" i="171"/>
  <c r="P50" i="171"/>
  <c r="O73" i="171"/>
  <c r="O74" i="171" s="1"/>
  <c r="P57" i="171"/>
  <c r="P65" i="171"/>
  <c r="P71" i="171"/>
  <c r="P32" i="171"/>
  <c r="C35" i="142"/>
  <c r="C37" i="142" s="1"/>
  <c r="B35" i="142"/>
  <c r="B37" i="142" s="1"/>
  <c r="L34" i="142"/>
  <c r="K34" i="142"/>
  <c r="M34" i="142"/>
  <c r="D34" i="142"/>
  <c r="L33" i="142"/>
  <c r="K33" i="142"/>
  <c r="D33" i="142"/>
  <c r="M33" i="142" s="1"/>
  <c r="L32" i="142"/>
  <c r="K32" i="142"/>
  <c r="M32" i="142"/>
  <c r="D32" i="142"/>
  <c r="L31" i="142"/>
  <c r="K31" i="142"/>
  <c r="M31" i="142"/>
  <c r="L30" i="142"/>
  <c r="K30" i="142"/>
  <c r="M30" i="142"/>
  <c r="D30" i="142"/>
  <c r="L29" i="142"/>
  <c r="K29" i="142"/>
  <c r="M29" i="142"/>
  <c r="L28" i="142"/>
  <c r="K28" i="142"/>
  <c r="D28" i="142"/>
  <c r="D35" i="142" s="1"/>
  <c r="D37" i="142" s="1"/>
  <c r="C26" i="142"/>
  <c r="C36" i="142" s="1"/>
  <c r="C38" i="142" s="1"/>
  <c r="B26" i="142"/>
  <c r="B36" i="142" s="1"/>
  <c r="L25" i="142"/>
  <c r="K25" i="142"/>
  <c r="M25" i="142"/>
  <c r="L24" i="142"/>
  <c r="K24" i="142"/>
  <c r="M24" i="142"/>
  <c r="L23" i="142"/>
  <c r="K23" i="142"/>
  <c r="M23" i="142"/>
  <c r="L22" i="142"/>
  <c r="K22" i="142"/>
  <c r="D22" i="142"/>
  <c r="L21" i="142"/>
  <c r="K21" i="142"/>
  <c r="D21" i="142"/>
  <c r="L20" i="142"/>
  <c r="K20" i="142"/>
  <c r="L19" i="142"/>
  <c r="D19" i="142"/>
  <c r="D26" i="142" s="1"/>
  <c r="D36" i="142" s="1"/>
  <c r="D38" i="142" s="1"/>
  <c r="C16" i="142"/>
  <c r="B16" i="142"/>
  <c r="L15" i="142"/>
  <c r="K15" i="142"/>
  <c r="D15" i="142"/>
  <c r="M15" i="142" s="1"/>
  <c r="M14" i="142"/>
  <c r="L14" i="142"/>
  <c r="K14" i="142"/>
  <c r="L13" i="142"/>
  <c r="K13" i="142"/>
  <c r="M13" i="142"/>
  <c r="D13" i="142"/>
  <c r="L12" i="142"/>
  <c r="D12" i="142"/>
  <c r="L11" i="142"/>
  <c r="D11" i="142"/>
  <c r="L10" i="142"/>
  <c r="L9" i="142"/>
  <c r="L16" i="142" s="1"/>
  <c r="D9" i="142"/>
  <c r="D16" i="142" s="1"/>
  <c r="F19" i="185"/>
  <c r="F21" i="185" s="1"/>
  <c r="B19" i="185"/>
  <c r="I18" i="185"/>
  <c r="I20" i="185" s="1"/>
  <c r="G18" i="185"/>
  <c r="G20" i="185" s="1"/>
  <c r="F18" i="185"/>
  <c r="F20" i="185" s="1"/>
  <c r="E18" i="185"/>
  <c r="E20" i="185" s="1"/>
  <c r="C18" i="185"/>
  <c r="C20" i="185" s="1"/>
  <c r="B18" i="185"/>
  <c r="B20" i="185" s="1"/>
  <c r="I17" i="185"/>
  <c r="H17" i="185"/>
  <c r="H18" i="185" s="1"/>
  <c r="H20" i="185" s="1"/>
  <c r="G17" i="185"/>
  <c r="D17" i="185"/>
  <c r="D18" i="185" s="1"/>
  <c r="D20" i="185" s="1"/>
  <c r="F15" i="185"/>
  <c r="E15" i="185"/>
  <c r="E19" i="185" s="1"/>
  <c r="E21" i="185" s="1"/>
  <c r="D15" i="185"/>
  <c r="D19" i="185" s="1"/>
  <c r="C15" i="185"/>
  <c r="C19" i="185" s="1"/>
  <c r="B15" i="185"/>
  <c r="I14" i="185"/>
  <c r="I15" i="185" s="1"/>
  <c r="I19" i="185" s="1"/>
  <c r="I21" i="185" s="1"/>
  <c r="H14" i="185"/>
  <c r="H15" i="185" s="1"/>
  <c r="H19" i="185" s="1"/>
  <c r="H21" i="185" s="1"/>
  <c r="G14" i="185"/>
  <c r="G15" i="185" s="1"/>
  <c r="G19" i="185" s="1"/>
  <c r="H11" i="185"/>
  <c r="F11" i="185"/>
  <c r="E11" i="185"/>
  <c r="D11" i="185"/>
  <c r="C11" i="185"/>
  <c r="B11" i="185"/>
  <c r="I10" i="185"/>
  <c r="I11" i="185" s="1"/>
  <c r="H10" i="185"/>
  <c r="G10" i="185"/>
  <c r="G11" i="185" s="1"/>
  <c r="R28" i="168"/>
  <c r="C28" i="168"/>
  <c r="P27" i="168"/>
  <c r="P29" i="168" s="1"/>
  <c r="O27" i="168"/>
  <c r="O29" i="168" s="1"/>
  <c r="L27" i="168"/>
  <c r="L29" i="168" s="1"/>
  <c r="H27" i="168"/>
  <c r="H29" i="168" s="1"/>
  <c r="F27" i="168"/>
  <c r="F29" i="168" s="1"/>
  <c r="C27" i="168"/>
  <c r="C29" i="168" s="1"/>
  <c r="R26" i="168"/>
  <c r="Q26" i="168"/>
  <c r="P26" i="168"/>
  <c r="O26" i="168"/>
  <c r="E26" i="168"/>
  <c r="E28" i="168" s="1"/>
  <c r="D26" i="168"/>
  <c r="D28" i="168" s="1"/>
  <c r="D29" i="168" s="1"/>
  <c r="C26" i="168"/>
  <c r="S24" i="168"/>
  <c r="R24" i="168"/>
  <c r="T24" i="168" s="1"/>
  <c r="S23" i="168"/>
  <c r="R23" i="168"/>
  <c r="T23" i="168" s="1"/>
  <c r="H23" i="168"/>
  <c r="S22" i="168"/>
  <c r="R22" i="168"/>
  <c r="T22" i="168" s="1"/>
  <c r="H22" i="168"/>
  <c r="Q20" i="168"/>
  <c r="Q27" i="168" s="1"/>
  <c r="Q29" i="168" s="1"/>
  <c r="P20" i="168"/>
  <c r="N20" i="168"/>
  <c r="N27" i="168" s="1"/>
  <c r="N29" i="168" s="1"/>
  <c r="M20" i="168"/>
  <c r="M27" i="168" s="1"/>
  <c r="M29" i="168" s="1"/>
  <c r="H20" i="168"/>
  <c r="G20" i="168"/>
  <c r="G27" i="168" s="1"/>
  <c r="G29" i="168" s="1"/>
  <c r="E20" i="168"/>
  <c r="E27" i="168" s="1"/>
  <c r="D20" i="168"/>
  <c r="C20" i="168"/>
  <c r="S19" i="168"/>
  <c r="R19" i="168"/>
  <c r="S18" i="168"/>
  <c r="R18" i="168"/>
  <c r="S17" i="168"/>
  <c r="T17" i="168" s="1"/>
  <c r="S16" i="168"/>
  <c r="R16" i="168"/>
  <c r="Q13" i="168"/>
  <c r="P13" i="168"/>
  <c r="N13" i="168"/>
  <c r="M13" i="168"/>
  <c r="H13" i="168"/>
  <c r="G13" i="168"/>
  <c r="E13" i="168"/>
  <c r="D13" i="168"/>
  <c r="C13" i="168"/>
  <c r="S12" i="168"/>
  <c r="R12" i="168"/>
  <c r="T12" i="168" s="1"/>
  <c r="S11" i="168"/>
  <c r="R11" i="168"/>
  <c r="S10" i="168"/>
  <c r="S13" i="168" s="1"/>
  <c r="R10" i="168"/>
  <c r="R13" i="168" s="1"/>
  <c r="S9" i="168"/>
  <c r="R9" i="168"/>
  <c r="T9" i="168" s="1"/>
  <c r="M36" i="144"/>
  <c r="M38" i="144" s="1"/>
  <c r="J36" i="144"/>
  <c r="I36" i="144"/>
  <c r="I38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N34" i="144"/>
  <c r="K34" i="144"/>
  <c r="H34" i="144"/>
  <c r="E34" i="144"/>
  <c r="S33" i="144"/>
  <c r="R33" i="144"/>
  <c r="N33" i="144"/>
  <c r="K33" i="144"/>
  <c r="H33" i="144"/>
  <c r="E33" i="144"/>
  <c r="S32" i="144"/>
  <c r="R32" i="144"/>
  <c r="N32" i="144"/>
  <c r="K32" i="144"/>
  <c r="H32" i="144"/>
  <c r="S31" i="144"/>
  <c r="R31" i="144"/>
  <c r="N31" i="144"/>
  <c r="K31" i="144"/>
  <c r="H31" i="144"/>
  <c r="E31" i="144"/>
  <c r="S30" i="144"/>
  <c r="R30" i="144"/>
  <c r="N30" i="144"/>
  <c r="K30" i="144"/>
  <c r="H30" i="144"/>
  <c r="H35" i="144" s="1"/>
  <c r="H37" i="144" s="1"/>
  <c r="E30" i="144"/>
  <c r="S29" i="144"/>
  <c r="R29" i="144"/>
  <c r="K29" i="144"/>
  <c r="H29" i="144"/>
  <c r="E29" i="144"/>
  <c r="S28" i="144"/>
  <c r="R28" i="144"/>
  <c r="T28" i="144" s="1"/>
  <c r="N28" i="144"/>
  <c r="N35" i="144" s="1"/>
  <c r="N37" i="144" s="1"/>
  <c r="K28" i="144"/>
  <c r="H28" i="144"/>
  <c r="E28" i="144"/>
  <c r="E35" i="144" s="1"/>
  <c r="E37" i="144" s="1"/>
  <c r="M26" i="144"/>
  <c r="L26" i="144"/>
  <c r="L36" i="144" s="1"/>
  <c r="L38" i="144" s="1"/>
  <c r="J26" i="144"/>
  <c r="I26" i="144"/>
  <c r="G26" i="144"/>
  <c r="G36" i="144" s="1"/>
  <c r="D26" i="144"/>
  <c r="D36" i="144" s="1"/>
  <c r="S25" i="144"/>
  <c r="R25" i="144"/>
  <c r="T25" i="144" s="1"/>
  <c r="N25" i="144"/>
  <c r="K25" i="144"/>
  <c r="S24" i="144"/>
  <c r="N24" i="144"/>
  <c r="K24" i="144"/>
  <c r="H24" i="144"/>
  <c r="F24" i="144"/>
  <c r="C24" i="144"/>
  <c r="R24" i="144" s="1"/>
  <c r="T24" i="144" s="1"/>
  <c r="S23" i="144"/>
  <c r="R23" i="144"/>
  <c r="T23" i="144" s="1"/>
  <c r="N23" i="144"/>
  <c r="K23" i="144"/>
  <c r="H23" i="144"/>
  <c r="S22" i="144"/>
  <c r="N22" i="144"/>
  <c r="K22" i="144"/>
  <c r="F22" i="144"/>
  <c r="H22" i="144" s="1"/>
  <c r="H26" i="144" s="1"/>
  <c r="H36" i="144" s="1"/>
  <c r="C22" i="144"/>
  <c r="C26" i="144" s="1"/>
  <c r="C36" i="144" s="1"/>
  <c r="C38" i="144" s="1"/>
  <c r="S21" i="144"/>
  <c r="R21" i="144"/>
  <c r="T21" i="144" s="1"/>
  <c r="N21" i="144"/>
  <c r="K21" i="144"/>
  <c r="H21" i="144"/>
  <c r="E21" i="144"/>
  <c r="S20" i="144"/>
  <c r="R20" i="144"/>
  <c r="T20" i="144" s="1"/>
  <c r="N20" i="144"/>
  <c r="K20" i="144"/>
  <c r="H20" i="144"/>
  <c r="E20" i="144"/>
  <c r="S19" i="144"/>
  <c r="R19" i="144"/>
  <c r="T19" i="144" s="1"/>
  <c r="N19" i="144"/>
  <c r="N26" i="144" s="1"/>
  <c r="N36" i="144" s="1"/>
  <c r="K19" i="144"/>
  <c r="K26" i="144" s="1"/>
  <c r="K36" i="144" s="1"/>
  <c r="K38" i="144" s="1"/>
  <c r="H19" i="144"/>
  <c r="E19" i="144"/>
  <c r="M16" i="144"/>
  <c r="L16" i="144"/>
  <c r="J16" i="144"/>
  <c r="I16" i="144"/>
  <c r="G16" i="144"/>
  <c r="F16" i="144"/>
  <c r="D16" i="144"/>
  <c r="S15" i="144"/>
  <c r="T15" i="144" s="1"/>
  <c r="R15" i="144"/>
  <c r="N15" i="144"/>
  <c r="K15" i="144"/>
  <c r="H15" i="144"/>
  <c r="S14" i="144"/>
  <c r="N14" i="144"/>
  <c r="K14" i="144"/>
  <c r="H14" i="144"/>
  <c r="F14" i="144"/>
  <c r="S13" i="144"/>
  <c r="R13" i="144"/>
  <c r="N13" i="144"/>
  <c r="K13" i="144"/>
  <c r="H13" i="144"/>
  <c r="E13" i="144"/>
  <c r="S12" i="144"/>
  <c r="N12" i="144"/>
  <c r="K12" i="144"/>
  <c r="H12" i="144"/>
  <c r="F12" i="144"/>
  <c r="C12" i="144"/>
  <c r="E12" i="144" s="1"/>
  <c r="S11" i="144"/>
  <c r="R11" i="144"/>
  <c r="N11" i="144"/>
  <c r="K11" i="144"/>
  <c r="H11" i="144"/>
  <c r="E11" i="144"/>
  <c r="S10" i="144"/>
  <c r="R10" i="144"/>
  <c r="N10" i="144"/>
  <c r="K10" i="144"/>
  <c r="H10" i="144"/>
  <c r="S9" i="144"/>
  <c r="R9" i="144"/>
  <c r="T9" i="144" s="1"/>
  <c r="N9" i="144"/>
  <c r="N16" i="144" s="1"/>
  <c r="K9" i="144"/>
  <c r="K16" i="144" s="1"/>
  <c r="H9" i="144"/>
  <c r="H16" i="144" s="1"/>
  <c r="E9" i="144"/>
  <c r="J14" i="185" l="1"/>
  <c r="J15" i="185" s="1"/>
  <c r="J19" i="185" s="1"/>
  <c r="T11" i="144"/>
  <c r="T13" i="144"/>
  <c r="T10" i="144"/>
  <c r="T29" i="144"/>
  <c r="T32" i="144"/>
  <c r="T34" i="144"/>
  <c r="S16" i="144"/>
  <c r="T31" i="144"/>
  <c r="R35" i="144"/>
  <c r="R37" i="144" s="1"/>
  <c r="T30" i="144"/>
  <c r="S26" i="144"/>
  <c r="S36" i="144" s="1"/>
  <c r="S38" i="144" s="1"/>
  <c r="T33" i="144"/>
  <c r="T16" i="168"/>
  <c r="T19" i="168"/>
  <c r="S26" i="168"/>
  <c r="S28" i="168" s="1"/>
  <c r="T11" i="168"/>
  <c r="T18" i="168"/>
  <c r="P28" i="171"/>
  <c r="P51" i="171"/>
  <c r="P73" i="171"/>
  <c r="P74" i="171" s="1"/>
  <c r="L26" i="142"/>
  <c r="L36" i="142" s="1"/>
  <c r="K35" i="142"/>
  <c r="K37" i="142" s="1"/>
  <c r="L35" i="142"/>
  <c r="L37" i="142" s="1"/>
  <c r="M11" i="142"/>
  <c r="M10" i="142"/>
  <c r="M21" i="142"/>
  <c r="M20" i="142"/>
  <c r="B38" i="142"/>
  <c r="K19" i="142"/>
  <c r="K26" i="142" s="1"/>
  <c r="K36" i="142" s="1"/>
  <c r="K38" i="142" s="1"/>
  <c r="K10" i="142"/>
  <c r="M22" i="142"/>
  <c r="M28" i="142"/>
  <c r="M35" i="142" s="1"/>
  <c r="M37" i="142" s="1"/>
  <c r="M19" i="142"/>
  <c r="C21" i="185"/>
  <c r="G21" i="185"/>
  <c r="B21" i="185"/>
  <c r="D21" i="185"/>
  <c r="J17" i="185"/>
  <c r="J18" i="185" s="1"/>
  <c r="J20" i="185" s="1"/>
  <c r="J21" i="185" s="1"/>
  <c r="J10" i="185"/>
  <c r="J11" i="185" s="1"/>
  <c r="E29" i="168"/>
  <c r="T26" i="168"/>
  <c r="T28" i="168" s="1"/>
  <c r="R20" i="168"/>
  <c r="R27" i="168" s="1"/>
  <c r="R29" i="168" s="1"/>
  <c r="T10" i="168"/>
  <c r="T13" i="168" s="1"/>
  <c r="S20" i="168"/>
  <c r="S27" i="168" s="1"/>
  <c r="S29" i="168" s="1"/>
  <c r="H38" i="144"/>
  <c r="N38" i="144"/>
  <c r="D38" i="144"/>
  <c r="G38" i="144"/>
  <c r="J38" i="144"/>
  <c r="S35" i="144"/>
  <c r="S37" i="144" s="1"/>
  <c r="C14" i="144"/>
  <c r="E22" i="144"/>
  <c r="E26" i="144" s="1"/>
  <c r="E36" i="144" s="1"/>
  <c r="E38" i="144" s="1"/>
  <c r="R12" i="144"/>
  <c r="T12" i="144" s="1"/>
  <c r="C16" i="144"/>
  <c r="R22" i="144"/>
  <c r="T22" i="144" s="1"/>
  <c r="T26" i="144" s="1"/>
  <c r="T36" i="144" s="1"/>
  <c r="F26" i="144"/>
  <c r="F36" i="144" s="1"/>
  <c r="F38" i="144" s="1"/>
  <c r="E24" i="144"/>
  <c r="T35" i="144" l="1"/>
  <c r="T37" i="144" s="1"/>
  <c r="T38" i="144"/>
  <c r="T20" i="168"/>
  <c r="T27" i="168" s="1"/>
  <c r="T29" i="168" s="1"/>
  <c r="L38" i="142"/>
  <c r="K11" i="142"/>
  <c r="M26" i="142"/>
  <c r="M36" i="142" s="1"/>
  <c r="M38" i="142" s="1"/>
  <c r="M12" i="142"/>
  <c r="K12" i="142"/>
  <c r="K9" i="142"/>
  <c r="K16" i="142" s="1"/>
  <c r="E14" i="144"/>
  <c r="E16" i="144" s="1"/>
  <c r="R14" i="144"/>
  <c r="R26" i="144"/>
  <c r="R36" i="144" s="1"/>
  <c r="R38" i="144" s="1"/>
  <c r="R25" i="106"/>
  <c r="S25" i="106"/>
  <c r="R26" i="106"/>
  <c r="S26" i="106"/>
  <c r="T26" i="106" l="1"/>
  <c r="T25" i="106"/>
  <c r="M9" i="142"/>
  <c r="M16" i="142" s="1"/>
  <c r="T14" i="144"/>
  <c r="T16" i="144" s="1"/>
  <c r="R16" i="144"/>
  <c r="F38" i="120"/>
  <c r="L38" i="120" s="1"/>
  <c r="C38" i="120"/>
  <c r="B38" i="120"/>
  <c r="I37" i="120"/>
  <c r="I39" i="120" s="1"/>
  <c r="I40" i="120" s="1"/>
  <c r="H37" i="120"/>
  <c r="H39" i="120" s="1"/>
  <c r="F37" i="120"/>
  <c r="F39" i="120" s="1"/>
  <c r="C37" i="120"/>
  <c r="C39" i="120" s="1"/>
  <c r="C40" i="120" s="1"/>
  <c r="B37" i="120"/>
  <c r="K37" i="120" s="1"/>
  <c r="L36" i="120"/>
  <c r="K36" i="120"/>
  <c r="M36" i="120" s="1"/>
  <c r="D36" i="120"/>
  <c r="D15" i="120" s="1"/>
  <c r="L35" i="120"/>
  <c r="K35" i="120"/>
  <c r="M35" i="120" s="1"/>
  <c r="J35" i="120"/>
  <c r="J14" i="120" s="1"/>
  <c r="D35" i="120"/>
  <c r="L34" i="120"/>
  <c r="K34" i="120"/>
  <c r="M34" i="120" s="1"/>
  <c r="J34" i="120"/>
  <c r="G34" i="120"/>
  <c r="D34" i="120"/>
  <c r="D13" i="120" s="1"/>
  <c r="L33" i="120"/>
  <c r="K33" i="120"/>
  <c r="M33" i="120" s="1"/>
  <c r="J33" i="120"/>
  <c r="G33" i="120"/>
  <c r="D33" i="120"/>
  <c r="L32" i="120"/>
  <c r="K32" i="120"/>
  <c r="M32" i="120" s="1"/>
  <c r="G32" i="120"/>
  <c r="D32" i="120"/>
  <c r="L31" i="120"/>
  <c r="M31" i="120" s="1"/>
  <c r="K31" i="120"/>
  <c r="J31" i="120"/>
  <c r="G31" i="120"/>
  <c r="D31" i="120"/>
  <c r="L30" i="120"/>
  <c r="K30" i="120"/>
  <c r="M30" i="120" s="1"/>
  <c r="J30" i="120"/>
  <c r="J9" i="120" s="1"/>
  <c r="G30" i="120"/>
  <c r="D30" i="120"/>
  <c r="L29" i="120"/>
  <c r="K29" i="120"/>
  <c r="G29" i="120"/>
  <c r="D29" i="120"/>
  <c r="D37" i="120" s="1"/>
  <c r="D39" i="120" s="1"/>
  <c r="I27" i="120"/>
  <c r="I38" i="120" s="1"/>
  <c r="H27" i="120"/>
  <c r="H38" i="120" s="1"/>
  <c r="F27" i="120"/>
  <c r="L27" i="120" s="1"/>
  <c r="C27" i="120"/>
  <c r="B27" i="120"/>
  <c r="M26" i="120"/>
  <c r="L26" i="120"/>
  <c r="K26" i="120"/>
  <c r="J26" i="120"/>
  <c r="G26" i="120"/>
  <c r="G15" i="120" s="1"/>
  <c r="D26" i="120"/>
  <c r="L25" i="120"/>
  <c r="K25" i="120"/>
  <c r="M25" i="120" s="1"/>
  <c r="J25" i="120"/>
  <c r="G25" i="120"/>
  <c r="D25" i="120"/>
  <c r="D14" i="120" s="1"/>
  <c r="L24" i="120"/>
  <c r="K24" i="120"/>
  <c r="M24" i="120" s="1"/>
  <c r="J24" i="120"/>
  <c r="G24" i="120"/>
  <c r="D24" i="120"/>
  <c r="L23" i="120"/>
  <c r="K23" i="120"/>
  <c r="M23" i="120" s="1"/>
  <c r="J23" i="120"/>
  <c r="G23" i="120"/>
  <c r="D23" i="120"/>
  <c r="D12" i="120" s="1"/>
  <c r="L22" i="120"/>
  <c r="K22" i="120"/>
  <c r="M22" i="120" s="1"/>
  <c r="J22" i="120"/>
  <c r="G22" i="120"/>
  <c r="G11" i="120" s="1"/>
  <c r="D22" i="120"/>
  <c r="L21" i="120"/>
  <c r="K21" i="120"/>
  <c r="M21" i="120" s="1"/>
  <c r="J21" i="120"/>
  <c r="G21" i="120"/>
  <c r="D21" i="120"/>
  <c r="D10" i="120" s="1"/>
  <c r="M20" i="120"/>
  <c r="L20" i="120"/>
  <c r="K20" i="120"/>
  <c r="J20" i="120"/>
  <c r="J27" i="120" s="1"/>
  <c r="J38" i="120" s="1"/>
  <c r="G20" i="120"/>
  <c r="G9" i="120" s="1"/>
  <c r="D20" i="120"/>
  <c r="L19" i="120"/>
  <c r="K19" i="120"/>
  <c r="M19" i="120" s="1"/>
  <c r="J19" i="120"/>
  <c r="G19" i="120"/>
  <c r="D19" i="120"/>
  <c r="D27" i="120" s="1"/>
  <c r="D38" i="120" s="1"/>
  <c r="J15" i="120"/>
  <c r="I15" i="120"/>
  <c r="H15" i="120"/>
  <c r="F15" i="120"/>
  <c r="L15" i="120" s="1"/>
  <c r="K15" i="120"/>
  <c r="M15" i="120" s="1"/>
  <c r="C15" i="120"/>
  <c r="B15" i="120"/>
  <c r="I14" i="120"/>
  <c r="H14" i="120"/>
  <c r="G14" i="120"/>
  <c r="F14" i="120"/>
  <c r="L14" i="120" s="1"/>
  <c r="K14" i="120"/>
  <c r="M14" i="120" s="1"/>
  <c r="C14" i="120"/>
  <c r="B14" i="120"/>
  <c r="J13" i="120"/>
  <c r="I13" i="120"/>
  <c r="H13" i="120"/>
  <c r="F13" i="120"/>
  <c r="L13" i="120" s="1"/>
  <c r="K13" i="120"/>
  <c r="C13" i="120"/>
  <c r="B13" i="120"/>
  <c r="J12" i="120"/>
  <c r="I12" i="120"/>
  <c r="H12" i="120"/>
  <c r="F12" i="120"/>
  <c r="L12" i="120" s="1"/>
  <c r="K12" i="120"/>
  <c r="C12" i="120"/>
  <c r="B12" i="120"/>
  <c r="J11" i="120"/>
  <c r="I11" i="120"/>
  <c r="H11" i="120"/>
  <c r="F11" i="120"/>
  <c r="L11" i="120" s="1"/>
  <c r="K11" i="120"/>
  <c r="M11" i="120" s="1"/>
  <c r="D11" i="120"/>
  <c r="C11" i="120"/>
  <c r="B11" i="120"/>
  <c r="J10" i="120"/>
  <c r="I10" i="120"/>
  <c r="H10" i="120"/>
  <c r="F10" i="120"/>
  <c r="L10" i="120" s="1"/>
  <c r="K10" i="120"/>
  <c r="M10" i="120" s="1"/>
  <c r="C10" i="120"/>
  <c r="B10" i="120"/>
  <c r="I9" i="120"/>
  <c r="H9" i="120"/>
  <c r="F9" i="120"/>
  <c r="L9" i="120" s="1"/>
  <c r="K9" i="120"/>
  <c r="D9" i="120"/>
  <c r="C9" i="120"/>
  <c r="B9" i="120"/>
  <c r="J8" i="120"/>
  <c r="I8" i="120"/>
  <c r="I16" i="120" s="1"/>
  <c r="H8" i="120"/>
  <c r="H16" i="120" s="1"/>
  <c r="G8" i="120"/>
  <c r="F8" i="120"/>
  <c r="L8" i="120" s="1"/>
  <c r="K8" i="120"/>
  <c r="M8" i="120" s="1"/>
  <c r="C8" i="120"/>
  <c r="C16" i="120" s="1"/>
  <c r="B8" i="120"/>
  <c r="B16" i="120" s="1"/>
  <c r="P23" i="178"/>
  <c r="P25" i="178" s="1"/>
  <c r="O23" i="178"/>
  <c r="O25" i="178" s="1"/>
  <c r="N23" i="178"/>
  <c r="N25" i="178" s="1"/>
  <c r="P20" i="178"/>
  <c r="P24" i="178" s="1"/>
  <c r="O20" i="178"/>
  <c r="O24" i="178" s="1"/>
  <c r="N20" i="178"/>
  <c r="N24" i="178" s="1"/>
  <c r="O13" i="178"/>
  <c r="N13" i="178"/>
  <c r="P11" i="178"/>
  <c r="P13" i="178" s="1"/>
  <c r="O28" i="177"/>
  <c r="N28" i="177"/>
  <c r="P28" i="177" s="1"/>
  <c r="O27" i="177"/>
  <c r="N27" i="177"/>
  <c r="O26" i="177"/>
  <c r="N26" i="177"/>
  <c r="P26" i="177" s="1"/>
  <c r="O25" i="177"/>
  <c r="N25" i="177"/>
  <c r="O24" i="177"/>
  <c r="N24" i="177"/>
  <c r="P24" i="177" s="1"/>
  <c r="O23" i="177"/>
  <c r="N23" i="177"/>
  <c r="O21" i="177"/>
  <c r="N21" i="177"/>
  <c r="O20" i="177"/>
  <c r="N20" i="177"/>
  <c r="P20" i="177" s="1"/>
  <c r="O19" i="177"/>
  <c r="N19" i="177"/>
  <c r="P19" i="177" s="1"/>
  <c r="O18" i="177"/>
  <c r="N18" i="177"/>
  <c r="O17" i="177"/>
  <c r="N17" i="177"/>
  <c r="P17" i="177" s="1"/>
  <c r="O13" i="177"/>
  <c r="N13" i="177"/>
  <c r="P13" i="177" s="1"/>
  <c r="O12" i="177"/>
  <c r="N12" i="177"/>
  <c r="O11" i="177"/>
  <c r="N11" i="177"/>
  <c r="O10" i="177"/>
  <c r="N10" i="177"/>
  <c r="O9" i="177"/>
  <c r="N9" i="177"/>
  <c r="P9" i="177" s="1"/>
  <c r="G37" i="120" l="1"/>
  <c r="G39" i="120" s="1"/>
  <c r="G13" i="120"/>
  <c r="M29" i="120"/>
  <c r="G12" i="120"/>
  <c r="G27" i="120"/>
  <c r="G38" i="120" s="1"/>
  <c r="P12" i="177"/>
  <c r="O29" i="177"/>
  <c r="O31" i="177" s="1"/>
  <c r="O14" i="177"/>
  <c r="N29" i="177"/>
  <c r="N31" i="177" s="1"/>
  <c r="P11" i="177"/>
  <c r="P23" i="177"/>
  <c r="O22" i="177"/>
  <c r="O30" i="177" s="1"/>
  <c r="P25" i="177"/>
  <c r="P10" i="177"/>
  <c r="P18" i="177"/>
  <c r="P27" i="177"/>
  <c r="P21" i="177"/>
  <c r="E40" i="120"/>
  <c r="J16" i="120"/>
  <c r="M9" i="120"/>
  <c r="M13" i="120"/>
  <c r="L39" i="120"/>
  <c r="F40" i="120"/>
  <c r="L40" i="120" s="1"/>
  <c r="M12" i="120"/>
  <c r="K38" i="120"/>
  <c r="M38" i="120" s="1"/>
  <c r="D40" i="120"/>
  <c r="H40" i="120"/>
  <c r="K16" i="120"/>
  <c r="J37" i="120"/>
  <c r="J39" i="120" s="1"/>
  <c r="J40" i="120" s="1"/>
  <c r="B39" i="120"/>
  <c r="B40" i="120" s="1"/>
  <c r="G10" i="120"/>
  <c r="K27" i="120"/>
  <c r="M27" i="120" s="1"/>
  <c r="L37" i="120"/>
  <c r="M37" i="120" s="1"/>
  <c r="F16" i="120"/>
  <c r="L16" i="120" s="1"/>
  <c r="D8" i="120"/>
  <c r="D16" i="120" s="1"/>
  <c r="P14" i="177"/>
  <c r="O32" i="177"/>
  <c r="N22" i="177"/>
  <c r="N14" i="177"/>
  <c r="D18" i="195"/>
  <c r="E18" i="195"/>
  <c r="F18" i="195"/>
  <c r="G18" i="195"/>
  <c r="H18" i="195"/>
  <c r="J18" i="195"/>
  <c r="L18" i="195"/>
  <c r="M18" i="195"/>
  <c r="O18" i="195"/>
  <c r="P18" i="195"/>
  <c r="Q18" i="195"/>
  <c r="C18" i="195"/>
  <c r="K18" i="195"/>
  <c r="I18" i="195"/>
  <c r="P16" i="189"/>
  <c r="O16" i="189"/>
  <c r="N16" i="189"/>
  <c r="M16" i="189"/>
  <c r="L16" i="189"/>
  <c r="K16" i="189"/>
  <c r="J16" i="189"/>
  <c r="I16" i="189"/>
  <c r="H16" i="189"/>
  <c r="G16" i="189"/>
  <c r="F16" i="189"/>
  <c r="E16" i="189"/>
  <c r="P13" i="189"/>
  <c r="P17" i="189" s="1"/>
  <c r="O13" i="189"/>
  <c r="O17" i="189" s="1"/>
  <c r="N13" i="189"/>
  <c r="N17" i="189" s="1"/>
  <c r="M13" i="189"/>
  <c r="M17" i="189" s="1"/>
  <c r="L13" i="189"/>
  <c r="L17" i="189" s="1"/>
  <c r="K13" i="189"/>
  <c r="K17" i="189" s="1"/>
  <c r="J13" i="189"/>
  <c r="J17" i="189" s="1"/>
  <c r="I13" i="189"/>
  <c r="I17" i="189" s="1"/>
  <c r="H13" i="189"/>
  <c r="H17" i="189" s="1"/>
  <c r="G13" i="189"/>
  <c r="G17" i="189" s="1"/>
  <c r="F13" i="189"/>
  <c r="F17" i="189" s="1"/>
  <c r="E13" i="189"/>
  <c r="E17" i="189" s="1"/>
  <c r="P9" i="189"/>
  <c r="O9" i="189"/>
  <c r="M9" i="189"/>
  <c r="L9" i="189"/>
  <c r="J9" i="189"/>
  <c r="I9" i="189"/>
  <c r="G9" i="189"/>
  <c r="F9" i="189"/>
  <c r="E9" i="189"/>
  <c r="N8" i="189"/>
  <c r="N9" i="189" s="1"/>
  <c r="M8" i="189"/>
  <c r="L8" i="189"/>
  <c r="K8" i="189"/>
  <c r="K9" i="189" s="1"/>
  <c r="H8" i="189"/>
  <c r="H9" i="189" s="1"/>
  <c r="E8" i="189"/>
  <c r="F9" i="188"/>
  <c r="C34" i="173"/>
  <c r="B34" i="173"/>
  <c r="D33" i="173"/>
  <c r="D32" i="173"/>
  <c r="D31" i="173"/>
  <c r="D30" i="173"/>
  <c r="D29" i="173"/>
  <c r="D28" i="173"/>
  <c r="D34" i="173" s="1"/>
  <c r="C25" i="173"/>
  <c r="C35" i="173" s="1"/>
  <c r="B25" i="173"/>
  <c r="B35" i="173" s="1"/>
  <c r="D24" i="173"/>
  <c r="D23" i="173"/>
  <c r="D22" i="173"/>
  <c r="D21" i="173"/>
  <c r="D20" i="173"/>
  <c r="D19" i="173"/>
  <c r="D25" i="173" s="1"/>
  <c r="D35" i="173" s="1"/>
  <c r="C15" i="173"/>
  <c r="B15" i="173"/>
  <c r="D14" i="173"/>
  <c r="D13" i="173"/>
  <c r="D12" i="173"/>
  <c r="D11" i="173"/>
  <c r="D10" i="173"/>
  <c r="D9" i="173"/>
  <c r="D15" i="173" s="1"/>
  <c r="Q9" i="173"/>
  <c r="R9" i="173"/>
  <c r="S10" i="173"/>
  <c r="Q10" i="173"/>
  <c r="R10" i="173"/>
  <c r="S11" i="173"/>
  <c r="Q11" i="173"/>
  <c r="R11" i="173"/>
  <c r="Q12" i="173"/>
  <c r="R12" i="173"/>
  <c r="Q13" i="173"/>
  <c r="R13" i="173"/>
  <c r="S13" i="173"/>
  <c r="Q14" i="173"/>
  <c r="R14" i="173"/>
  <c r="Q19" i="173"/>
  <c r="R19" i="173"/>
  <c r="Q20" i="173"/>
  <c r="R20" i="173"/>
  <c r="Q21" i="173"/>
  <c r="R21" i="173"/>
  <c r="Q22" i="173"/>
  <c r="R22" i="173"/>
  <c r="Q23" i="173"/>
  <c r="R23" i="173"/>
  <c r="Q24" i="173"/>
  <c r="R24" i="173"/>
  <c r="Q28" i="173"/>
  <c r="R28" i="173"/>
  <c r="Q29" i="173"/>
  <c r="R29" i="173"/>
  <c r="Q30" i="173"/>
  <c r="R30" i="173"/>
  <c r="Q31" i="173"/>
  <c r="R31" i="173"/>
  <c r="Q32" i="173"/>
  <c r="R32" i="173"/>
  <c r="Q33" i="173"/>
  <c r="R33" i="173"/>
  <c r="N18" i="195"/>
  <c r="T18" i="195"/>
  <c r="R18" i="195"/>
  <c r="E8" i="188"/>
  <c r="E10" i="188" s="1"/>
  <c r="F8" i="188"/>
  <c r="G8" i="188"/>
  <c r="G10" i="188" s="1"/>
  <c r="H8" i="188"/>
  <c r="H10" i="188" s="1"/>
  <c r="I8" i="188"/>
  <c r="J8" i="188"/>
  <c r="J10" i="188" s="1"/>
  <c r="K8" i="188"/>
  <c r="L8" i="188"/>
  <c r="L10" i="188" s="1"/>
  <c r="M8" i="188"/>
  <c r="M10" i="188" s="1"/>
  <c r="F10" i="188"/>
  <c r="I10" i="188"/>
  <c r="K10" i="188"/>
  <c r="E15" i="188"/>
  <c r="F15" i="188"/>
  <c r="G15" i="188"/>
  <c r="H15" i="188"/>
  <c r="I15" i="188"/>
  <c r="J15" i="188"/>
  <c r="K15" i="188"/>
  <c r="L15" i="188"/>
  <c r="M15" i="188"/>
  <c r="G16" i="120" l="1"/>
  <c r="G40" i="120"/>
  <c r="S18" i="195"/>
  <c r="P29" i="177"/>
  <c r="P31" i="177" s="1"/>
  <c r="M16" i="120"/>
  <c r="K39" i="120"/>
  <c r="M39" i="120" s="1"/>
  <c r="K40" i="120"/>
  <c r="M40" i="120" s="1"/>
  <c r="N30" i="177"/>
  <c r="N32" i="177" s="1"/>
  <c r="P22" i="177"/>
  <c r="P30" i="177" s="1"/>
  <c r="R25" i="173"/>
  <c r="Q15" i="173"/>
  <c r="S30" i="173"/>
  <c r="S29" i="173"/>
  <c r="Q34" i="173"/>
  <c r="S32" i="173"/>
  <c r="S31" i="173"/>
  <c r="S24" i="173"/>
  <c r="S23" i="173"/>
  <c r="S22" i="173"/>
  <c r="S19" i="173"/>
  <c r="R34" i="173"/>
  <c r="S28" i="173"/>
  <c r="S12" i="173"/>
  <c r="S33" i="173"/>
  <c r="S14" i="173"/>
  <c r="Q25" i="173"/>
  <c r="S21" i="173"/>
  <c r="R15" i="173"/>
  <c r="S9" i="173"/>
  <c r="S20" i="173"/>
  <c r="O10" i="122"/>
  <c r="N10" i="122"/>
  <c r="O11" i="122"/>
  <c r="N11" i="122"/>
  <c r="O12" i="122"/>
  <c r="N12" i="122"/>
  <c r="O13" i="122"/>
  <c r="N13" i="122"/>
  <c r="O14" i="122"/>
  <c r="N14" i="122"/>
  <c r="N18" i="122"/>
  <c r="O18" i="122"/>
  <c r="N19" i="122"/>
  <c r="O19" i="122"/>
  <c r="N20" i="122"/>
  <c r="O20" i="122"/>
  <c r="N21" i="122"/>
  <c r="O21" i="122"/>
  <c r="N22" i="122"/>
  <c r="O22" i="122"/>
  <c r="N25" i="122"/>
  <c r="O25" i="122"/>
  <c r="N26" i="122"/>
  <c r="O26" i="122"/>
  <c r="N27" i="122"/>
  <c r="O27" i="122"/>
  <c r="N28" i="122"/>
  <c r="O28" i="122"/>
  <c r="N29" i="122"/>
  <c r="O29" i="122"/>
  <c r="P32" i="177" l="1"/>
  <c r="P26" i="122"/>
  <c r="O23" i="122"/>
  <c r="P20" i="122"/>
  <c r="P22" i="122"/>
  <c r="P18" i="122"/>
  <c r="O30" i="122"/>
  <c r="P21" i="122"/>
  <c r="N15" i="122"/>
  <c r="P27" i="122"/>
  <c r="N30" i="122"/>
  <c r="P29" i="122"/>
  <c r="P28" i="122"/>
  <c r="P25" i="122"/>
  <c r="P19" i="122"/>
  <c r="S15" i="173"/>
  <c r="S34" i="173"/>
  <c r="R35" i="173"/>
  <c r="S25" i="173"/>
  <c r="Q35" i="173"/>
  <c r="O15" i="122"/>
  <c r="P14" i="122"/>
  <c r="P13" i="122"/>
  <c r="P12" i="122"/>
  <c r="P11" i="122"/>
  <c r="P10" i="122"/>
  <c r="N23" i="122"/>
  <c r="P30" i="122" l="1"/>
  <c r="P15" i="122"/>
  <c r="P23" i="122"/>
  <c r="S35" i="173"/>
  <c r="O41" i="137" l="1"/>
  <c r="N41" i="137"/>
  <c r="M41" i="137"/>
  <c r="L41" i="137"/>
  <c r="K41" i="137"/>
  <c r="J41" i="137"/>
  <c r="I41" i="137"/>
  <c r="H41" i="137"/>
  <c r="G41" i="137"/>
  <c r="F41" i="137"/>
  <c r="E41" i="137"/>
  <c r="D41" i="137"/>
  <c r="O40" i="137"/>
  <c r="O42" i="137" s="1"/>
  <c r="N40" i="137"/>
  <c r="N42" i="137" s="1"/>
  <c r="M40" i="137"/>
  <c r="M42" i="137" s="1"/>
  <c r="L40" i="137"/>
  <c r="L42" i="137" s="1"/>
  <c r="K40" i="137"/>
  <c r="K42" i="137" s="1"/>
  <c r="J40" i="137"/>
  <c r="J42" i="137" s="1"/>
  <c r="I40" i="137"/>
  <c r="I42" i="137" s="1"/>
  <c r="H40" i="137"/>
  <c r="H42" i="137" s="1"/>
  <c r="G40" i="137"/>
  <c r="G42" i="137" s="1"/>
  <c r="F40" i="137"/>
  <c r="F42" i="137" s="1"/>
  <c r="E40" i="137"/>
  <c r="E42" i="137" s="1"/>
  <c r="D40" i="137"/>
  <c r="D42" i="137" s="1"/>
  <c r="O39" i="137"/>
  <c r="N39" i="137"/>
  <c r="M39" i="137"/>
  <c r="L39" i="137"/>
  <c r="K39" i="137"/>
  <c r="J39" i="137"/>
  <c r="I39" i="137"/>
  <c r="H39" i="137"/>
  <c r="G39" i="137"/>
  <c r="F39" i="137"/>
  <c r="E39" i="137"/>
  <c r="D39" i="137"/>
  <c r="O34" i="137"/>
  <c r="N34" i="137"/>
  <c r="M34" i="137"/>
  <c r="L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Q24" i="165" l="1"/>
  <c r="U9" i="165"/>
  <c r="V9" i="165"/>
  <c r="W9" i="165"/>
  <c r="U10" i="165"/>
  <c r="V10" i="165"/>
  <c r="W10" i="165"/>
  <c r="U11" i="165"/>
  <c r="V11" i="165"/>
  <c r="W11" i="165"/>
  <c r="C12" i="165"/>
  <c r="D12" i="165"/>
  <c r="E12" i="165"/>
  <c r="F12" i="165"/>
  <c r="G12" i="165"/>
  <c r="H12" i="165"/>
  <c r="I12" i="165"/>
  <c r="J12" i="165"/>
  <c r="K12" i="165"/>
  <c r="L12" i="165"/>
  <c r="M12" i="165"/>
  <c r="N12" i="165"/>
  <c r="O12" i="165"/>
  <c r="P12" i="165"/>
  <c r="Q12" i="165"/>
  <c r="R12" i="165"/>
  <c r="S12" i="165"/>
  <c r="T12" i="165"/>
  <c r="U15" i="165"/>
  <c r="V15" i="165"/>
  <c r="W15" i="165"/>
  <c r="U16" i="165"/>
  <c r="V16" i="165"/>
  <c r="W16" i="165"/>
  <c r="U17" i="165"/>
  <c r="V17" i="165"/>
  <c r="W17" i="165"/>
  <c r="M24" i="165"/>
  <c r="P24" i="165"/>
  <c r="U20" i="165"/>
  <c r="V20" i="165"/>
  <c r="W20" i="165"/>
  <c r="U21" i="165"/>
  <c r="V21" i="165"/>
  <c r="W21" i="165"/>
  <c r="U22" i="165"/>
  <c r="V22" i="165"/>
  <c r="W22" i="165"/>
  <c r="I24" i="165"/>
  <c r="T24" i="165" l="1"/>
  <c r="R24" i="165"/>
  <c r="J24" i="165"/>
  <c r="W23" i="165"/>
  <c r="N24" i="165"/>
  <c r="V23" i="165"/>
  <c r="L24" i="165"/>
  <c r="U23" i="165"/>
  <c r="C24" i="165"/>
  <c r="U12" i="165"/>
  <c r="V12" i="165"/>
  <c r="S24" i="165"/>
  <c r="O24" i="165"/>
  <c r="K24" i="165"/>
  <c r="U18" i="165"/>
  <c r="V18" i="165"/>
  <c r="W18" i="165"/>
  <c r="W12" i="165"/>
  <c r="H24" i="165"/>
  <c r="N26" i="178"/>
  <c r="O26" i="178"/>
  <c r="P26" i="178"/>
  <c r="U24" i="165" l="1"/>
  <c r="W24" i="165"/>
  <c r="V24" i="165"/>
  <c r="O20" i="151" l="1"/>
  <c r="J16" i="197" l="1"/>
  <c r="J15" i="197"/>
  <c r="I15" i="197"/>
  <c r="H15" i="197"/>
  <c r="G15" i="197"/>
  <c r="F15" i="197"/>
  <c r="E15" i="197"/>
  <c r="D15" i="197"/>
  <c r="C15" i="197"/>
  <c r="B15" i="197"/>
  <c r="L14" i="197"/>
  <c r="L7" i="197" s="1"/>
  <c r="L8" i="197" s="1"/>
  <c r="L16" i="197" s="1"/>
  <c r="K14" i="197"/>
  <c r="M14" i="197" s="1"/>
  <c r="M15" i="197" s="1"/>
  <c r="K12" i="197"/>
  <c r="H12" i="197"/>
  <c r="G12" i="197"/>
  <c r="F12" i="197"/>
  <c r="E12" i="197"/>
  <c r="D12" i="197"/>
  <c r="C12" i="197"/>
  <c r="B12" i="197"/>
  <c r="M11" i="197"/>
  <c r="M12" i="197" s="1"/>
  <c r="L11" i="197"/>
  <c r="L12" i="197" s="1"/>
  <c r="K11" i="197"/>
  <c r="I8" i="197"/>
  <c r="I16" i="197" s="1"/>
  <c r="G8" i="197"/>
  <c r="G16" i="197" s="1"/>
  <c r="C8" i="197"/>
  <c r="C16" i="197" s="1"/>
  <c r="K7" i="197"/>
  <c r="K8" i="197" s="1"/>
  <c r="K16" i="197" s="1"/>
  <c r="H7" i="197"/>
  <c r="H8" i="197" s="1"/>
  <c r="H16" i="197" s="1"/>
  <c r="G7" i="197"/>
  <c r="F7" i="197"/>
  <c r="F8" i="197" s="1"/>
  <c r="F16" i="197" s="1"/>
  <c r="E7" i="197"/>
  <c r="E8" i="197" s="1"/>
  <c r="E16" i="197" s="1"/>
  <c r="D7" i="197"/>
  <c r="D8" i="197" s="1"/>
  <c r="D16" i="197" s="1"/>
  <c r="C7" i="197"/>
  <c r="B7" i="197"/>
  <c r="B8" i="197" s="1"/>
  <c r="B16" i="197" s="1"/>
  <c r="C20" i="188"/>
  <c r="N9" i="188"/>
  <c r="M7" i="197" l="1"/>
  <c r="M8" i="197" s="1"/>
  <c r="M16" i="197" s="1"/>
  <c r="K15" i="197"/>
  <c r="L15" i="197"/>
  <c r="C10" i="159" l="1"/>
  <c r="B10" i="159"/>
  <c r="D10" i="159"/>
  <c r="R16" i="106"/>
  <c r="S16" i="106"/>
  <c r="R17" i="106"/>
  <c r="S17" i="106"/>
  <c r="T16" i="106" l="1"/>
  <c r="T17" i="106"/>
  <c r="R18" i="106"/>
  <c r="R10" i="106" s="1"/>
  <c r="S18" i="106"/>
  <c r="S10" i="106" s="1"/>
  <c r="T18" i="106" l="1"/>
  <c r="T10" i="106" s="1"/>
  <c r="E43" i="158" l="1"/>
  <c r="P20" i="151" l="1"/>
  <c r="D19" i="196" l="1"/>
  <c r="G18" i="196"/>
  <c r="F18" i="196"/>
  <c r="F13" i="196" s="1"/>
  <c r="F8" i="196" s="1"/>
  <c r="E18" i="196"/>
  <c r="D18" i="196"/>
  <c r="C18" i="196"/>
  <c r="B18" i="196"/>
  <c r="B19" i="196" s="1"/>
  <c r="J17" i="196"/>
  <c r="I17" i="196"/>
  <c r="H17" i="196"/>
  <c r="H18" i="196" s="1"/>
  <c r="H19" i="196" s="1"/>
  <c r="I16" i="196"/>
  <c r="J16" i="196" s="1"/>
  <c r="J18" i="196" s="1"/>
  <c r="J19" i="196" s="1"/>
  <c r="J14" i="196"/>
  <c r="H14" i="196"/>
  <c r="G14" i="196"/>
  <c r="G19" i="196" s="1"/>
  <c r="E14" i="196"/>
  <c r="E19" i="196" s="1"/>
  <c r="D14" i="196"/>
  <c r="C14" i="196"/>
  <c r="C19" i="196" s="1"/>
  <c r="B14" i="196"/>
  <c r="I12" i="196"/>
  <c r="I14" i="196" s="1"/>
  <c r="F12" i="196"/>
  <c r="F14" i="196" s="1"/>
  <c r="F19" i="196" s="1"/>
  <c r="C12" i="196"/>
  <c r="J9" i="196"/>
  <c r="H9" i="196"/>
  <c r="G9" i="196"/>
  <c r="E9" i="196"/>
  <c r="D9" i="196"/>
  <c r="B9" i="196"/>
  <c r="I7" i="196"/>
  <c r="I9" i="196" s="1"/>
  <c r="C7" i="196"/>
  <c r="C9" i="196" s="1"/>
  <c r="I18" i="196" l="1"/>
  <c r="I19" i="196" s="1"/>
  <c r="F7" i="196"/>
  <c r="F9" i="196" s="1"/>
  <c r="C32" i="198" l="1"/>
  <c r="C31" i="198"/>
  <c r="C33" i="198" s="1"/>
  <c r="B31" i="198"/>
  <c r="B33" i="198" s="1"/>
  <c r="R30" i="198"/>
  <c r="Q30" i="198"/>
  <c r="D30" i="198"/>
  <c r="R29" i="198"/>
  <c r="Q29" i="198"/>
  <c r="D29" i="198"/>
  <c r="R28" i="198"/>
  <c r="Q28" i="198"/>
  <c r="D28" i="198"/>
  <c r="R27" i="198"/>
  <c r="Q27" i="198"/>
  <c r="D27" i="198"/>
  <c r="R26" i="198"/>
  <c r="Q26" i="198"/>
  <c r="D26" i="198"/>
  <c r="D31" i="198" s="1"/>
  <c r="D33" i="198" s="1"/>
  <c r="T24" i="198"/>
  <c r="D24" i="198"/>
  <c r="D32" i="198" s="1"/>
  <c r="D34" i="198" s="1"/>
  <c r="C24" i="198"/>
  <c r="B24" i="198"/>
  <c r="B32" i="198" s="1"/>
  <c r="R23" i="198"/>
  <c r="Q23" i="198"/>
  <c r="D23" i="198"/>
  <c r="R22" i="198"/>
  <c r="Q22" i="198"/>
  <c r="D22" i="198"/>
  <c r="R21" i="198"/>
  <c r="Q21" i="198"/>
  <c r="D21" i="198"/>
  <c r="R20" i="198"/>
  <c r="Q20" i="198"/>
  <c r="D20" i="198"/>
  <c r="R19" i="198"/>
  <c r="Q19" i="198"/>
  <c r="D19" i="198"/>
  <c r="T16" i="198"/>
  <c r="R15" i="198"/>
  <c r="C15" i="198"/>
  <c r="B15" i="198"/>
  <c r="D15" i="198" s="1"/>
  <c r="Q14" i="198"/>
  <c r="C14" i="198"/>
  <c r="R14" i="198" s="1"/>
  <c r="B14" i="198"/>
  <c r="R13" i="198"/>
  <c r="C13" i="198"/>
  <c r="B13" i="198"/>
  <c r="D13" i="198" s="1"/>
  <c r="Q12" i="198"/>
  <c r="C12" i="198"/>
  <c r="R12" i="198" s="1"/>
  <c r="B12" i="198"/>
  <c r="C11" i="198"/>
  <c r="B11" i="198"/>
  <c r="B16" i="198" s="1"/>
  <c r="L33" i="175"/>
  <c r="I33" i="175"/>
  <c r="H33" i="175"/>
  <c r="I32" i="175"/>
  <c r="I34" i="175" s="1"/>
  <c r="O31" i="175"/>
  <c r="O33" i="175" s="1"/>
  <c r="N31" i="175"/>
  <c r="N33" i="175" s="1"/>
  <c r="L31" i="175"/>
  <c r="K31" i="175"/>
  <c r="K33" i="175" s="1"/>
  <c r="I31" i="175"/>
  <c r="H31" i="175"/>
  <c r="P30" i="175"/>
  <c r="M30" i="175"/>
  <c r="J30" i="175"/>
  <c r="P29" i="175"/>
  <c r="M29" i="175"/>
  <c r="J29" i="175"/>
  <c r="J31" i="175" s="1"/>
  <c r="J33" i="175" s="1"/>
  <c r="P28" i="175"/>
  <c r="M28" i="175"/>
  <c r="J28" i="175"/>
  <c r="P27" i="175"/>
  <c r="M27" i="175"/>
  <c r="J27" i="175"/>
  <c r="P26" i="175"/>
  <c r="P31" i="175" s="1"/>
  <c r="P33" i="175" s="1"/>
  <c r="M26" i="175"/>
  <c r="M31" i="175" s="1"/>
  <c r="M33" i="175" s="1"/>
  <c r="J26" i="175"/>
  <c r="O24" i="175"/>
  <c r="O32" i="175" s="1"/>
  <c r="N24" i="175"/>
  <c r="N32" i="175" s="1"/>
  <c r="N34" i="175" s="1"/>
  <c r="L24" i="175"/>
  <c r="L32" i="175" s="1"/>
  <c r="L34" i="175" s="1"/>
  <c r="K24" i="175"/>
  <c r="K32" i="175" s="1"/>
  <c r="K34" i="175" s="1"/>
  <c r="I24" i="175"/>
  <c r="H24" i="175"/>
  <c r="H32" i="175" s="1"/>
  <c r="H34" i="175" s="1"/>
  <c r="P23" i="175"/>
  <c r="M23" i="175"/>
  <c r="J23" i="175"/>
  <c r="P22" i="175"/>
  <c r="M22" i="175"/>
  <c r="J22" i="175"/>
  <c r="J24" i="175" s="1"/>
  <c r="J32" i="175" s="1"/>
  <c r="J34" i="175" s="1"/>
  <c r="P21" i="175"/>
  <c r="M21" i="175"/>
  <c r="J21" i="175"/>
  <c r="P20" i="175"/>
  <c r="M20" i="175"/>
  <c r="J20" i="175"/>
  <c r="P19" i="175"/>
  <c r="P24" i="175" s="1"/>
  <c r="P32" i="175" s="1"/>
  <c r="P34" i="175" s="1"/>
  <c r="M19" i="175"/>
  <c r="M24" i="175" s="1"/>
  <c r="M32" i="175" s="1"/>
  <c r="M34" i="175" s="1"/>
  <c r="J19" i="175"/>
  <c r="O15" i="175"/>
  <c r="P15" i="175" s="1"/>
  <c r="N15" i="175"/>
  <c r="L15" i="175"/>
  <c r="K15" i="175"/>
  <c r="M15" i="175" s="1"/>
  <c r="I15" i="175"/>
  <c r="H15" i="175"/>
  <c r="J15" i="175" s="1"/>
  <c r="P14" i="175"/>
  <c r="O14" i="175"/>
  <c r="N14" i="175"/>
  <c r="L14" i="175"/>
  <c r="M14" i="175" s="1"/>
  <c r="K14" i="175"/>
  <c r="I14" i="175"/>
  <c r="H14" i="175"/>
  <c r="J14" i="175" s="1"/>
  <c r="O13" i="175"/>
  <c r="N13" i="175"/>
  <c r="P13" i="175" s="1"/>
  <c r="M13" i="175"/>
  <c r="L13" i="175"/>
  <c r="K13" i="175"/>
  <c r="I13" i="175"/>
  <c r="J13" i="175" s="1"/>
  <c r="H13" i="175"/>
  <c r="O12" i="175"/>
  <c r="N12" i="175"/>
  <c r="P12" i="175" s="1"/>
  <c r="L12" i="175"/>
  <c r="K12" i="175"/>
  <c r="M12" i="175" s="1"/>
  <c r="J12" i="175"/>
  <c r="I12" i="175"/>
  <c r="H12" i="175"/>
  <c r="O11" i="175"/>
  <c r="O16" i="175" s="1"/>
  <c r="N11" i="175"/>
  <c r="L11" i="175"/>
  <c r="L16" i="175" s="1"/>
  <c r="K11" i="175"/>
  <c r="M11" i="175" s="1"/>
  <c r="M16" i="175" s="1"/>
  <c r="I11" i="175"/>
  <c r="I16" i="175" s="1"/>
  <c r="H11" i="175"/>
  <c r="J11" i="175" s="1"/>
  <c r="S28" i="198" l="1"/>
  <c r="S30" i="198"/>
  <c r="Q31" i="198"/>
  <c r="Q33" i="198" s="1"/>
  <c r="Q24" i="198"/>
  <c r="R24" i="198"/>
  <c r="R32" i="198" s="1"/>
  <c r="S27" i="198"/>
  <c r="R31" i="198"/>
  <c r="R33" i="198" s="1"/>
  <c r="S20" i="198"/>
  <c r="S21" i="198"/>
  <c r="S22" i="198"/>
  <c r="S23" i="198"/>
  <c r="S29" i="198"/>
  <c r="S26" i="198"/>
  <c r="S12" i="198"/>
  <c r="C34" i="198"/>
  <c r="S14" i="198"/>
  <c r="B34" i="198"/>
  <c r="C16" i="198"/>
  <c r="R11" i="198"/>
  <c r="R16" i="198" s="1"/>
  <c r="D14" i="198"/>
  <c r="S19" i="198"/>
  <c r="Q11" i="198"/>
  <c r="Q13" i="198"/>
  <c r="S13" i="198" s="1"/>
  <c r="Q15" i="198"/>
  <c r="S15" i="198" s="1"/>
  <c r="D12" i="198"/>
  <c r="D11" i="198"/>
  <c r="D16" i="198" s="1"/>
  <c r="J16" i="175"/>
  <c r="O34" i="175"/>
  <c r="N16" i="175"/>
  <c r="P11" i="175"/>
  <c r="P16" i="175" s="1"/>
  <c r="K16" i="175"/>
  <c r="H16" i="175"/>
  <c r="S24" i="198" l="1"/>
  <c r="S32" i="198" s="1"/>
  <c r="R34" i="198"/>
  <c r="Q32" i="198"/>
  <c r="Q34" i="198" s="1"/>
  <c r="S31" i="198"/>
  <c r="S33" i="198" s="1"/>
  <c r="Q16" i="198"/>
  <c r="S11" i="198"/>
  <c r="S16" i="198" s="1"/>
  <c r="S34" i="198" l="1"/>
  <c r="H32" i="135" l="1"/>
  <c r="E32" i="135"/>
  <c r="I31" i="135"/>
  <c r="F31" i="135"/>
  <c r="L32" i="135"/>
  <c r="K32" i="135"/>
  <c r="J32" i="135"/>
  <c r="I32" i="135"/>
  <c r="G32" i="135"/>
  <c r="F32" i="135"/>
  <c r="D32" i="135"/>
  <c r="L26" i="135"/>
  <c r="L31" i="135" s="1"/>
  <c r="K26" i="135"/>
  <c r="K31" i="135" s="1"/>
  <c r="J26" i="135"/>
  <c r="J31" i="135" s="1"/>
  <c r="I26" i="135"/>
  <c r="H26" i="135"/>
  <c r="H31" i="135" s="1"/>
  <c r="H33" i="135" s="1"/>
  <c r="G26" i="135"/>
  <c r="G31" i="135" s="1"/>
  <c r="F26" i="135"/>
  <c r="E26" i="135"/>
  <c r="E31" i="135" s="1"/>
  <c r="D26" i="135"/>
  <c r="D31" i="135" s="1"/>
  <c r="L16" i="135"/>
  <c r="K16" i="135"/>
  <c r="J16" i="135"/>
  <c r="I16" i="135"/>
  <c r="H16" i="135"/>
  <c r="G16" i="135"/>
  <c r="F16" i="135"/>
  <c r="E16" i="135"/>
  <c r="D16" i="135"/>
  <c r="L8" i="135"/>
  <c r="K8" i="135"/>
  <c r="J8" i="135"/>
  <c r="I8" i="135"/>
  <c r="H8" i="135"/>
  <c r="G8" i="135"/>
  <c r="F8" i="135"/>
  <c r="E8" i="135"/>
  <c r="D8" i="135"/>
  <c r="B1" i="135"/>
  <c r="J33" i="135" l="1"/>
  <c r="E33" i="135"/>
  <c r="D33" i="135"/>
  <c r="L33" i="135"/>
  <c r="I33" i="135"/>
  <c r="G33" i="135"/>
  <c r="K33" i="135"/>
  <c r="F33" i="135"/>
  <c r="C8" i="159" l="1"/>
  <c r="D8" i="159"/>
  <c r="C9" i="159"/>
  <c r="D9" i="159"/>
  <c r="C17" i="159"/>
  <c r="D17" i="159"/>
  <c r="C18" i="159"/>
  <c r="D18" i="159"/>
  <c r="C19" i="159"/>
  <c r="D19" i="159"/>
  <c r="C20" i="159"/>
  <c r="D20" i="159"/>
  <c r="C21" i="159"/>
  <c r="D21" i="159"/>
  <c r="C22" i="159"/>
  <c r="D22" i="159"/>
  <c r="C23" i="159"/>
  <c r="D23" i="159"/>
  <c r="C24" i="159"/>
  <c r="D24" i="159"/>
  <c r="D7" i="159"/>
  <c r="B7" i="159"/>
  <c r="B9" i="159" l="1"/>
  <c r="B17" i="159"/>
  <c r="B18" i="159"/>
  <c r="B20" i="159"/>
  <c r="B21" i="159"/>
  <c r="B22" i="159"/>
  <c r="B23" i="159"/>
  <c r="B24" i="159"/>
  <c r="X8" i="176" l="1"/>
  <c r="X9" i="176" s="1"/>
  <c r="X17" i="176" s="1"/>
  <c r="W12" i="176"/>
  <c r="Y12" i="176" s="1"/>
  <c r="Y13" i="176" s="1"/>
  <c r="X12" i="176"/>
  <c r="X13" i="176" s="1"/>
  <c r="W15" i="176"/>
  <c r="X15" i="176"/>
  <c r="Y15" i="176" l="1"/>
  <c r="W8" i="176"/>
  <c r="Y8" i="176" s="1"/>
  <c r="Y9" i="176" s="1"/>
  <c r="Y17" i="176" s="1"/>
  <c r="W13" i="176"/>
  <c r="G31" i="175"/>
  <c r="G33" i="175" s="1"/>
  <c r="F31" i="175"/>
  <c r="F33" i="175" s="1"/>
  <c r="E31" i="175"/>
  <c r="E33" i="175" s="1"/>
  <c r="G30" i="175"/>
  <c r="G29" i="175"/>
  <c r="G28" i="175"/>
  <c r="G27" i="175"/>
  <c r="G26" i="175"/>
  <c r="G24" i="175"/>
  <c r="G32" i="175" s="1"/>
  <c r="G34" i="175" s="1"/>
  <c r="F24" i="175"/>
  <c r="F32" i="175" s="1"/>
  <c r="F34" i="175" s="1"/>
  <c r="E24" i="175"/>
  <c r="E32" i="175" s="1"/>
  <c r="E34" i="175" s="1"/>
  <c r="G23" i="175"/>
  <c r="G22" i="175"/>
  <c r="G21" i="175"/>
  <c r="G20" i="175"/>
  <c r="G19" i="175"/>
  <c r="G15" i="175"/>
  <c r="F15" i="175"/>
  <c r="E15" i="175"/>
  <c r="G14" i="175"/>
  <c r="F14" i="175"/>
  <c r="E14" i="175"/>
  <c r="G13" i="175"/>
  <c r="F13" i="175"/>
  <c r="E13" i="175"/>
  <c r="G12" i="175"/>
  <c r="F12" i="175"/>
  <c r="E12" i="175"/>
  <c r="G11" i="175"/>
  <c r="G16" i="175" s="1"/>
  <c r="F11" i="175"/>
  <c r="F16" i="175" s="1"/>
  <c r="E11" i="175"/>
  <c r="E16" i="175" s="1"/>
  <c r="W9" i="176" l="1"/>
  <c r="W17" i="176" s="1"/>
  <c r="S42" i="158" l="1"/>
  <c r="AH42" i="158" s="1"/>
  <c r="R42" i="158"/>
  <c r="AG42" i="158" s="1"/>
  <c r="Q42" i="158"/>
  <c r="AF42" i="158" s="1"/>
  <c r="S41" i="158"/>
  <c r="AH41" i="158" s="1"/>
  <c r="R41" i="158"/>
  <c r="AG41" i="158" s="1"/>
  <c r="Q41" i="158"/>
  <c r="AF41" i="158" s="1"/>
  <c r="AF40" i="158"/>
  <c r="S40" i="158"/>
  <c r="AH40" i="158" s="1"/>
  <c r="R40" i="158"/>
  <c r="AG40" i="158" s="1"/>
  <c r="Q40" i="158"/>
  <c r="S39" i="158"/>
  <c r="AH39" i="158" s="1"/>
  <c r="R39" i="158"/>
  <c r="AG39" i="158" s="1"/>
  <c r="Q39" i="158"/>
  <c r="AF39" i="158" s="1"/>
  <c r="S38" i="158"/>
  <c r="AH38" i="158" s="1"/>
  <c r="R38" i="158"/>
  <c r="AG38" i="158" s="1"/>
  <c r="Q38" i="158"/>
  <c r="AF38" i="158" s="1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AF34" i="158"/>
  <c r="S34" i="158"/>
  <c r="AH34" i="158" s="1"/>
  <c r="R34" i="158"/>
  <c r="AG34" i="158" s="1"/>
  <c r="Q34" i="158"/>
  <c r="AF33" i="158"/>
  <c r="S33" i="158"/>
  <c r="AH33" i="158" s="1"/>
  <c r="R33" i="158"/>
  <c r="AG33" i="158" s="1"/>
  <c r="Q33" i="158"/>
  <c r="S32" i="158"/>
  <c r="AH32" i="158" s="1"/>
  <c r="R32" i="158"/>
  <c r="AG32" i="158" s="1"/>
  <c r="Q32" i="158"/>
  <c r="AF32" i="158" s="1"/>
  <c r="S31" i="158"/>
  <c r="AH31" i="158" s="1"/>
  <c r="R31" i="158"/>
  <c r="AG31" i="158" s="1"/>
  <c r="Q31" i="158"/>
  <c r="AF31" i="158" s="1"/>
  <c r="S30" i="158"/>
  <c r="AH30" i="158" s="1"/>
  <c r="R30" i="158"/>
  <c r="AG30" i="158" s="1"/>
  <c r="Q30" i="158"/>
  <c r="AF30" i="158" s="1"/>
  <c r="S22" i="158"/>
  <c r="AE22" i="158" s="1"/>
  <c r="R22" i="158"/>
  <c r="AD22" i="158" s="1"/>
  <c r="Q22" i="158"/>
  <c r="AC22" i="158" s="1"/>
  <c r="AD21" i="158"/>
  <c r="S21" i="158"/>
  <c r="AE21" i="158" s="1"/>
  <c r="R21" i="158"/>
  <c r="Q21" i="158"/>
  <c r="AC21" i="158" s="1"/>
  <c r="S20" i="158"/>
  <c r="AE20" i="158" s="1"/>
  <c r="R20" i="158"/>
  <c r="AD20" i="158" s="1"/>
  <c r="Q20" i="158"/>
  <c r="AC20" i="158" s="1"/>
  <c r="AD19" i="158"/>
  <c r="S19" i="158"/>
  <c r="AE19" i="158" s="1"/>
  <c r="R19" i="158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AD15" i="158"/>
  <c r="S15" i="158"/>
  <c r="AE15" i="158" s="1"/>
  <c r="R15" i="158"/>
  <c r="Q15" i="158"/>
  <c r="AC15" i="158" s="1"/>
  <c r="S14" i="158"/>
  <c r="AE14" i="158" s="1"/>
  <c r="R14" i="158"/>
  <c r="AD14" i="158" s="1"/>
  <c r="Q14" i="158"/>
  <c r="AC14" i="158" s="1"/>
  <c r="AD13" i="158"/>
  <c r="S13" i="158"/>
  <c r="AE13" i="158" s="1"/>
  <c r="R13" i="158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J18" i="194" l="1"/>
  <c r="I18" i="194"/>
  <c r="H18" i="194"/>
  <c r="G18" i="194"/>
  <c r="F18" i="194"/>
  <c r="F19" i="194" s="1"/>
  <c r="E18" i="194"/>
  <c r="E19" i="194" s="1"/>
  <c r="D18" i="194"/>
  <c r="C18" i="194"/>
  <c r="B18" i="194"/>
  <c r="L17" i="194"/>
  <c r="K17" i="194"/>
  <c r="K18" i="194" s="1"/>
  <c r="L16" i="194"/>
  <c r="K16" i="194"/>
  <c r="J14" i="194"/>
  <c r="I14" i="194"/>
  <c r="H14" i="194"/>
  <c r="H19" i="194" s="1"/>
  <c r="G14" i="194"/>
  <c r="G19" i="194" s="1"/>
  <c r="F14" i="194"/>
  <c r="E14" i="194"/>
  <c r="D14" i="194"/>
  <c r="D19" i="194" s="1"/>
  <c r="C14" i="194"/>
  <c r="C19" i="194" s="1"/>
  <c r="B14" i="194"/>
  <c r="L13" i="194"/>
  <c r="K13" i="194"/>
  <c r="L12" i="194"/>
  <c r="K12" i="194"/>
  <c r="F9" i="194"/>
  <c r="E9" i="194"/>
  <c r="I9" i="194"/>
  <c r="F8" i="194"/>
  <c r="D8" i="194"/>
  <c r="C8" i="194"/>
  <c r="B8" i="194"/>
  <c r="J9" i="194"/>
  <c r="H9" i="194"/>
  <c r="G7" i="194"/>
  <c r="G9" i="194" s="1"/>
  <c r="F7" i="194"/>
  <c r="E7" i="194"/>
  <c r="D7" i="194"/>
  <c r="D9" i="194" s="1"/>
  <c r="C7" i="194"/>
  <c r="C9" i="194" s="1"/>
  <c r="B7" i="194"/>
  <c r="B9" i="194" s="1"/>
  <c r="B19" i="194" l="1"/>
  <c r="L14" i="194"/>
  <c r="L8" i="194"/>
  <c r="M13" i="194"/>
  <c r="M8" i="194" s="1"/>
  <c r="K8" i="194"/>
  <c r="M12" i="194"/>
  <c r="I19" i="194"/>
  <c r="J19" i="194"/>
  <c r="K7" i="194"/>
  <c r="K9" i="194" s="1"/>
  <c r="M17" i="194"/>
  <c r="L18" i="194"/>
  <c r="L19" i="194"/>
  <c r="K14" i="194"/>
  <c r="K19" i="194" s="1"/>
  <c r="L7" i="194"/>
  <c r="M16" i="194"/>
  <c r="M18" i="194" s="1"/>
  <c r="L9" i="194" l="1"/>
  <c r="M14" i="194"/>
  <c r="M19" i="194"/>
  <c r="M7" i="194"/>
  <c r="M9" i="194" s="1"/>
  <c r="O25" i="156"/>
  <c r="P25" i="156" s="1"/>
  <c r="N25" i="156"/>
  <c r="O24" i="156"/>
  <c r="N24" i="156"/>
  <c r="P24" i="156" s="1"/>
  <c r="O23" i="156"/>
  <c r="N23" i="156"/>
  <c r="O22" i="156"/>
  <c r="N22" i="156"/>
  <c r="P22" i="156" s="1"/>
  <c r="O19" i="156"/>
  <c r="N19" i="156"/>
  <c r="O18" i="156"/>
  <c r="N18" i="156"/>
  <c r="P18" i="156" s="1"/>
  <c r="O17" i="156"/>
  <c r="N17" i="156"/>
  <c r="O16" i="156"/>
  <c r="N16" i="156"/>
  <c r="O12" i="156"/>
  <c r="N12" i="156"/>
  <c r="O11" i="156"/>
  <c r="N11" i="156"/>
  <c r="O10" i="156"/>
  <c r="N10" i="156"/>
  <c r="O9" i="156"/>
  <c r="N9" i="156"/>
  <c r="P9" i="156" s="1"/>
  <c r="O26" i="156" l="1"/>
  <c r="O28" i="156" s="1"/>
  <c r="P10" i="156"/>
  <c r="P13" i="156" s="1"/>
  <c r="P12" i="156"/>
  <c r="P17" i="156"/>
  <c r="P19" i="156"/>
  <c r="O13" i="156"/>
  <c r="P11" i="156"/>
  <c r="N20" i="156"/>
  <c r="N27" i="156" s="1"/>
  <c r="N29" i="156" s="1"/>
  <c r="P23" i="156"/>
  <c r="P26" i="156" s="1"/>
  <c r="P28" i="156" s="1"/>
  <c r="N26" i="156"/>
  <c r="N28" i="156" s="1"/>
  <c r="O20" i="156"/>
  <c r="O27" i="156" s="1"/>
  <c r="N13" i="156"/>
  <c r="P16" i="156"/>
  <c r="O29" i="156" l="1"/>
  <c r="P20" i="156"/>
  <c r="P27" i="156" s="1"/>
  <c r="P29" i="156" s="1"/>
  <c r="E19" i="188" l="1"/>
  <c r="E20" i="188" s="1"/>
  <c r="F19" i="188"/>
  <c r="G19" i="188"/>
  <c r="G20" i="188" s="1"/>
  <c r="H19" i="188"/>
  <c r="H20" i="188" s="1"/>
  <c r="N8" i="188"/>
  <c r="O9" i="188"/>
  <c r="P9" i="188" s="1"/>
  <c r="B10" i="188"/>
  <c r="C10" i="188"/>
  <c r="D10" i="188"/>
  <c r="N13" i="188"/>
  <c r="O13" i="188"/>
  <c r="N14" i="188"/>
  <c r="O14" i="188"/>
  <c r="B15" i="188"/>
  <c r="C15" i="188"/>
  <c r="D15" i="188"/>
  <c r="D20" i="188" s="1"/>
  <c r="N17" i="188"/>
  <c r="O17" i="188"/>
  <c r="N18" i="188"/>
  <c r="O18" i="188"/>
  <c r="B19" i="188"/>
  <c r="C19" i="188"/>
  <c r="D19" i="188"/>
  <c r="I19" i="188"/>
  <c r="J19" i="188"/>
  <c r="K19" i="188"/>
  <c r="K20" i="188" s="1"/>
  <c r="L19" i="188"/>
  <c r="M19" i="188"/>
  <c r="M20" i="188" s="1"/>
  <c r="P17" i="188" l="1"/>
  <c r="I20" i="188"/>
  <c r="F20" i="188"/>
  <c r="L20" i="188"/>
  <c r="J20" i="188"/>
  <c r="N19" i="188"/>
  <c r="O15" i="188"/>
  <c r="B20" i="188"/>
  <c r="P18" i="188"/>
  <c r="O19" i="188"/>
  <c r="P13" i="188"/>
  <c r="P19" i="188"/>
  <c r="N15" i="188"/>
  <c r="P14" i="188"/>
  <c r="N10" i="188"/>
  <c r="O8" i="188" l="1"/>
  <c r="P8" i="188" s="1"/>
  <c r="O20" i="188"/>
  <c r="N20" i="188"/>
  <c r="P15" i="188"/>
  <c r="P20" i="188" s="1"/>
  <c r="O10" i="188"/>
  <c r="P10" i="188"/>
  <c r="B27" i="160" l="1"/>
  <c r="C27" i="160"/>
  <c r="D27" i="160"/>
  <c r="Q68" i="158" l="1"/>
  <c r="AC68" i="158" s="1"/>
  <c r="R68" i="158"/>
  <c r="AD68" i="158" s="1"/>
  <c r="S68" i="158"/>
  <c r="AE68" i="158" s="1"/>
  <c r="P17" i="190" l="1"/>
  <c r="L17" i="190"/>
  <c r="H17" i="190"/>
  <c r="D17" i="190"/>
  <c r="R16" i="190"/>
  <c r="Q16" i="190"/>
  <c r="P16" i="190"/>
  <c r="O16" i="190"/>
  <c r="N16" i="190"/>
  <c r="M16" i="190"/>
  <c r="M17" i="190" s="1"/>
  <c r="L16" i="190"/>
  <c r="K16" i="190"/>
  <c r="J16" i="190"/>
  <c r="I16" i="190"/>
  <c r="I17" i="190" s="1"/>
  <c r="H16" i="190"/>
  <c r="G16" i="190"/>
  <c r="F16" i="190"/>
  <c r="E16" i="190"/>
  <c r="E17" i="190" s="1"/>
  <c r="D16" i="190"/>
  <c r="C16" i="190"/>
  <c r="B16" i="190"/>
  <c r="S15" i="190"/>
  <c r="S16" i="190" s="1"/>
  <c r="R15" i="190"/>
  <c r="Q15" i="190"/>
  <c r="R13" i="190"/>
  <c r="R17" i="190" s="1"/>
  <c r="P13" i="190"/>
  <c r="O13" i="190"/>
  <c r="O17" i="190" s="1"/>
  <c r="N13" i="190"/>
  <c r="N17" i="190" s="1"/>
  <c r="M13" i="190"/>
  <c r="L13" i="190"/>
  <c r="K13" i="190"/>
  <c r="K17" i="190" s="1"/>
  <c r="J13" i="190"/>
  <c r="J17" i="190" s="1"/>
  <c r="I13" i="190"/>
  <c r="H13" i="190"/>
  <c r="G13" i="190"/>
  <c r="G17" i="190" s="1"/>
  <c r="F13" i="190"/>
  <c r="F17" i="190" s="1"/>
  <c r="E13" i="190"/>
  <c r="D13" i="190"/>
  <c r="C13" i="190"/>
  <c r="C17" i="190" s="1"/>
  <c r="B13" i="190"/>
  <c r="B17" i="190" s="1"/>
  <c r="R12" i="190"/>
  <c r="Q12" i="190"/>
  <c r="Q13" i="190" s="1"/>
  <c r="Q17" i="190" s="1"/>
  <c r="P9" i="190"/>
  <c r="O9" i="190"/>
  <c r="L9" i="190"/>
  <c r="K9" i="190"/>
  <c r="H9" i="190"/>
  <c r="G9" i="190"/>
  <c r="C9" i="190"/>
  <c r="P8" i="190"/>
  <c r="O8" i="190"/>
  <c r="N8" i="190"/>
  <c r="N9" i="190" s="1"/>
  <c r="M8" i="190"/>
  <c r="M9" i="190" s="1"/>
  <c r="L8" i="190"/>
  <c r="K8" i="190"/>
  <c r="J8" i="190"/>
  <c r="J9" i="190" s="1"/>
  <c r="I8" i="190"/>
  <c r="I9" i="190" s="1"/>
  <c r="H8" i="190"/>
  <c r="G8" i="190"/>
  <c r="F8" i="190"/>
  <c r="F9" i="190" s="1"/>
  <c r="E8" i="190"/>
  <c r="E9" i="190" s="1"/>
  <c r="D8" i="190"/>
  <c r="D9" i="190" s="1"/>
  <c r="C8" i="190"/>
  <c r="B8" i="190"/>
  <c r="Q8" i="190" s="1"/>
  <c r="D17" i="189"/>
  <c r="C17" i="189"/>
  <c r="B17" i="189"/>
  <c r="Q16" i="189"/>
  <c r="D16" i="189"/>
  <c r="C16" i="189"/>
  <c r="B16" i="189"/>
  <c r="S15" i="189"/>
  <c r="S16" i="189" s="1"/>
  <c r="R15" i="189"/>
  <c r="R16" i="189" s="1"/>
  <c r="R17" i="189" s="1"/>
  <c r="Q15" i="189"/>
  <c r="R13" i="189"/>
  <c r="D13" i="189"/>
  <c r="C13" i="189"/>
  <c r="B13" i="189"/>
  <c r="R12" i="189"/>
  <c r="Q12" i="189"/>
  <c r="Q13" i="189" s="1"/>
  <c r="Q17" i="189" s="1"/>
  <c r="S9" i="189"/>
  <c r="R9" i="189"/>
  <c r="D9" i="189"/>
  <c r="C9" i="189"/>
  <c r="B9" i="189"/>
  <c r="D8" i="189"/>
  <c r="C8" i="189"/>
  <c r="B8" i="189"/>
  <c r="Q8" i="189" l="1"/>
  <c r="Q9" i="189" s="1"/>
  <c r="S12" i="189"/>
  <c r="S13" i="189" s="1"/>
  <c r="S17" i="189" s="1"/>
  <c r="Q9" i="190"/>
  <c r="S8" i="190"/>
  <c r="S9" i="190" s="1"/>
  <c r="R8" i="190"/>
  <c r="R9" i="190" s="1"/>
  <c r="B9" i="190"/>
  <c r="S12" i="190"/>
  <c r="S13" i="190" s="1"/>
  <c r="S17" i="190" s="1"/>
  <c r="T50" i="158"/>
  <c r="U50" i="158"/>
  <c r="V50" i="158"/>
  <c r="P16" i="151"/>
  <c r="P12" i="151"/>
  <c r="S24" i="152"/>
  <c r="R24" i="152"/>
  <c r="S23" i="152"/>
  <c r="R23" i="152"/>
  <c r="S22" i="152"/>
  <c r="R22" i="152"/>
  <c r="S21" i="152"/>
  <c r="R21" i="152"/>
  <c r="S18" i="152"/>
  <c r="R18" i="152"/>
  <c r="S17" i="152"/>
  <c r="R17" i="152"/>
  <c r="S16" i="152"/>
  <c r="R16" i="152"/>
  <c r="S15" i="152"/>
  <c r="R15" i="152"/>
  <c r="S10" i="152"/>
  <c r="R10" i="152"/>
  <c r="O47" i="151"/>
  <c r="O49" i="151" s="1"/>
  <c r="O46" i="151"/>
  <c r="N46" i="151"/>
  <c r="O45" i="151"/>
  <c r="N45" i="151"/>
  <c r="O44" i="151"/>
  <c r="N44" i="151"/>
  <c r="O43" i="151"/>
  <c r="N43" i="151"/>
  <c r="O42" i="151"/>
  <c r="N42" i="151"/>
  <c r="O41" i="151"/>
  <c r="N41" i="151"/>
  <c r="O40" i="151"/>
  <c r="N40" i="151"/>
  <c r="O39" i="151"/>
  <c r="N39" i="151"/>
  <c r="O38" i="151"/>
  <c r="N38" i="151"/>
  <c r="O37" i="151"/>
  <c r="N37" i="151"/>
  <c r="O36" i="151"/>
  <c r="N36" i="151"/>
  <c r="O33" i="151"/>
  <c r="N33" i="151"/>
  <c r="O32" i="151"/>
  <c r="N32" i="151"/>
  <c r="O31" i="151"/>
  <c r="N31" i="151"/>
  <c r="O30" i="151"/>
  <c r="N30" i="151"/>
  <c r="O29" i="151"/>
  <c r="N29" i="151"/>
  <c r="O28" i="151"/>
  <c r="N28" i="151"/>
  <c r="O27" i="151"/>
  <c r="N27" i="151"/>
  <c r="O26" i="151"/>
  <c r="N26" i="151"/>
  <c r="O25" i="151"/>
  <c r="N25" i="151"/>
  <c r="P11" i="151"/>
  <c r="O24" i="151"/>
  <c r="N24" i="151"/>
  <c r="O23" i="151"/>
  <c r="N23" i="151"/>
  <c r="N19" i="151"/>
  <c r="O19" i="151"/>
  <c r="O18" i="151"/>
  <c r="N18" i="151"/>
  <c r="P18" i="151"/>
  <c r="N17" i="151"/>
  <c r="O17" i="151"/>
  <c r="P17" i="151"/>
  <c r="O16" i="151"/>
  <c r="N16" i="151"/>
  <c r="N15" i="151"/>
  <c r="O15" i="151"/>
  <c r="P15" i="151"/>
  <c r="N13" i="151"/>
  <c r="O13" i="151"/>
  <c r="P13" i="151"/>
  <c r="O12" i="151"/>
  <c r="N12" i="151"/>
  <c r="N11" i="151"/>
  <c r="O11" i="151"/>
  <c r="O10" i="151"/>
  <c r="P10" i="151"/>
  <c r="N9" i="151"/>
  <c r="P25" i="151" l="1"/>
  <c r="P31" i="151"/>
  <c r="T10" i="152"/>
  <c r="P38" i="151"/>
  <c r="P46" i="151"/>
  <c r="P32" i="151"/>
  <c r="P37" i="151"/>
  <c r="P23" i="151"/>
  <c r="P26" i="151"/>
  <c r="T23" i="152"/>
  <c r="T22" i="152"/>
  <c r="P45" i="151"/>
  <c r="P36" i="151"/>
  <c r="P39" i="151"/>
  <c r="P42" i="151"/>
  <c r="P29" i="151"/>
  <c r="P33" i="151"/>
  <c r="P44" i="151"/>
  <c r="T17" i="152"/>
  <c r="R19" i="152"/>
  <c r="R26" i="152" s="1"/>
  <c r="O9" i="151"/>
  <c r="P27" i="151"/>
  <c r="P30" i="151"/>
  <c r="P40" i="151"/>
  <c r="P43" i="151"/>
  <c r="O34" i="151"/>
  <c r="P28" i="151"/>
  <c r="P41" i="151"/>
  <c r="T16" i="152"/>
  <c r="R9" i="152"/>
  <c r="S9" i="152"/>
  <c r="R11" i="152"/>
  <c r="S11" i="152"/>
  <c r="T15" i="152"/>
  <c r="R25" i="152"/>
  <c r="R27" i="152" s="1"/>
  <c r="T18" i="152"/>
  <c r="S25" i="152"/>
  <c r="S27" i="152" s="1"/>
  <c r="T24" i="152"/>
  <c r="S19" i="152"/>
  <c r="S26" i="152" s="1"/>
  <c r="R8" i="152"/>
  <c r="T21" i="152"/>
  <c r="S8" i="152"/>
  <c r="P14" i="151"/>
  <c r="P19" i="151"/>
  <c r="O48" i="151"/>
  <c r="P9" i="151"/>
  <c r="N20" i="151"/>
  <c r="N14" i="151"/>
  <c r="P24" i="151"/>
  <c r="N34" i="151"/>
  <c r="N48" i="151" s="1"/>
  <c r="N47" i="151"/>
  <c r="O14" i="151"/>
  <c r="N10" i="151"/>
  <c r="R28" i="152" l="1"/>
  <c r="T25" i="152"/>
  <c r="T27" i="152" s="1"/>
  <c r="T19" i="152"/>
  <c r="T26" i="152" s="1"/>
  <c r="O50" i="151"/>
  <c r="P34" i="151"/>
  <c r="P48" i="151" s="1"/>
  <c r="T11" i="152"/>
  <c r="S12" i="152"/>
  <c r="S28" i="152"/>
  <c r="T9" i="152"/>
  <c r="T8" i="152"/>
  <c r="R12" i="152"/>
  <c r="N49" i="151"/>
  <c r="N50" i="151" s="1"/>
  <c r="P47" i="151"/>
  <c r="P49" i="151" s="1"/>
  <c r="T12" i="152" l="1"/>
  <c r="T28" i="152"/>
  <c r="P50" i="151"/>
  <c r="B25" i="159" l="1"/>
  <c r="B21" i="193" l="1"/>
  <c r="C21" i="193"/>
  <c r="D21" i="193"/>
  <c r="E21" i="193"/>
  <c r="F21" i="193"/>
  <c r="G21" i="193"/>
  <c r="H21" i="193"/>
  <c r="I21" i="193"/>
  <c r="J21" i="193"/>
  <c r="B16" i="193"/>
  <c r="C16" i="193"/>
  <c r="D16" i="193"/>
  <c r="E16" i="193"/>
  <c r="F16" i="193"/>
  <c r="G16" i="193"/>
  <c r="C11" i="192"/>
  <c r="H11" i="192"/>
  <c r="B22" i="192"/>
  <c r="C22" i="192"/>
  <c r="D22" i="192"/>
  <c r="E22" i="192"/>
  <c r="F22" i="192"/>
  <c r="G22" i="192"/>
  <c r="H22" i="192"/>
  <c r="I22" i="192"/>
  <c r="J22" i="192"/>
  <c r="K22" i="192"/>
  <c r="L22" i="192"/>
  <c r="M22" i="192"/>
  <c r="N22" i="192"/>
  <c r="O22" i="192"/>
  <c r="P22" i="192"/>
  <c r="Q22" i="192"/>
  <c r="R22" i="192"/>
  <c r="S22" i="192"/>
  <c r="B17" i="192"/>
  <c r="C17" i="192"/>
  <c r="D17" i="192"/>
  <c r="E17" i="192"/>
  <c r="F17" i="192"/>
  <c r="G17" i="192"/>
  <c r="H17" i="192"/>
  <c r="I17" i="192"/>
  <c r="J17" i="192"/>
  <c r="K17" i="192"/>
  <c r="L17" i="192"/>
  <c r="M17" i="192"/>
  <c r="N17" i="192"/>
  <c r="O17" i="192"/>
  <c r="P17" i="192"/>
  <c r="C22" i="191"/>
  <c r="C23" i="191" s="1"/>
  <c r="D22" i="191"/>
  <c r="E22" i="191"/>
  <c r="F22" i="191"/>
  <c r="G22" i="191"/>
  <c r="H22" i="191"/>
  <c r="I22" i="191"/>
  <c r="J22" i="191"/>
  <c r="K22" i="191"/>
  <c r="L22" i="191"/>
  <c r="M22" i="191"/>
  <c r="M23" i="191" s="1"/>
  <c r="B22" i="191"/>
  <c r="C17" i="191"/>
  <c r="D17" i="191"/>
  <c r="E17" i="191"/>
  <c r="F17" i="191"/>
  <c r="G17" i="191"/>
  <c r="G23" i="191" s="1"/>
  <c r="H17" i="191"/>
  <c r="I17" i="191"/>
  <c r="I23" i="191" s="1"/>
  <c r="J17" i="191"/>
  <c r="K17" i="191"/>
  <c r="L17" i="191"/>
  <c r="M17" i="191"/>
  <c r="B17" i="191"/>
  <c r="L11" i="191"/>
  <c r="I20" i="193"/>
  <c r="H20" i="193"/>
  <c r="I19" i="193"/>
  <c r="H19" i="193"/>
  <c r="J19" i="193" s="1"/>
  <c r="I18" i="193"/>
  <c r="H18" i="193"/>
  <c r="I15" i="193"/>
  <c r="H15" i="193"/>
  <c r="I14" i="193"/>
  <c r="H14" i="193"/>
  <c r="J14" i="193" s="1"/>
  <c r="J8" i="193" s="1"/>
  <c r="I13" i="193"/>
  <c r="I16" i="193" s="1"/>
  <c r="H13" i="193"/>
  <c r="H16" i="193" s="1"/>
  <c r="D22" i="193"/>
  <c r="G9" i="193"/>
  <c r="F9" i="193"/>
  <c r="E9" i="193"/>
  <c r="D9" i="193"/>
  <c r="C9" i="193"/>
  <c r="B9" i="193"/>
  <c r="G8" i="193"/>
  <c r="F8" i="193"/>
  <c r="E8" i="193"/>
  <c r="E10" i="193" s="1"/>
  <c r="D8" i="193"/>
  <c r="C8" i="193"/>
  <c r="B8" i="193"/>
  <c r="G7" i="193"/>
  <c r="G10" i="193" s="1"/>
  <c r="F7" i="193"/>
  <c r="F10" i="193" s="1"/>
  <c r="E7" i="193"/>
  <c r="D7" i="193"/>
  <c r="D10" i="193" s="1"/>
  <c r="C7" i="193"/>
  <c r="C10" i="193" s="1"/>
  <c r="B7" i="193"/>
  <c r="B10" i="193" s="1"/>
  <c r="R21" i="192"/>
  <c r="Q21" i="192"/>
  <c r="R20" i="192"/>
  <c r="Q20" i="192"/>
  <c r="S20" i="192" s="1"/>
  <c r="R19" i="192"/>
  <c r="Q19" i="192"/>
  <c r="R16" i="192"/>
  <c r="Q16" i="192"/>
  <c r="Q10" i="192" s="1"/>
  <c r="R15" i="192"/>
  <c r="Q15" i="192"/>
  <c r="R14" i="192"/>
  <c r="R8" i="192" s="1"/>
  <c r="Q14" i="192"/>
  <c r="R10" i="192"/>
  <c r="P10" i="192"/>
  <c r="O10" i="192"/>
  <c r="N10" i="192"/>
  <c r="M10" i="192"/>
  <c r="L10" i="192"/>
  <c r="K10" i="192"/>
  <c r="J10" i="192"/>
  <c r="I10" i="192"/>
  <c r="H10" i="192"/>
  <c r="G10" i="192"/>
  <c r="F10" i="192"/>
  <c r="E10" i="192"/>
  <c r="D10" i="192"/>
  <c r="C10" i="192"/>
  <c r="B10" i="192"/>
  <c r="P9" i="192"/>
  <c r="O9" i="192"/>
  <c r="O11" i="192" s="1"/>
  <c r="N9" i="192"/>
  <c r="M9" i="192"/>
  <c r="L9" i="192"/>
  <c r="K9" i="192"/>
  <c r="K11" i="192" s="1"/>
  <c r="J9" i="192"/>
  <c r="I9" i="192"/>
  <c r="H9" i="192"/>
  <c r="G9" i="192"/>
  <c r="F9" i="192"/>
  <c r="E9" i="192"/>
  <c r="C9" i="192"/>
  <c r="P8" i="192"/>
  <c r="P11" i="192" s="1"/>
  <c r="O8" i="192"/>
  <c r="N8" i="192"/>
  <c r="N11" i="192" s="1"/>
  <c r="M8" i="192"/>
  <c r="L8" i="192"/>
  <c r="K8" i="192"/>
  <c r="J8" i="192"/>
  <c r="J11" i="192" s="1"/>
  <c r="I8" i="192"/>
  <c r="I11" i="192" s="1"/>
  <c r="H8" i="192"/>
  <c r="G8" i="192"/>
  <c r="G11" i="192" s="1"/>
  <c r="F8" i="192"/>
  <c r="F11" i="192" s="1"/>
  <c r="E8" i="192"/>
  <c r="E11" i="192" s="1"/>
  <c r="D8" i="192"/>
  <c r="D11" i="192" s="1"/>
  <c r="C8" i="192"/>
  <c r="B8" i="192"/>
  <c r="B11" i="192" s="1"/>
  <c r="O21" i="191"/>
  <c r="N21" i="191"/>
  <c r="O20" i="191"/>
  <c r="N20" i="191"/>
  <c r="O19" i="191"/>
  <c r="O22" i="191" s="1"/>
  <c r="N19" i="191"/>
  <c r="O16" i="191"/>
  <c r="N16" i="191"/>
  <c r="P16" i="191" s="1"/>
  <c r="O15" i="191"/>
  <c r="O17" i="191" s="1"/>
  <c r="N15" i="191"/>
  <c r="O14" i="191"/>
  <c r="N14" i="191"/>
  <c r="K23" i="191"/>
  <c r="M10" i="191"/>
  <c r="L10" i="191"/>
  <c r="K10" i="191"/>
  <c r="J10" i="191"/>
  <c r="I10" i="191"/>
  <c r="H10" i="191"/>
  <c r="G10" i="191"/>
  <c r="F10" i="191"/>
  <c r="E10" i="191"/>
  <c r="D10" i="191"/>
  <c r="C10" i="191"/>
  <c r="B10" i="191"/>
  <c r="M9" i="191"/>
  <c r="L9" i="191"/>
  <c r="K9" i="191"/>
  <c r="I9" i="191"/>
  <c r="G9" i="191"/>
  <c r="F9" i="191"/>
  <c r="F11" i="191" s="1"/>
  <c r="E9" i="191"/>
  <c r="D9" i="191"/>
  <c r="C9" i="191"/>
  <c r="B9" i="191"/>
  <c r="M8" i="191"/>
  <c r="L8" i="191"/>
  <c r="K8" i="191"/>
  <c r="J8" i="191"/>
  <c r="J11" i="191" s="1"/>
  <c r="I8" i="191"/>
  <c r="H8" i="191"/>
  <c r="H11" i="191" s="1"/>
  <c r="G8" i="191"/>
  <c r="F8" i="191"/>
  <c r="E8" i="191"/>
  <c r="D8" i="191"/>
  <c r="D11" i="191" s="1"/>
  <c r="C8" i="191"/>
  <c r="C11" i="191" s="1"/>
  <c r="B8" i="191"/>
  <c r="B11" i="191" s="1"/>
  <c r="M11" i="191" l="1"/>
  <c r="N22" i="191"/>
  <c r="K11" i="191"/>
  <c r="I11" i="191"/>
  <c r="P15" i="191"/>
  <c r="E11" i="191"/>
  <c r="G11" i="191"/>
  <c r="Q17" i="192"/>
  <c r="L11" i="192"/>
  <c r="M11" i="192"/>
  <c r="R17" i="192"/>
  <c r="N17" i="191"/>
  <c r="I7" i="193"/>
  <c r="J15" i="193"/>
  <c r="J9" i="193" s="1"/>
  <c r="J20" i="193"/>
  <c r="I8" i="193"/>
  <c r="H8" i="193"/>
  <c r="H7" i="193"/>
  <c r="H10" i="193" s="1"/>
  <c r="H9" i="193"/>
  <c r="J18" i="193"/>
  <c r="I9" i="193"/>
  <c r="S19" i="192"/>
  <c r="S21" i="192"/>
  <c r="B23" i="192"/>
  <c r="F23" i="192"/>
  <c r="J23" i="192"/>
  <c r="N23" i="192"/>
  <c r="D23" i="192"/>
  <c r="H23" i="192"/>
  <c r="L23" i="192"/>
  <c r="P23" i="192"/>
  <c r="S15" i="192"/>
  <c r="S9" i="192" s="1"/>
  <c r="R9" i="192"/>
  <c r="R11" i="192" s="1"/>
  <c r="Q9" i="192"/>
  <c r="S16" i="192"/>
  <c r="S10" i="192" s="1"/>
  <c r="C23" i="192"/>
  <c r="G23" i="192"/>
  <c r="K23" i="192"/>
  <c r="O23" i="192"/>
  <c r="S14" i="192"/>
  <c r="E23" i="191"/>
  <c r="L23" i="191"/>
  <c r="P19" i="191"/>
  <c r="D23" i="191"/>
  <c r="N10" i="191"/>
  <c r="H23" i="191"/>
  <c r="F23" i="191"/>
  <c r="O8" i="191"/>
  <c r="O9" i="191"/>
  <c r="O10" i="191"/>
  <c r="P14" i="191"/>
  <c r="P20" i="191"/>
  <c r="B23" i="191"/>
  <c r="J23" i="191"/>
  <c r="P21" i="191"/>
  <c r="B22" i="193"/>
  <c r="F22" i="193"/>
  <c r="C22" i="193"/>
  <c r="G22" i="193"/>
  <c r="J13" i="193"/>
  <c r="E22" i="193"/>
  <c r="E23" i="192"/>
  <c r="I23" i="192"/>
  <c r="M23" i="192"/>
  <c r="Q8" i="192"/>
  <c r="N23" i="191" l="1"/>
  <c r="P22" i="191"/>
  <c r="O11" i="191"/>
  <c r="P17" i="191"/>
  <c r="P8" i="191"/>
  <c r="Q11" i="192"/>
  <c r="N11" i="191"/>
  <c r="S8" i="192"/>
  <c r="S11" i="192" s="1"/>
  <c r="S17" i="192"/>
  <c r="I10" i="193"/>
  <c r="J7" i="193"/>
  <c r="J10" i="193" s="1"/>
  <c r="J16" i="193"/>
  <c r="Q23" i="192"/>
  <c r="P10" i="191"/>
  <c r="P9" i="191"/>
  <c r="O23" i="191"/>
  <c r="I22" i="193"/>
  <c r="R23" i="192"/>
  <c r="P11" i="191" l="1"/>
  <c r="S23" i="192"/>
  <c r="P23" i="191"/>
  <c r="H22" i="193"/>
  <c r="J22" i="193" l="1"/>
  <c r="C37" i="160" l="1"/>
  <c r="D37" i="160"/>
  <c r="B37" i="160"/>
  <c r="Q24" i="160"/>
  <c r="R24" i="160"/>
  <c r="C66" i="159"/>
  <c r="D66" i="159"/>
  <c r="B66" i="159"/>
  <c r="C46" i="159"/>
  <c r="D46" i="159"/>
  <c r="B46" i="159"/>
  <c r="N45" i="159"/>
  <c r="C7" i="159"/>
  <c r="N28" i="159"/>
  <c r="O28" i="159"/>
  <c r="N29" i="159"/>
  <c r="O29" i="159"/>
  <c r="N30" i="159"/>
  <c r="O30" i="159"/>
  <c r="N31" i="159"/>
  <c r="O31" i="159"/>
  <c r="N33" i="159"/>
  <c r="O33" i="159"/>
  <c r="N34" i="159"/>
  <c r="O34" i="159"/>
  <c r="N35" i="159"/>
  <c r="O35" i="159"/>
  <c r="N36" i="159"/>
  <c r="O36" i="159"/>
  <c r="N37" i="159"/>
  <c r="O37" i="159"/>
  <c r="N38" i="159"/>
  <c r="O38" i="159"/>
  <c r="N40" i="159"/>
  <c r="O40" i="159"/>
  <c r="N41" i="159"/>
  <c r="O41" i="159"/>
  <c r="N42" i="159"/>
  <c r="O42" i="159"/>
  <c r="N43" i="159"/>
  <c r="O43" i="159"/>
  <c r="N44" i="159"/>
  <c r="O44" i="159"/>
  <c r="N48" i="159"/>
  <c r="O48" i="159"/>
  <c r="N49" i="159"/>
  <c r="O49" i="159"/>
  <c r="N50" i="159"/>
  <c r="O50" i="159"/>
  <c r="N51" i="159"/>
  <c r="O51" i="159"/>
  <c r="B52" i="159"/>
  <c r="C52" i="159"/>
  <c r="D52" i="159"/>
  <c r="N53" i="159"/>
  <c r="O53" i="159"/>
  <c r="N56" i="159"/>
  <c r="O56" i="159"/>
  <c r="N57" i="159"/>
  <c r="O57" i="159"/>
  <c r="N58" i="159"/>
  <c r="O58" i="159"/>
  <c r="N59" i="159"/>
  <c r="O59" i="159"/>
  <c r="N60" i="159"/>
  <c r="O60" i="159"/>
  <c r="N61" i="159"/>
  <c r="O61" i="159"/>
  <c r="N62" i="159"/>
  <c r="O62" i="159"/>
  <c r="N63" i="159"/>
  <c r="O63" i="159"/>
  <c r="N64" i="159"/>
  <c r="O64" i="159"/>
  <c r="N65" i="159"/>
  <c r="O65" i="159"/>
  <c r="C25" i="159" l="1"/>
  <c r="D25" i="159"/>
  <c r="S24" i="160"/>
  <c r="P59" i="159"/>
  <c r="P60" i="159"/>
  <c r="C67" i="159"/>
  <c r="P61" i="159"/>
  <c r="P29" i="159"/>
  <c r="N18" i="159"/>
  <c r="P64" i="159"/>
  <c r="P44" i="159"/>
  <c r="P40" i="159"/>
  <c r="N21" i="159"/>
  <c r="N52" i="159"/>
  <c r="N66" i="159" s="1"/>
  <c r="N17" i="159"/>
  <c r="O16" i="159"/>
  <c r="P56" i="159"/>
  <c r="O24" i="159"/>
  <c r="N24" i="159"/>
  <c r="O15" i="159"/>
  <c r="N7" i="159"/>
  <c r="P62" i="159"/>
  <c r="P41" i="159"/>
  <c r="N22" i="159"/>
  <c r="N20" i="159"/>
  <c r="O19" i="159"/>
  <c r="N19" i="159"/>
  <c r="O17" i="159"/>
  <c r="P65" i="159"/>
  <c r="P63" i="159"/>
  <c r="P58" i="159"/>
  <c r="P49" i="159"/>
  <c r="P36" i="159"/>
  <c r="N10" i="159"/>
  <c r="P57" i="159"/>
  <c r="P51" i="159"/>
  <c r="P48" i="159"/>
  <c r="P35" i="159"/>
  <c r="O22" i="159"/>
  <c r="O21" i="159"/>
  <c r="O20" i="159"/>
  <c r="O14" i="159"/>
  <c r="N16" i="159"/>
  <c r="N15" i="159"/>
  <c r="N9" i="159"/>
  <c r="N14" i="159"/>
  <c r="O10" i="159"/>
  <c r="N32" i="159"/>
  <c r="O23" i="159"/>
  <c r="O39" i="159"/>
  <c r="O54" i="159"/>
  <c r="O9" i="159"/>
  <c r="N39" i="159"/>
  <c r="O32" i="159"/>
  <c r="P30" i="159"/>
  <c r="N23" i="159"/>
  <c r="O45" i="159"/>
  <c r="P45" i="159" s="1"/>
  <c r="P42" i="159"/>
  <c r="P33" i="159"/>
  <c r="N54" i="159"/>
  <c r="P37" i="159"/>
  <c r="P53" i="159"/>
  <c r="P50" i="159"/>
  <c r="P43" i="159"/>
  <c r="P38" i="159"/>
  <c r="P31" i="159"/>
  <c r="P28" i="159"/>
  <c r="D67" i="159"/>
  <c r="B67" i="159"/>
  <c r="O52" i="159"/>
  <c r="O66" i="159" s="1"/>
  <c r="O12" i="159"/>
  <c r="O7" i="159"/>
  <c r="P34" i="159"/>
  <c r="N12" i="159"/>
  <c r="N46" i="159" l="1"/>
  <c r="N67" i="159" s="1"/>
  <c r="O46" i="159"/>
  <c r="O67" i="159" s="1"/>
  <c r="P9" i="159"/>
  <c r="P17" i="159"/>
  <c r="P7" i="159"/>
  <c r="O13" i="159"/>
  <c r="P54" i="159"/>
  <c r="N13" i="159"/>
  <c r="N11" i="159" s="1"/>
  <c r="P24" i="159"/>
  <c r="O18" i="159"/>
  <c r="P18" i="159" s="1"/>
  <c r="P20" i="159"/>
  <c r="P52" i="159"/>
  <c r="P66" i="159" s="1"/>
  <c r="P15" i="159"/>
  <c r="P21" i="159"/>
  <c r="P16" i="159"/>
  <c r="P19" i="159"/>
  <c r="P14" i="159"/>
  <c r="P22" i="159"/>
  <c r="P39" i="159"/>
  <c r="P10" i="159"/>
  <c r="P23" i="159"/>
  <c r="P32" i="159"/>
  <c r="N55" i="159"/>
  <c r="O55" i="159"/>
  <c r="P12" i="159"/>
  <c r="P46" i="159" l="1"/>
  <c r="P67" i="159" s="1"/>
  <c r="P13" i="159"/>
  <c r="P11" i="159" s="1"/>
  <c r="O11" i="159"/>
  <c r="P55" i="159"/>
  <c r="T34" i="175"/>
  <c r="Q12" i="175"/>
  <c r="R12" i="175"/>
  <c r="S12" i="175"/>
  <c r="Q13" i="175"/>
  <c r="R13" i="175"/>
  <c r="S13" i="175"/>
  <c r="Q14" i="175"/>
  <c r="Q15" i="175"/>
  <c r="R15" i="175"/>
  <c r="S15" i="175"/>
  <c r="R11" i="175"/>
  <c r="S11" i="175"/>
  <c r="N21" i="113" l="1"/>
  <c r="O21" i="113"/>
  <c r="N22" i="113"/>
  <c r="O22" i="113"/>
  <c r="N23" i="113"/>
  <c r="O23" i="113"/>
  <c r="N24" i="113"/>
  <c r="O24" i="113"/>
  <c r="N25" i="113"/>
  <c r="O25" i="113"/>
  <c r="N26" i="113"/>
  <c r="O26" i="113"/>
  <c r="N27" i="113"/>
  <c r="O27" i="113"/>
  <c r="N28" i="113"/>
  <c r="O28" i="113"/>
  <c r="N29" i="113"/>
  <c r="O29" i="113"/>
  <c r="N30" i="113"/>
  <c r="O30" i="113"/>
  <c r="N33" i="113"/>
  <c r="O33" i="113"/>
  <c r="N34" i="113"/>
  <c r="O34" i="113"/>
  <c r="N35" i="113"/>
  <c r="O35" i="113"/>
  <c r="N36" i="113"/>
  <c r="O36" i="113"/>
  <c r="N37" i="113"/>
  <c r="O37" i="113"/>
  <c r="N38" i="113"/>
  <c r="O38" i="113"/>
  <c r="N39" i="113"/>
  <c r="O39" i="113"/>
  <c r="N40" i="113"/>
  <c r="O40" i="113"/>
  <c r="N41" i="113"/>
  <c r="O41" i="113"/>
  <c r="N42" i="113"/>
  <c r="P37" i="113" l="1"/>
  <c r="P38" i="113"/>
  <c r="P40" i="113"/>
  <c r="N13" i="113"/>
  <c r="N9" i="113"/>
  <c r="O16" i="113"/>
  <c r="O14" i="113"/>
  <c r="P39" i="113"/>
  <c r="P25" i="113"/>
  <c r="P12" i="113" s="1"/>
  <c r="P23" i="113"/>
  <c r="P21" i="113"/>
  <c r="O13" i="113"/>
  <c r="P41" i="113"/>
  <c r="P34" i="113"/>
  <c r="P24" i="113"/>
  <c r="P35" i="113"/>
  <c r="P27" i="113"/>
  <c r="O10" i="113"/>
  <c r="N15" i="113"/>
  <c r="P36" i="113"/>
  <c r="N31" i="113"/>
  <c r="N44" i="113" s="1"/>
  <c r="P30" i="113"/>
  <c r="N16" i="113"/>
  <c r="N11" i="113"/>
  <c r="P33" i="113"/>
  <c r="P26" i="113"/>
  <c r="P13" i="113" s="1"/>
  <c r="N12" i="113"/>
  <c r="O9" i="113"/>
  <c r="O8" i="113"/>
  <c r="N17" i="113"/>
  <c r="O12" i="113"/>
  <c r="P29" i="113"/>
  <c r="P28" i="113"/>
  <c r="N8" i="113"/>
  <c r="O42" i="113"/>
  <c r="P42" i="113" s="1"/>
  <c r="P22" i="113"/>
  <c r="O15" i="113"/>
  <c r="N14" i="113"/>
  <c r="O11" i="113"/>
  <c r="N10" i="113"/>
  <c r="N43" i="113"/>
  <c r="N45" i="113" s="1"/>
  <c r="N46" i="113" s="1"/>
  <c r="O31" i="113"/>
  <c r="P11" i="113" l="1"/>
  <c r="P10" i="113"/>
  <c r="P15" i="113"/>
  <c r="P8" i="113"/>
  <c r="P14" i="113"/>
  <c r="P16" i="113"/>
  <c r="P9" i="113"/>
  <c r="P17" i="113"/>
  <c r="P43" i="113"/>
  <c r="P45" i="113" s="1"/>
  <c r="O43" i="113"/>
  <c r="O45" i="113" s="1"/>
  <c r="P31" i="113"/>
  <c r="N18" i="113"/>
  <c r="O44" i="113"/>
  <c r="O17" i="113"/>
  <c r="O18" i="113" l="1"/>
  <c r="O46" i="113"/>
  <c r="P18" i="113"/>
  <c r="P44" i="113"/>
  <c r="P46" i="113" s="1"/>
  <c r="J59" i="158" l="1"/>
  <c r="B23" i="158" l="1"/>
  <c r="T49" i="158" l="1"/>
  <c r="U49" i="158"/>
  <c r="V49" i="158"/>
  <c r="T51" i="158"/>
  <c r="U51" i="158"/>
  <c r="V51" i="158"/>
  <c r="T52" i="158"/>
  <c r="U52" i="158"/>
  <c r="V52" i="158"/>
  <c r="T53" i="158"/>
  <c r="U53" i="158"/>
  <c r="V53" i="158"/>
  <c r="B54" i="158"/>
  <c r="C54" i="158"/>
  <c r="D54" i="158"/>
  <c r="E54" i="158"/>
  <c r="F54" i="158"/>
  <c r="G54" i="158"/>
  <c r="H54" i="158"/>
  <c r="I54" i="158"/>
  <c r="J54" i="158"/>
  <c r="K54" i="158"/>
  <c r="L54" i="158"/>
  <c r="M54" i="158"/>
  <c r="N54" i="158"/>
  <c r="O54" i="158"/>
  <c r="P54" i="158"/>
  <c r="Q54" i="158"/>
  <c r="R54" i="158"/>
  <c r="S54" i="158"/>
  <c r="T58" i="158"/>
  <c r="U58" i="158"/>
  <c r="V58" i="158"/>
  <c r="B59" i="158"/>
  <c r="C59" i="158"/>
  <c r="D59" i="158"/>
  <c r="E59" i="158"/>
  <c r="F59" i="158"/>
  <c r="G59" i="158"/>
  <c r="H59" i="158"/>
  <c r="I59" i="158"/>
  <c r="K59" i="158"/>
  <c r="L59" i="158"/>
  <c r="M59" i="158"/>
  <c r="N59" i="158"/>
  <c r="O59" i="158"/>
  <c r="P59" i="158"/>
  <c r="T59" i="158"/>
  <c r="U59" i="158"/>
  <c r="V59" i="158"/>
  <c r="V54" i="158" l="1"/>
  <c r="T54" i="158"/>
  <c r="U54" i="158"/>
  <c r="R36" i="160" l="1"/>
  <c r="Q36" i="160"/>
  <c r="R35" i="160"/>
  <c r="Q35" i="160"/>
  <c r="R34" i="160"/>
  <c r="Q34" i="160"/>
  <c r="R33" i="160"/>
  <c r="Q33" i="160"/>
  <c r="R32" i="160"/>
  <c r="R31" i="160" s="1"/>
  <c r="Q32" i="160"/>
  <c r="R30" i="160"/>
  <c r="Q30" i="160"/>
  <c r="R29" i="160"/>
  <c r="Q29" i="160"/>
  <c r="R26" i="160"/>
  <c r="Q26" i="160"/>
  <c r="R25" i="160"/>
  <c r="Q25" i="160"/>
  <c r="R23" i="160"/>
  <c r="Q23" i="160"/>
  <c r="R22" i="160"/>
  <c r="Q22" i="160"/>
  <c r="Q21" i="160" s="1"/>
  <c r="R20" i="160"/>
  <c r="Q20" i="160"/>
  <c r="R19" i="160"/>
  <c r="Q19" i="160"/>
  <c r="R37" i="160" l="1"/>
  <c r="Q27" i="160"/>
  <c r="R13" i="160"/>
  <c r="S34" i="160"/>
  <c r="S36" i="160"/>
  <c r="S29" i="160"/>
  <c r="R15" i="160"/>
  <c r="Q13" i="160"/>
  <c r="R8" i="160"/>
  <c r="Q11" i="160"/>
  <c r="S23" i="160"/>
  <c r="R14" i="160"/>
  <c r="S20" i="160"/>
  <c r="S32" i="160"/>
  <c r="S31" i="160" s="1"/>
  <c r="Q14" i="160"/>
  <c r="Q8" i="160"/>
  <c r="S25" i="160"/>
  <c r="S30" i="160"/>
  <c r="S33" i="160"/>
  <c r="R11" i="160"/>
  <c r="Q31" i="160"/>
  <c r="Q37" i="160" s="1"/>
  <c r="S22" i="160"/>
  <c r="R12" i="160"/>
  <c r="S19" i="160"/>
  <c r="R9" i="160"/>
  <c r="S35" i="160"/>
  <c r="S26" i="160"/>
  <c r="Q9" i="160"/>
  <c r="Q12" i="160"/>
  <c r="Q15" i="160"/>
  <c r="R21" i="160"/>
  <c r="R10" i="160" s="1"/>
  <c r="S37" i="160" l="1"/>
  <c r="R27" i="160"/>
  <c r="R38" i="160" s="1"/>
  <c r="S13" i="160"/>
  <c r="R16" i="160"/>
  <c r="S9" i="160"/>
  <c r="S15" i="160"/>
  <c r="S8" i="160"/>
  <c r="S12" i="160"/>
  <c r="S14" i="160"/>
  <c r="Q10" i="160"/>
  <c r="Q16" i="160" s="1"/>
  <c r="S11" i="160"/>
  <c r="Q38" i="160"/>
  <c r="S21" i="160"/>
  <c r="S10" i="160" s="1"/>
  <c r="S27" i="160" l="1"/>
  <c r="S38" i="160" s="1"/>
  <c r="S16" i="160"/>
  <c r="Q25" i="178"/>
  <c r="C25" i="178"/>
  <c r="C24" i="178"/>
  <c r="C26" i="178" s="1"/>
  <c r="D23" i="178"/>
  <c r="D25" i="178" s="1"/>
  <c r="C23" i="178"/>
  <c r="B23" i="178"/>
  <c r="B25" i="178" s="1"/>
  <c r="R22" i="178"/>
  <c r="R23" i="178" s="1"/>
  <c r="R25" i="178" s="1"/>
  <c r="Q22" i="178"/>
  <c r="D20" i="178"/>
  <c r="D24" i="178" s="1"/>
  <c r="C20" i="178"/>
  <c r="B20" i="178"/>
  <c r="B24" i="178" s="1"/>
  <c r="Q19" i="178"/>
  <c r="S19" i="178" s="1"/>
  <c r="R18" i="178"/>
  <c r="Q18" i="178"/>
  <c r="R17" i="178"/>
  <c r="Q17" i="178"/>
  <c r="R16" i="178"/>
  <c r="Q16" i="178"/>
  <c r="D13" i="178"/>
  <c r="C13" i="178"/>
  <c r="B13" i="178"/>
  <c r="R12" i="178"/>
  <c r="Q12" i="178"/>
  <c r="R11" i="178"/>
  <c r="Q11" i="178"/>
  <c r="R10" i="178"/>
  <c r="Q10" i="178"/>
  <c r="R9" i="178"/>
  <c r="Q9" i="178"/>
  <c r="S9" i="178" l="1"/>
  <c r="S11" i="178"/>
  <c r="S10" i="178"/>
  <c r="S17" i="178"/>
  <c r="S22" i="178"/>
  <c r="S23" i="178" s="1"/>
  <c r="S25" i="178" s="1"/>
  <c r="Q13" i="178"/>
  <c r="R13" i="178"/>
  <c r="Q20" i="178"/>
  <c r="Q24" i="178" s="1"/>
  <c r="Q26" i="178" s="1"/>
  <c r="S12" i="178"/>
  <c r="S16" i="178"/>
  <c r="R20" i="178"/>
  <c r="R24" i="178" s="1"/>
  <c r="R26" i="178" s="1"/>
  <c r="S18" i="178"/>
  <c r="B26" i="178"/>
  <c r="D26" i="178"/>
  <c r="H17" i="154"/>
  <c r="H19" i="154" s="1"/>
  <c r="H16" i="154"/>
  <c r="H18" i="154" s="1"/>
  <c r="C16" i="154"/>
  <c r="C18" i="154" s="1"/>
  <c r="B16" i="154"/>
  <c r="B18" i="154" s="1"/>
  <c r="L15" i="154"/>
  <c r="L16" i="154" s="1"/>
  <c r="L18" i="154" s="1"/>
  <c r="K15" i="154"/>
  <c r="K16" i="154" s="1"/>
  <c r="K18" i="154" s="1"/>
  <c r="D15" i="154"/>
  <c r="M15" i="154" s="1"/>
  <c r="M16" i="154" s="1"/>
  <c r="M18" i="154" s="1"/>
  <c r="H13" i="154"/>
  <c r="C13" i="154"/>
  <c r="C17" i="154" s="1"/>
  <c r="C19" i="154" s="1"/>
  <c r="B13" i="154"/>
  <c r="B17" i="154" s="1"/>
  <c r="B19" i="154" s="1"/>
  <c r="L12" i="154"/>
  <c r="L13" i="154" s="1"/>
  <c r="L17" i="154" s="1"/>
  <c r="K12" i="154"/>
  <c r="K13" i="154" s="1"/>
  <c r="K17" i="154" s="1"/>
  <c r="K19" i="154" s="1"/>
  <c r="D12" i="154"/>
  <c r="M12" i="154" s="1"/>
  <c r="M13" i="154" s="1"/>
  <c r="M17" i="154" s="1"/>
  <c r="M19" i="154" s="1"/>
  <c r="H8" i="154"/>
  <c r="H9" i="154" s="1"/>
  <c r="C8" i="154"/>
  <c r="C9" i="154" s="1"/>
  <c r="B8" i="154"/>
  <c r="K8" i="154" s="1"/>
  <c r="K9" i="154" s="1"/>
  <c r="L19" i="154" l="1"/>
  <c r="D8" i="154"/>
  <c r="D9" i="154" s="1"/>
  <c r="L8" i="154"/>
  <c r="L9" i="154" s="1"/>
  <c r="S13" i="178"/>
  <c r="S20" i="178"/>
  <c r="S24" i="178" s="1"/>
  <c r="S26" i="178" s="1"/>
  <c r="B9" i="154"/>
  <c r="D13" i="154"/>
  <c r="D17" i="154" s="1"/>
  <c r="D16" i="154"/>
  <c r="D18" i="154" s="1"/>
  <c r="D19" i="154" l="1"/>
  <c r="M8" i="154"/>
  <c r="M9" i="154" s="1"/>
  <c r="Q70" i="158"/>
  <c r="R70" i="158"/>
  <c r="AD70" i="158" s="1"/>
  <c r="S70" i="158"/>
  <c r="AE70" i="158" s="1"/>
  <c r="AC70" i="158"/>
  <c r="C31" i="175" l="1"/>
  <c r="C33" i="175" s="1"/>
  <c r="B31" i="175"/>
  <c r="B33" i="175" s="1"/>
  <c r="R30" i="175"/>
  <c r="Q30" i="175"/>
  <c r="D30" i="175"/>
  <c r="R29" i="175"/>
  <c r="Q29" i="175"/>
  <c r="D29" i="175"/>
  <c r="R28" i="175"/>
  <c r="Q28" i="175"/>
  <c r="D28" i="175"/>
  <c r="R27" i="175"/>
  <c r="Q27" i="175"/>
  <c r="D27" i="175"/>
  <c r="R26" i="175"/>
  <c r="Q26" i="175"/>
  <c r="Q31" i="175" s="1"/>
  <c r="Q33" i="175" s="1"/>
  <c r="D26" i="175"/>
  <c r="D31" i="175" s="1"/>
  <c r="D33" i="175" s="1"/>
  <c r="C24" i="175"/>
  <c r="C32" i="175" s="1"/>
  <c r="B24" i="175"/>
  <c r="B32" i="175" s="1"/>
  <c r="B34" i="175" s="1"/>
  <c r="R23" i="175"/>
  <c r="Q23" i="175"/>
  <c r="D23" i="175"/>
  <c r="R22" i="175"/>
  <c r="Q22" i="175"/>
  <c r="R21" i="175"/>
  <c r="Q21" i="175"/>
  <c r="D21" i="175"/>
  <c r="R20" i="175"/>
  <c r="Q20" i="175"/>
  <c r="D20" i="175"/>
  <c r="R19" i="175"/>
  <c r="Q19" i="175"/>
  <c r="D19" i="175"/>
  <c r="C15" i="175"/>
  <c r="B15" i="175"/>
  <c r="D15" i="175" s="1"/>
  <c r="C14" i="175"/>
  <c r="R14" i="175" s="1"/>
  <c r="B14" i="175"/>
  <c r="C13" i="175"/>
  <c r="B13" i="175"/>
  <c r="C12" i="175"/>
  <c r="B12" i="175"/>
  <c r="C11" i="175"/>
  <c r="B11" i="175"/>
  <c r="B16" i="175" s="1"/>
  <c r="S30" i="175" l="1"/>
  <c r="S23" i="175"/>
  <c r="S28" i="175"/>
  <c r="N32" i="122"/>
  <c r="S27" i="175"/>
  <c r="R31" i="175"/>
  <c r="R33" i="175" s="1"/>
  <c r="S29" i="175"/>
  <c r="S26" i="175"/>
  <c r="R24" i="175"/>
  <c r="R32" i="175" s="1"/>
  <c r="S22" i="175"/>
  <c r="O31" i="122"/>
  <c r="O32" i="122"/>
  <c r="D13" i="175"/>
  <c r="S21" i="175"/>
  <c r="D24" i="175"/>
  <c r="D32" i="175" s="1"/>
  <c r="D34" i="175" s="1"/>
  <c r="S20" i="175"/>
  <c r="Q24" i="175"/>
  <c r="Q32" i="175" s="1"/>
  <c r="Q34" i="175" s="1"/>
  <c r="C34" i="175"/>
  <c r="Q11" i="175"/>
  <c r="C16" i="175"/>
  <c r="D12" i="175"/>
  <c r="D14" i="175"/>
  <c r="S14" i="175" s="1"/>
  <c r="S16" i="175" s="1"/>
  <c r="D11" i="175"/>
  <c r="S19" i="175"/>
  <c r="P31" i="122" l="1"/>
  <c r="N31" i="122"/>
  <c r="N33" i="122" s="1"/>
  <c r="S31" i="175"/>
  <c r="S33" i="175" s="1"/>
  <c r="S24" i="175"/>
  <c r="S32" i="175" s="1"/>
  <c r="S34" i="175" s="1"/>
  <c r="P32" i="122"/>
  <c r="O33" i="122"/>
  <c r="D16" i="175"/>
  <c r="R34" i="175"/>
  <c r="R16" i="175"/>
  <c r="Q16" i="175"/>
  <c r="P33" i="122" l="1"/>
  <c r="W19" i="134"/>
  <c r="V19" i="134"/>
  <c r="S19" i="134"/>
  <c r="R19" i="134"/>
  <c r="O19" i="134"/>
  <c r="N19" i="134"/>
  <c r="K19" i="134"/>
  <c r="J19" i="134"/>
  <c r="G19" i="134"/>
  <c r="F19" i="134"/>
  <c r="X18" i="134"/>
  <c r="X20" i="134" s="1"/>
  <c r="W18" i="134"/>
  <c r="W20" i="134" s="1"/>
  <c r="T18" i="134"/>
  <c r="T20" i="134" s="1"/>
  <c r="S18" i="134"/>
  <c r="S20" i="134" s="1"/>
  <c r="P18" i="134"/>
  <c r="P20" i="134" s="1"/>
  <c r="O18" i="134"/>
  <c r="O20" i="134" s="1"/>
  <c r="L18" i="134"/>
  <c r="L20" i="134" s="1"/>
  <c r="K18" i="134"/>
  <c r="K20" i="134" s="1"/>
  <c r="H18" i="134"/>
  <c r="H20" i="134" s="1"/>
  <c r="G18" i="134"/>
  <c r="G20" i="134" s="1"/>
  <c r="D18" i="134"/>
  <c r="D20" i="134" s="1"/>
  <c r="X17" i="134"/>
  <c r="X19" i="134" s="1"/>
  <c r="W17" i="134"/>
  <c r="V17" i="134"/>
  <c r="U17" i="134"/>
  <c r="U19" i="134" s="1"/>
  <c r="T17" i="134"/>
  <c r="T19" i="134" s="1"/>
  <c r="S17" i="134"/>
  <c r="R17" i="134"/>
  <c r="Q17" i="134"/>
  <c r="Q19" i="134" s="1"/>
  <c r="P17" i="134"/>
  <c r="P19" i="134" s="1"/>
  <c r="O17" i="134"/>
  <c r="N17" i="134"/>
  <c r="M17" i="134"/>
  <c r="M19" i="134" s="1"/>
  <c r="L17" i="134"/>
  <c r="L19" i="134" s="1"/>
  <c r="K17" i="134"/>
  <c r="J17" i="134"/>
  <c r="I17" i="134"/>
  <c r="I19" i="134" s="1"/>
  <c r="H17" i="134"/>
  <c r="H19" i="134" s="1"/>
  <c r="G17" i="134"/>
  <c r="F17" i="134"/>
  <c r="E17" i="134"/>
  <c r="E19" i="134" s="1"/>
  <c r="D17" i="134"/>
  <c r="D19" i="134" s="1"/>
  <c r="X14" i="134"/>
  <c r="W14" i="134"/>
  <c r="V14" i="134"/>
  <c r="V18" i="134" s="1"/>
  <c r="V20" i="134" s="1"/>
  <c r="U14" i="134"/>
  <c r="U18" i="134" s="1"/>
  <c r="T14" i="134"/>
  <c r="S14" i="134"/>
  <c r="R14" i="134"/>
  <c r="R18" i="134" s="1"/>
  <c r="R20" i="134" s="1"/>
  <c r="Q14" i="134"/>
  <c r="Q18" i="134" s="1"/>
  <c r="P14" i="134"/>
  <c r="O14" i="134"/>
  <c r="N14" i="134"/>
  <c r="N18" i="134" s="1"/>
  <c r="N20" i="134" s="1"/>
  <c r="M14" i="134"/>
  <c r="M18" i="134" s="1"/>
  <c r="L14" i="134"/>
  <c r="K14" i="134"/>
  <c r="J14" i="134"/>
  <c r="J18" i="134" s="1"/>
  <c r="J20" i="134" s="1"/>
  <c r="I14" i="134"/>
  <c r="I18" i="134" s="1"/>
  <c r="H14" i="134"/>
  <c r="G14" i="134"/>
  <c r="F14" i="134"/>
  <c r="F18" i="134" s="1"/>
  <c r="F20" i="134" s="1"/>
  <c r="E14" i="134"/>
  <c r="E18" i="134" s="1"/>
  <c r="D14" i="134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U22" i="131" s="1"/>
  <c r="T16" i="131"/>
  <c r="T20" i="131" s="1"/>
  <c r="T22" i="131" s="1"/>
  <c r="S16" i="131"/>
  <c r="S20" i="131" s="1"/>
  <c r="S22" i="131" s="1"/>
  <c r="R16" i="131"/>
  <c r="R20" i="131" s="1"/>
  <c r="R22" i="131" s="1"/>
  <c r="Q16" i="131"/>
  <c r="Q20" i="131" s="1"/>
  <c r="Q22" i="131" s="1"/>
  <c r="P16" i="131"/>
  <c r="P20" i="131" s="1"/>
  <c r="P22" i="131" s="1"/>
  <c r="O16" i="131"/>
  <c r="O20" i="131" s="1"/>
  <c r="O22" i="131" s="1"/>
  <c r="N16" i="131"/>
  <c r="N20" i="131" s="1"/>
  <c r="N22" i="131" s="1"/>
  <c r="M16" i="131"/>
  <c r="M20" i="131" s="1"/>
  <c r="M22" i="131" s="1"/>
  <c r="I16" i="131"/>
  <c r="I20" i="131" s="1"/>
  <c r="H16" i="131"/>
  <c r="H20" i="131" s="1"/>
  <c r="H22" i="131" s="1"/>
  <c r="G16" i="131"/>
  <c r="G20" i="131" s="1"/>
  <c r="G22" i="131" s="1"/>
  <c r="F16" i="131"/>
  <c r="F20" i="131" s="1"/>
  <c r="E16" i="131"/>
  <c r="E20" i="131" s="1"/>
  <c r="D16" i="131"/>
  <c r="D20" i="131" s="1"/>
  <c r="D22" i="131" s="1"/>
  <c r="U11" i="131"/>
  <c r="T11" i="131"/>
  <c r="S11" i="131"/>
  <c r="R11" i="131"/>
  <c r="Q11" i="131"/>
  <c r="P11" i="131"/>
  <c r="O11" i="131"/>
  <c r="N11" i="131"/>
  <c r="M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I8" i="131"/>
  <c r="H8" i="131"/>
  <c r="G8" i="131"/>
  <c r="F8" i="131"/>
  <c r="E8" i="131"/>
  <c r="D8" i="131"/>
  <c r="B1" i="131"/>
  <c r="E20" i="134" l="1"/>
  <c r="I20" i="134"/>
  <c r="M20" i="134"/>
  <c r="Q20" i="134"/>
  <c r="U20" i="134"/>
  <c r="E22" i="131"/>
  <c r="I22" i="131"/>
  <c r="F22" i="131"/>
  <c r="Q11" i="117" l="1"/>
  <c r="R11" i="117"/>
  <c r="R10" i="117"/>
  <c r="Q10" i="117"/>
  <c r="R9" i="117"/>
  <c r="R8" i="117"/>
  <c r="Q8" i="117"/>
  <c r="R46" i="115"/>
  <c r="R43" i="115"/>
  <c r="Q43" i="115"/>
  <c r="S43" i="115"/>
  <c r="R42" i="115"/>
  <c r="Q42" i="115"/>
  <c r="S42" i="115"/>
  <c r="R41" i="115"/>
  <c r="Q41" i="115"/>
  <c r="S41" i="115"/>
  <c r="R40" i="115"/>
  <c r="Q40" i="115"/>
  <c r="S40" i="115"/>
  <c r="R39" i="115"/>
  <c r="S39" i="115"/>
  <c r="R38" i="115"/>
  <c r="Q38" i="115"/>
  <c r="S38" i="115"/>
  <c r="R37" i="115"/>
  <c r="Q37" i="115"/>
  <c r="S37" i="115"/>
  <c r="R36" i="115"/>
  <c r="Q36" i="115"/>
  <c r="S36" i="115"/>
  <c r="R35" i="115"/>
  <c r="Q35" i="115"/>
  <c r="S35" i="115"/>
  <c r="R34" i="115"/>
  <c r="Q34" i="115"/>
  <c r="S34" i="115"/>
  <c r="R31" i="115"/>
  <c r="Q31" i="115"/>
  <c r="S31" i="115"/>
  <c r="R30" i="115"/>
  <c r="Q30" i="115"/>
  <c r="R29" i="115"/>
  <c r="Q29" i="115"/>
  <c r="S29" i="115"/>
  <c r="R28" i="115"/>
  <c r="Q28" i="115"/>
  <c r="R27" i="115"/>
  <c r="Q27" i="115"/>
  <c r="S27" i="115"/>
  <c r="R26" i="115"/>
  <c r="Q26" i="115"/>
  <c r="R25" i="115"/>
  <c r="Q25" i="115"/>
  <c r="S25" i="115"/>
  <c r="R24" i="115"/>
  <c r="Q24" i="115"/>
  <c r="R23" i="115"/>
  <c r="Q23" i="115"/>
  <c r="S23" i="115"/>
  <c r="R22" i="115"/>
  <c r="Q22" i="115"/>
  <c r="R18" i="115"/>
  <c r="Q18" i="115"/>
  <c r="R17" i="115"/>
  <c r="Q17" i="115"/>
  <c r="R16" i="115"/>
  <c r="Q16" i="115"/>
  <c r="R15" i="115"/>
  <c r="Q15" i="115"/>
  <c r="S14" i="115"/>
  <c r="R14" i="115"/>
  <c r="S13" i="115"/>
  <c r="R13" i="115"/>
  <c r="Q13" i="115"/>
  <c r="R12" i="115"/>
  <c r="Q12" i="115"/>
  <c r="S11" i="115"/>
  <c r="R11" i="115"/>
  <c r="Q11" i="115"/>
  <c r="R10" i="115"/>
  <c r="Q10" i="115"/>
  <c r="R19" i="115"/>
  <c r="S10" i="117" l="1"/>
  <c r="S8" i="117"/>
  <c r="Q12" i="117"/>
  <c r="S11" i="117"/>
  <c r="Q9" i="117"/>
  <c r="S9" i="117" s="1"/>
  <c r="R12" i="117"/>
  <c r="S17" i="115"/>
  <c r="Q45" i="115"/>
  <c r="R47" i="115"/>
  <c r="R45" i="115"/>
  <c r="Q46" i="115"/>
  <c r="Q44" i="115"/>
  <c r="S15" i="115"/>
  <c r="R9" i="115"/>
  <c r="Q14" i="115"/>
  <c r="R44" i="115"/>
  <c r="S9" i="115"/>
  <c r="S22" i="115"/>
  <c r="S24" i="115"/>
  <c r="S26" i="115"/>
  <c r="S28" i="115"/>
  <c r="S30" i="115"/>
  <c r="Q32" i="115"/>
  <c r="Q39" i="115"/>
  <c r="R32" i="115"/>
  <c r="Q9" i="115"/>
  <c r="S10" i="115"/>
  <c r="S12" i="115"/>
  <c r="S16" i="115"/>
  <c r="S18" i="115"/>
  <c r="S12" i="117" l="1"/>
  <c r="S32" i="115"/>
  <c r="S45" i="115"/>
  <c r="Q19" i="115"/>
  <c r="Q47" i="115"/>
  <c r="S19" i="115"/>
  <c r="S46" i="115"/>
  <c r="S44" i="115"/>
  <c r="S47" i="115" l="1"/>
  <c r="S24" i="106" l="1"/>
  <c r="S11" i="106" s="1"/>
  <c r="R24" i="106"/>
  <c r="S23" i="106"/>
  <c r="R23" i="106"/>
  <c r="S22" i="106"/>
  <c r="R22" i="106"/>
  <c r="S19" i="106"/>
  <c r="R19" i="106"/>
  <c r="S15" i="106"/>
  <c r="R15" i="106"/>
  <c r="R24" i="107"/>
  <c r="Q24" i="107"/>
  <c r="R23" i="107"/>
  <c r="Q23" i="107"/>
  <c r="R22" i="107"/>
  <c r="Q22" i="107"/>
  <c r="R21" i="107"/>
  <c r="Q21" i="107"/>
  <c r="R18" i="107"/>
  <c r="Q18" i="107"/>
  <c r="R17" i="107"/>
  <c r="Q17" i="107"/>
  <c r="R16" i="107"/>
  <c r="Q16" i="107"/>
  <c r="R15" i="107"/>
  <c r="Q15" i="107"/>
  <c r="R10" i="107"/>
  <c r="S9" i="106" l="1"/>
  <c r="S12" i="106" s="1"/>
  <c r="S27" i="106"/>
  <c r="S29" i="106" s="1"/>
  <c r="R27" i="106"/>
  <c r="R29" i="106" s="1"/>
  <c r="S20" i="106"/>
  <c r="S28" i="106" s="1"/>
  <c r="T23" i="106"/>
  <c r="R11" i="106"/>
  <c r="T22" i="106"/>
  <c r="T24" i="106"/>
  <c r="T11" i="106" s="1"/>
  <c r="R9" i="106"/>
  <c r="T19" i="106"/>
  <c r="S16" i="107"/>
  <c r="S15" i="107"/>
  <c r="S17" i="107"/>
  <c r="S22" i="107"/>
  <c r="Q9" i="107"/>
  <c r="S21" i="107"/>
  <c r="R20" i="106"/>
  <c r="R28" i="106" s="1"/>
  <c r="T15" i="106"/>
  <c r="Q10" i="107"/>
  <c r="S10" i="107" s="1"/>
  <c r="S18" i="107"/>
  <c r="R25" i="107"/>
  <c r="R27" i="107" s="1"/>
  <c r="Q11" i="107"/>
  <c r="S24" i="107"/>
  <c r="Q25" i="107"/>
  <c r="Q27" i="107" s="1"/>
  <c r="S23" i="107"/>
  <c r="R9" i="107"/>
  <c r="R11" i="107"/>
  <c r="R19" i="107"/>
  <c r="R26" i="107" s="1"/>
  <c r="R8" i="107"/>
  <c r="Q8" i="107"/>
  <c r="Q19" i="107"/>
  <c r="R30" i="106" l="1"/>
  <c r="S30" i="106"/>
  <c r="T20" i="106"/>
  <c r="T28" i="106" s="1"/>
  <c r="R12" i="106"/>
  <c r="T27" i="106"/>
  <c r="T29" i="106" s="1"/>
  <c r="S11" i="107"/>
  <c r="S9" i="107"/>
  <c r="T9" i="106"/>
  <c r="R28" i="107"/>
  <c r="S25" i="107"/>
  <c r="S27" i="107" s="1"/>
  <c r="R12" i="107"/>
  <c r="Q26" i="107"/>
  <c r="S19" i="107"/>
  <c r="S8" i="107"/>
  <c r="Q12" i="107"/>
  <c r="T12" i="106" l="1"/>
  <c r="T30" i="106"/>
  <c r="S12" i="107"/>
  <c r="Q28" i="107"/>
  <c r="S26" i="107"/>
  <c r="S28" i="107" s="1"/>
  <c r="T23" i="175" l="1"/>
  <c r="T15" i="175"/>
  <c r="AC69" i="158" l="1"/>
  <c r="S69" i="158" l="1"/>
  <c r="AE69" i="158" s="1"/>
  <c r="R69" i="158"/>
  <c r="AD69" i="158" s="1"/>
  <c r="Q69" i="158"/>
  <c r="AB73" i="158" l="1"/>
  <c r="AA73" i="158"/>
  <c r="Z73" i="158"/>
  <c r="Y73" i="158"/>
  <c r="X73" i="158"/>
  <c r="W73" i="158"/>
  <c r="V73" i="158"/>
  <c r="U73" i="158"/>
  <c r="T73" i="158"/>
  <c r="P73" i="158"/>
  <c r="O73" i="158"/>
  <c r="N73" i="158"/>
  <c r="M73" i="158"/>
  <c r="L73" i="158"/>
  <c r="K73" i="158"/>
  <c r="J73" i="158"/>
  <c r="I73" i="158"/>
  <c r="H73" i="158"/>
  <c r="G73" i="158"/>
  <c r="F73" i="158"/>
  <c r="E73" i="158"/>
  <c r="D73" i="158"/>
  <c r="C73" i="158"/>
  <c r="B73" i="158"/>
  <c r="S72" i="158"/>
  <c r="AE72" i="158" s="1"/>
  <c r="R72" i="158"/>
  <c r="AD72" i="158" s="1"/>
  <c r="Q72" i="158"/>
  <c r="AC72" i="158" s="1"/>
  <c r="S71" i="158"/>
  <c r="AE71" i="158" s="1"/>
  <c r="R71" i="158"/>
  <c r="AD71" i="158" s="1"/>
  <c r="Q71" i="158"/>
  <c r="AC71" i="158" s="1"/>
  <c r="S67" i="158"/>
  <c r="AE67" i="158" s="1"/>
  <c r="R67" i="158"/>
  <c r="AD67" i="158" s="1"/>
  <c r="Q67" i="158"/>
  <c r="AC67" i="158" s="1"/>
  <c r="S66" i="158"/>
  <c r="R66" i="158"/>
  <c r="Q66" i="158"/>
  <c r="Q73" i="158" s="1"/>
  <c r="AE43" i="158"/>
  <c r="AD43" i="158"/>
  <c r="AC43" i="158"/>
  <c r="AB43" i="158"/>
  <c r="AA43" i="158"/>
  <c r="Z43" i="158"/>
  <c r="Y43" i="158"/>
  <c r="X43" i="158"/>
  <c r="W43" i="158"/>
  <c r="V43" i="158"/>
  <c r="U43" i="158"/>
  <c r="T43" i="158"/>
  <c r="P43" i="158"/>
  <c r="O43" i="158"/>
  <c r="N43" i="158"/>
  <c r="M43" i="158"/>
  <c r="L43" i="158"/>
  <c r="K43" i="158"/>
  <c r="J43" i="158"/>
  <c r="I43" i="158"/>
  <c r="H43" i="158"/>
  <c r="G43" i="158"/>
  <c r="F43" i="158"/>
  <c r="D43" i="158"/>
  <c r="C43" i="158"/>
  <c r="B43" i="158"/>
  <c r="AB23" i="158"/>
  <c r="AA23" i="158"/>
  <c r="Z23" i="158"/>
  <c r="Y23" i="158"/>
  <c r="X23" i="158"/>
  <c r="W23" i="158"/>
  <c r="V23" i="158"/>
  <c r="U23" i="158"/>
  <c r="T23" i="158"/>
  <c r="P23" i="158"/>
  <c r="O23" i="158"/>
  <c r="N23" i="158"/>
  <c r="M23" i="158"/>
  <c r="L23" i="158"/>
  <c r="K23" i="158"/>
  <c r="J23" i="158"/>
  <c r="I23" i="158"/>
  <c r="H23" i="158"/>
  <c r="G23" i="158"/>
  <c r="F23" i="158"/>
  <c r="E23" i="158"/>
  <c r="D23" i="158"/>
  <c r="C23" i="158"/>
  <c r="F20" i="180"/>
  <c r="I19" i="180"/>
  <c r="I21" i="180" s="1"/>
  <c r="F19" i="180"/>
  <c r="F21" i="180" s="1"/>
  <c r="E19" i="180"/>
  <c r="E21" i="180" s="1"/>
  <c r="B19" i="180"/>
  <c r="P18" i="180"/>
  <c r="P20" i="180" s="1"/>
  <c r="O18" i="180"/>
  <c r="O20" i="180" s="1"/>
  <c r="N18" i="180"/>
  <c r="N20" i="180" s="1"/>
  <c r="M18" i="180"/>
  <c r="M20" i="180" s="1"/>
  <c r="L18" i="180"/>
  <c r="L20" i="180" s="1"/>
  <c r="K18" i="180"/>
  <c r="K20" i="180" s="1"/>
  <c r="J18" i="180"/>
  <c r="J20" i="180" s="1"/>
  <c r="I18" i="180"/>
  <c r="I20" i="180" s="1"/>
  <c r="H18" i="180"/>
  <c r="H20" i="180" s="1"/>
  <c r="G18" i="180"/>
  <c r="G20" i="180" s="1"/>
  <c r="F18" i="180"/>
  <c r="E18" i="180"/>
  <c r="E20" i="180" s="1"/>
  <c r="D18" i="180"/>
  <c r="D20" i="180" s="1"/>
  <c r="C18" i="180"/>
  <c r="C20" i="180" s="1"/>
  <c r="B18" i="180"/>
  <c r="B20" i="180" s="1"/>
  <c r="R17" i="180"/>
  <c r="R18" i="180" s="1"/>
  <c r="R20" i="180" s="1"/>
  <c r="Q17" i="180"/>
  <c r="Q18" i="180" s="1"/>
  <c r="Q20" i="180" s="1"/>
  <c r="R16" i="180"/>
  <c r="Q16" i="180"/>
  <c r="S16" i="180" s="1"/>
  <c r="P15" i="180"/>
  <c r="P19" i="180" s="1"/>
  <c r="P21" i="180" s="1"/>
  <c r="O15" i="180"/>
  <c r="O19" i="180" s="1"/>
  <c r="O21" i="180" s="1"/>
  <c r="N15" i="180"/>
  <c r="N19" i="180" s="1"/>
  <c r="N21" i="180" s="1"/>
  <c r="M15" i="180"/>
  <c r="M19" i="180" s="1"/>
  <c r="M21" i="180" s="1"/>
  <c r="L15" i="180"/>
  <c r="L19" i="180" s="1"/>
  <c r="L21" i="180" s="1"/>
  <c r="K15" i="180"/>
  <c r="K19" i="180" s="1"/>
  <c r="K21" i="180" s="1"/>
  <c r="J15" i="180"/>
  <c r="J19" i="180" s="1"/>
  <c r="J21" i="180" s="1"/>
  <c r="I15" i="180"/>
  <c r="H15" i="180"/>
  <c r="H19" i="180" s="1"/>
  <c r="H21" i="180" s="1"/>
  <c r="G15" i="180"/>
  <c r="G19" i="180" s="1"/>
  <c r="G21" i="180" s="1"/>
  <c r="F15" i="180"/>
  <c r="E15" i="180"/>
  <c r="D15" i="180"/>
  <c r="D19" i="180" s="1"/>
  <c r="D21" i="180" s="1"/>
  <c r="C15" i="180"/>
  <c r="C19" i="180" s="1"/>
  <c r="C21" i="180" s="1"/>
  <c r="B15" i="180"/>
  <c r="R14" i="180"/>
  <c r="R15" i="180" s="1"/>
  <c r="R19" i="180" s="1"/>
  <c r="R21" i="180" s="1"/>
  <c r="Q14" i="180"/>
  <c r="S14" i="180" s="1"/>
  <c r="R13" i="180"/>
  <c r="Q13" i="180"/>
  <c r="S13" i="180" s="1"/>
  <c r="S15" i="180" s="1"/>
  <c r="S19" i="180" s="1"/>
  <c r="R10" i="180"/>
  <c r="P10" i="180"/>
  <c r="O10" i="180"/>
  <c r="N10" i="180"/>
  <c r="M10" i="180"/>
  <c r="L10" i="180"/>
  <c r="K10" i="180"/>
  <c r="J10" i="180"/>
  <c r="I10" i="180"/>
  <c r="H10" i="180"/>
  <c r="F10" i="180"/>
  <c r="E10" i="180"/>
  <c r="D10" i="180"/>
  <c r="C10" i="180"/>
  <c r="B10" i="180"/>
  <c r="R9" i="180"/>
  <c r="Q9" i="180"/>
  <c r="S9" i="180" s="1"/>
  <c r="S10" i="180" s="1"/>
  <c r="J15" i="182"/>
  <c r="I15" i="182"/>
  <c r="H15" i="182"/>
  <c r="G15" i="182"/>
  <c r="F15" i="182"/>
  <c r="E15" i="182"/>
  <c r="D15" i="182"/>
  <c r="C15" i="182"/>
  <c r="B15" i="182"/>
  <c r="L14" i="182"/>
  <c r="K14" i="182"/>
  <c r="M14" i="182" s="1"/>
  <c r="J12" i="182"/>
  <c r="J8" i="182" s="1"/>
  <c r="J16" i="182" s="1"/>
  <c r="I12" i="182"/>
  <c r="H12" i="182"/>
  <c r="G12" i="182"/>
  <c r="F12" i="182"/>
  <c r="F8" i="182" s="1"/>
  <c r="F16" i="182" s="1"/>
  <c r="E12" i="182"/>
  <c r="D12" i="182"/>
  <c r="C12" i="182"/>
  <c r="C8" i="182" s="1"/>
  <c r="C16" i="182" s="1"/>
  <c r="B12" i="182"/>
  <c r="B8" i="182" s="1"/>
  <c r="B16" i="182" s="1"/>
  <c r="L11" i="182"/>
  <c r="K11" i="182"/>
  <c r="K12" i="182" s="1"/>
  <c r="G8" i="182"/>
  <c r="G16" i="182" s="1"/>
  <c r="J7" i="182"/>
  <c r="I7" i="182"/>
  <c r="H7" i="182"/>
  <c r="G7" i="182"/>
  <c r="F7" i="182"/>
  <c r="E7" i="182"/>
  <c r="D7" i="182"/>
  <c r="C7" i="182"/>
  <c r="B7" i="182"/>
  <c r="J15" i="164"/>
  <c r="I15" i="164"/>
  <c r="H15" i="164"/>
  <c r="G15" i="164"/>
  <c r="F15" i="164"/>
  <c r="E15" i="164"/>
  <c r="D15" i="164"/>
  <c r="C15" i="164"/>
  <c r="B15" i="164"/>
  <c r="M14" i="164"/>
  <c r="M15" i="164" s="1"/>
  <c r="L14" i="164"/>
  <c r="L15" i="164" s="1"/>
  <c r="K14" i="164"/>
  <c r="K15" i="164" s="1"/>
  <c r="J12" i="164"/>
  <c r="I12" i="164"/>
  <c r="H12" i="164"/>
  <c r="G12" i="164"/>
  <c r="F12" i="164"/>
  <c r="E12" i="164"/>
  <c r="D12" i="164"/>
  <c r="C12" i="164"/>
  <c r="B12" i="164"/>
  <c r="L11" i="164"/>
  <c r="L12" i="164" s="1"/>
  <c r="K11" i="164"/>
  <c r="K12" i="164" s="1"/>
  <c r="K8" i="164"/>
  <c r="K16" i="164" s="1"/>
  <c r="C8" i="164"/>
  <c r="C16" i="164" s="1"/>
  <c r="K7" i="164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B7" i="164"/>
  <c r="B8" i="164" s="1"/>
  <c r="B16" i="164" s="1"/>
  <c r="D31" i="160"/>
  <c r="C31" i="160"/>
  <c r="B31" i="160"/>
  <c r="D21" i="160"/>
  <c r="C21" i="160"/>
  <c r="B21" i="160"/>
  <c r="D15" i="160"/>
  <c r="C15" i="160"/>
  <c r="B15" i="160"/>
  <c r="D14" i="160"/>
  <c r="C14" i="160"/>
  <c r="B14" i="160"/>
  <c r="D13" i="160"/>
  <c r="C13" i="160"/>
  <c r="B13" i="160"/>
  <c r="D12" i="160"/>
  <c r="C12" i="160"/>
  <c r="B12" i="160"/>
  <c r="D11" i="160"/>
  <c r="C11" i="160"/>
  <c r="B11" i="160"/>
  <c r="D9" i="160"/>
  <c r="C9" i="160"/>
  <c r="B9" i="160"/>
  <c r="D8" i="160"/>
  <c r="C8" i="160"/>
  <c r="B8" i="160"/>
  <c r="H21" i="145"/>
  <c r="E20" i="145"/>
  <c r="F19" i="145"/>
  <c r="B19" i="145"/>
  <c r="G18" i="145"/>
  <c r="G20" i="145" s="1"/>
  <c r="F18" i="145"/>
  <c r="F20" i="145" s="1"/>
  <c r="E18" i="145"/>
  <c r="C18" i="145"/>
  <c r="C20" i="145" s="1"/>
  <c r="B18" i="145"/>
  <c r="B20" i="145" s="1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C15" i="145"/>
  <c r="C19" i="145" s="1"/>
  <c r="C21" i="145" s="1"/>
  <c r="B15" i="145"/>
  <c r="I14" i="145"/>
  <c r="H14" i="145"/>
  <c r="H15" i="145" s="1"/>
  <c r="H19" i="145" s="1"/>
  <c r="G14" i="145"/>
  <c r="G15" i="145" s="1"/>
  <c r="G19" i="145" s="1"/>
  <c r="G21" i="145" s="1"/>
  <c r="D14" i="145"/>
  <c r="D15" i="145" s="1"/>
  <c r="D19" i="145" s="1"/>
  <c r="G11" i="145"/>
  <c r="F11" i="145"/>
  <c r="E11" i="145"/>
  <c r="C11" i="145"/>
  <c r="B11" i="145"/>
  <c r="I10" i="145"/>
  <c r="I11" i="145" s="1"/>
  <c r="H10" i="145"/>
  <c r="H11" i="145" s="1"/>
  <c r="G10" i="145"/>
  <c r="D10" i="145"/>
  <c r="J10" i="145" s="1"/>
  <c r="J11" i="145" s="1"/>
  <c r="B79" i="130"/>
  <c r="T77" i="130"/>
  <c r="P77" i="130"/>
  <c r="Q76" i="130"/>
  <c r="L76" i="130"/>
  <c r="L77" i="130" s="1"/>
  <c r="H76" i="130"/>
  <c r="H77" i="130" s="1"/>
  <c r="D76" i="130"/>
  <c r="D77" i="130" s="1"/>
  <c r="U75" i="130"/>
  <c r="T75" i="130"/>
  <c r="S75" i="130"/>
  <c r="R75" i="130"/>
  <c r="R77" i="130" s="1"/>
  <c r="Q75" i="130"/>
  <c r="Q77" i="130" s="1"/>
  <c r="P75" i="130"/>
  <c r="O75" i="130"/>
  <c r="N75" i="130"/>
  <c r="N77" i="130" s="1"/>
  <c r="M75" i="130"/>
  <c r="L75" i="130"/>
  <c r="K75" i="130"/>
  <c r="J75" i="130"/>
  <c r="J77" i="130" s="1"/>
  <c r="I75" i="130"/>
  <c r="H75" i="130"/>
  <c r="G75" i="130"/>
  <c r="F75" i="130"/>
  <c r="F77" i="130" s="1"/>
  <c r="E75" i="130"/>
  <c r="D75" i="130"/>
  <c r="T74" i="130"/>
  <c r="T76" i="130" s="1"/>
  <c r="S74" i="130"/>
  <c r="S76" i="130" s="1"/>
  <c r="Q74" i="130"/>
  <c r="O74" i="130"/>
  <c r="O76" i="130" s="1"/>
  <c r="N74" i="130"/>
  <c r="N76" i="130" s="1"/>
  <c r="M74" i="130"/>
  <c r="M76" i="130" s="1"/>
  <c r="L74" i="130"/>
  <c r="K74" i="130"/>
  <c r="K76" i="130" s="1"/>
  <c r="J74" i="130"/>
  <c r="J76" i="130" s="1"/>
  <c r="I74" i="130"/>
  <c r="I76" i="130" s="1"/>
  <c r="H74" i="130"/>
  <c r="G74" i="130"/>
  <c r="G76" i="130" s="1"/>
  <c r="F74" i="130"/>
  <c r="F76" i="130" s="1"/>
  <c r="E74" i="130"/>
  <c r="E76" i="130" s="1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L33" i="186"/>
  <c r="N32" i="186"/>
  <c r="N34" i="186" s="1"/>
  <c r="L32" i="186"/>
  <c r="H32" i="186"/>
  <c r="F32" i="186"/>
  <c r="F34" i="186" s="1"/>
  <c r="P31" i="186"/>
  <c r="P33" i="186" s="1"/>
  <c r="O31" i="186"/>
  <c r="O33" i="186" s="1"/>
  <c r="N31" i="186"/>
  <c r="N33" i="186" s="1"/>
  <c r="L31" i="186"/>
  <c r="K31" i="186"/>
  <c r="K33" i="186" s="1"/>
  <c r="I31" i="186"/>
  <c r="I33" i="186" s="1"/>
  <c r="H31" i="186"/>
  <c r="H33" i="186" s="1"/>
  <c r="F31" i="186"/>
  <c r="F33" i="186" s="1"/>
  <c r="E31" i="186"/>
  <c r="E33" i="186" s="1"/>
  <c r="R30" i="186"/>
  <c r="Q30" i="186"/>
  <c r="P30" i="186"/>
  <c r="M30" i="186"/>
  <c r="J30" i="186"/>
  <c r="G30" i="186"/>
  <c r="R29" i="186"/>
  <c r="Q29" i="186"/>
  <c r="S29" i="186" s="1"/>
  <c r="P29" i="186"/>
  <c r="M29" i="186"/>
  <c r="J29" i="186"/>
  <c r="G29" i="186"/>
  <c r="R28" i="186"/>
  <c r="Q28" i="186"/>
  <c r="P28" i="186"/>
  <c r="M28" i="186"/>
  <c r="J28" i="186"/>
  <c r="G28" i="186"/>
  <c r="R27" i="186"/>
  <c r="Q27" i="186"/>
  <c r="S27" i="186" s="1"/>
  <c r="P27" i="186"/>
  <c r="M27" i="186"/>
  <c r="J27" i="186"/>
  <c r="G27" i="186"/>
  <c r="R26" i="186"/>
  <c r="R31" i="186" s="1"/>
  <c r="R33" i="186" s="1"/>
  <c r="Q26" i="186"/>
  <c r="P26" i="186"/>
  <c r="M26" i="186"/>
  <c r="M31" i="186" s="1"/>
  <c r="M33" i="186" s="1"/>
  <c r="J26" i="186"/>
  <c r="J31" i="186" s="1"/>
  <c r="J33" i="186" s="1"/>
  <c r="G26" i="186"/>
  <c r="G31" i="186" s="1"/>
  <c r="G33" i="186" s="1"/>
  <c r="T24" i="186"/>
  <c r="O24" i="186"/>
  <c r="O32" i="186" s="1"/>
  <c r="O34" i="186" s="1"/>
  <c r="N24" i="186"/>
  <c r="L24" i="186"/>
  <c r="K24" i="186"/>
  <c r="K32" i="186" s="1"/>
  <c r="K34" i="186" s="1"/>
  <c r="I24" i="186"/>
  <c r="I32" i="186" s="1"/>
  <c r="I34" i="186" s="1"/>
  <c r="H24" i="186"/>
  <c r="F24" i="186"/>
  <c r="E24" i="186"/>
  <c r="E32" i="186" s="1"/>
  <c r="R23" i="186"/>
  <c r="Q23" i="186"/>
  <c r="P23" i="186"/>
  <c r="M23" i="186"/>
  <c r="J23" i="186"/>
  <c r="G23" i="186"/>
  <c r="R22" i="186"/>
  <c r="Q22" i="186"/>
  <c r="P22" i="186"/>
  <c r="M22" i="186"/>
  <c r="J22" i="186"/>
  <c r="G22" i="186"/>
  <c r="R21" i="186"/>
  <c r="Q21" i="186"/>
  <c r="P21" i="186"/>
  <c r="M21" i="186"/>
  <c r="J21" i="186"/>
  <c r="G21" i="186"/>
  <c r="R20" i="186"/>
  <c r="Q20" i="186"/>
  <c r="P20" i="186"/>
  <c r="M20" i="186"/>
  <c r="J20" i="186"/>
  <c r="G20" i="186"/>
  <c r="R19" i="186"/>
  <c r="Q19" i="186"/>
  <c r="P19" i="186"/>
  <c r="P24" i="186" s="1"/>
  <c r="P32" i="186" s="1"/>
  <c r="M19" i="186"/>
  <c r="M24" i="186" s="1"/>
  <c r="M32" i="186" s="1"/>
  <c r="M34" i="186" s="1"/>
  <c r="J19" i="186"/>
  <c r="J24" i="186" s="1"/>
  <c r="J32" i="186" s="1"/>
  <c r="J34" i="186" s="1"/>
  <c r="G19" i="186"/>
  <c r="G24" i="186" s="1"/>
  <c r="G32" i="186" s="1"/>
  <c r="G34" i="186" s="1"/>
  <c r="T16" i="186"/>
  <c r="N16" i="186"/>
  <c r="P15" i="186"/>
  <c r="O15" i="186"/>
  <c r="N15" i="186"/>
  <c r="L15" i="186"/>
  <c r="M15" i="186" s="1"/>
  <c r="K15" i="186"/>
  <c r="I15" i="186"/>
  <c r="H15" i="186"/>
  <c r="J15" i="186" s="1"/>
  <c r="F15" i="186"/>
  <c r="R15" i="186" s="1"/>
  <c r="E15" i="186"/>
  <c r="G15" i="186" s="1"/>
  <c r="Q15" i="186"/>
  <c r="S15" i="186" s="1"/>
  <c r="O14" i="186"/>
  <c r="N14" i="186"/>
  <c r="P14" i="186" s="1"/>
  <c r="L14" i="186"/>
  <c r="K14" i="186"/>
  <c r="M14" i="186" s="1"/>
  <c r="J14" i="186"/>
  <c r="I14" i="186"/>
  <c r="H14" i="186"/>
  <c r="F14" i="186"/>
  <c r="R14" i="186" s="1"/>
  <c r="E14" i="186"/>
  <c r="G14" i="186" s="1"/>
  <c r="P13" i="186"/>
  <c r="O13" i="186"/>
  <c r="N13" i="186"/>
  <c r="L13" i="186"/>
  <c r="K13" i="186"/>
  <c r="I13" i="186"/>
  <c r="H13" i="186"/>
  <c r="J13" i="186" s="1"/>
  <c r="F13" i="186"/>
  <c r="R13" i="186" s="1"/>
  <c r="E13" i="186"/>
  <c r="G13" i="186" s="1"/>
  <c r="Q13" i="186"/>
  <c r="O12" i="186"/>
  <c r="N12" i="186"/>
  <c r="P12" i="186" s="1"/>
  <c r="L12" i="186"/>
  <c r="K12" i="186"/>
  <c r="M12" i="186" s="1"/>
  <c r="J12" i="186"/>
  <c r="I12" i="186"/>
  <c r="H12" i="186"/>
  <c r="F12" i="186"/>
  <c r="R12" i="186" s="1"/>
  <c r="E12" i="186"/>
  <c r="G12" i="186" s="1"/>
  <c r="P11" i="186"/>
  <c r="P16" i="186" s="1"/>
  <c r="O11" i="186"/>
  <c r="O16" i="186" s="1"/>
  <c r="N11" i="186"/>
  <c r="L11" i="186"/>
  <c r="L16" i="186" s="1"/>
  <c r="K11" i="186"/>
  <c r="K16" i="186" s="1"/>
  <c r="I11" i="186"/>
  <c r="I16" i="186" s="1"/>
  <c r="H11" i="186"/>
  <c r="F11" i="186"/>
  <c r="R11" i="186" s="1"/>
  <c r="E11" i="186"/>
  <c r="E16" i="186" s="1"/>
  <c r="Q11" i="186"/>
  <c r="C26" i="110"/>
  <c r="I25" i="110"/>
  <c r="I27" i="110" s="1"/>
  <c r="H25" i="110"/>
  <c r="H27" i="110" s="1"/>
  <c r="F25" i="110"/>
  <c r="F27" i="110" s="1"/>
  <c r="E25" i="110"/>
  <c r="E27" i="110" s="1"/>
  <c r="C25" i="110"/>
  <c r="C27" i="110" s="1"/>
  <c r="B25" i="110"/>
  <c r="B27" i="110" s="1"/>
  <c r="L22" i="110"/>
  <c r="K22" i="110"/>
  <c r="J22" i="110"/>
  <c r="G22" i="110"/>
  <c r="M22" i="110" s="1"/>
  <c r="D22" i="110"/>
  <c r="L21" i="110"/>
  <c r="K21" i="110"/>
  <c r="J21" i="110"/>
  <c r="G21" i="110"/>
  <c r="M21" i="110" s="1"/>
  <c r="D21" i="110"/>
  <c r="L20" i="110"/>
  <c r="L25" i="110" s="1"/>
  <c r="L27" i="110" s="1"/>
  <c r="K20" i="110"/>
  <c r="K25" i="110" s="1"/>
  <c r="K27" i="110" s="1"/>
  <c r="J20" i="110"/>
  <c r="J25" i="110" s="1"/>
  <c r="J27" i="110" s="1"/>
  <c r="G20" i="110"/>
  <c r="M20" i="110" s="1"/>
  <c r="D20" i="110"/>
  <c r="D25" i="110" s="1"/>
  <c r="D27" i="110" s="1"/>
  <c r="I18" i="110"/>
  <c r="I26" i="110" s="1"/>
  <c r="I28" i="110" s="1"/>
  <c r="H18" i="110"/>
  <c r="H26" i="110" s="1"/>
  <c r="F18" i="110"/>
  <c r="F26" i="110" s="1"/>
  <c r="E18" i="110"/>
  <c r="E26" i="110" s="1"/>
  <c r="E28" i="110" s="1"/>
  <c r="C18" i="110"/>
  <c r="B18" i="110"/>
  <c r="B26" i="110" s="1"/>
  <c r="L17" i="110"/>
  <c r="K17" i="110"/>
  <c r="J17" i="110"/>
  <c r="G17" i="110"/>
  <c r="M17" i="110" s="1"/>
  <c r="D17" i="110"/>
  <c r="L16" i="110"/>
  <c r="K16" i="110"/>
  <c r="J16" i="110"/>
  <c r="G16" i="110"/>
  <c r="M16" i="110" s="1"/>
  <c r="D16" i="110"/>
  <c r="L15" i="110"/>
  <c r="L18" i="110" s="1"/>
  <c r="L26" i="110" s="1"/>
  <c r="L28" i="110" s="1"/>
  <c r="K15" i="110"/>
  <c r="K18" i="110" s="1"/>
  <c r="K26" i="110" s="1"/>
  <c r="J15" i="110"/>
  <c r="J18" i="110" s="1"/>
  <c r="J26" i="110" s="1"/>
  <c r="G15" i="110"/>
  <c r="M15" i="110" s="1"/>
  <c r="D15" i="110"/>
  <c r="D18" i="110" s="1"/>
  <c r="D26" i="110" s="1"/>
  <c r="D28" i="110" s="1"/>
  <c r="K11" i="110"/>
  <c r="J11" i="110"/>
  <c r="I11" i="110"/>
  <c r="H11" i="110"/>
  <c r="G11" i="110"/>
  <c r="M11" i="110" s="1"/>
  <c r="F11" i="110"/>
  <c r="E11" i="110"/>
  <c r="D11" i="110"/>
  <c r="C11" i="110"/>
  <c r="L11" i="110" s="1"/>
  <c r="B11" i="110"/>
  <c r="K10" i="110"/>
  <c r="J10" i="110"/>
  <c r="I10" i="110"/>
  <c r="H10" i="110"/>
  <c r="G10" i="110"/>
  <c r="M10" i="110" s="1"/>
  <c r="F10" i="110"/>
  <c r="E10" i="110"/>
  <c r="D10" i="110"/>
  <c r="C10" i="110"/>
  <c r="L10" i="110" s="1"/>
  <c r="B10" i="110"/>
  <c r="K9" i="110"/>
  <c r="K12" i="110" s="1"/>
  <c r="J9" i="110"/>
  <c r="J12" i="110" s="1"/>
  <c r="I9" i="110"/>
  <c r="I12" i="110" s="1"/>
  <c r="H9" i="110"/>
  <c r="H12" i="110" s="1"/>
  <c r="G9" i="110"/>
  <c r="G12" i="110" s="1"/>
  <c r="F9" i="110"/>
  <c r="F12" i="110" s="1"/>
  <c r="E9" i="110"/>
  <c r="E12" i="110" s="1"/>
  <c r="D9" i="110"/>
  <c r="D12" i="110" s="1"/>
  <c r="C9" i="110"/>
  <c r="L9" i="110" s="1"/>
  <c r="L12" i="110" s="1"/>
  <c r="B9" i="110"/>
  <c r="B12" i="110" s="1"/>
  <c r="Q31" i="186" l="1"/>
  <c r="Q33" i="186" s="1"/>
  <c r="S21" i="186"/>
  <c r="S23" i="186"/>
  <c r="R16" i="186"/>
  <c r="S13" i="186"/>
  <c r="R24" i="186"/>
  <c r="R32" i="186" s="1"/>
  <c r="R34" i="186" s="1"/>
  <c r="S20" i="186"/>
  <c r="L7" i="182"/>
  <c r="E8" i="182"/>
  <c r="E16" i="182" s="1"/>
  <c r="I8" i="182"/>
  <c r="I16" i="182" s="1"/>
  <c r="M11" i="182"/>
  <c r="M7" i="182" s="1"/>
  <c r="L15" i="182"/>
  <c r="K15" i="182"/>
  <c r="K8" i="182" s="1"/>
  <c r="K16" i="182" s="1"/>
  <c r="D8" i="182"/>
  <c r="D16" i="182" s="1"/>
  <c r="H8" i="182"/>
  <c r="H16" i="182" s="1"/>
  <c r="K7" i="182"/>
  <c r="M15" i="182"/>
  <c r="C38" i="160"/>
  <c r="B10" i="160"/>
  <c r="B16" i="160" s="1"/>
  <c r="D38" i="160"/>
  <c r="B38" i="160"/>
  <c r="D10" i="160"/>
  <c r="D16" i="160" s="1"/>
  <c r="S22" i="186"/>
  <c r="R73" i="158"/>
  <c r="Q43" i="158"/>
  <c r="AF43" i="158" s="1"/>
  <c r="B77" i="158" s="1"/>
  <c r="R23" i="158"/>
  <c r="AD23" i="158" s="1"/>
  <c r="R43" i="158"/>
  <c r="AG43" i="158" s="1"/>
  <c r="C77" i="158" s="1"/>
  <c r="AD66" i="158"/>
  <c r="AD73" i="158" s="1"/>
  <c r="C78" i="158" s="1"/>
  <c r="Q23" i="158"/>
  <c r="AC23" i="158" s="1"/>
  <c r="K28" i="110"/>
  <c r="B28" i="110"/>
  <c r="H28" i="110"/>
  <c r="M18" i="110"/>
  <c r="M26" i="110" s="1"/>
  <c r="J28" i="110"/>
  <c r="F28" i="110"/>
  <c r="M25" i="110"/>
  <c r="M27" i="110" s="1"/>
  <c r="C28" i="110"/>
  <c r="C12" i="110"/>
  <c r="G25" i="110"/>
  <c r="G27" i="110" s="1"/>
  <c r="Q12" i="186"/>
  <c r="S12" i="186" s="1"/>
  <c r="H16" i="186"/>
  <c r="J11" i="186"/>
  <c r="J16" i="186" s="1"/>
  <c r="F16" i="186"/>
  <c r="S28" i="186"/>
  <c r="L34" i="186"/>
  <c r="G77" i="130"/>
  <c r="K77" i="130"/>
  <c r="O77" i="130"/>
  <c r="S77" i="130"/>
  <c r="U77" i="130" s="1"/>
  <c r="M9" i="110"/>
  <c r="M12" i="110" s="1"/>
  <c r="G18" i="110"/>
  <c r="G26" i="110" s="1"/>
  <c r="G28" i="110" s="1"/>
  <c r="P34" i="186"/>
  <c r="S11" i="186"/>
  <c r="Q14" i="186"/>
  <c r="S14" i="186" s="1"/>
  <c r="M13" i="186"/>
  <c r="Q24" i="186"/>
  <c r="S19" i="186"/>
  <c r="E34" i="186"/>
  <c r="S30" i="186"/>
  <c r="H34" i="186"/>
  <c r="E77" i="130"/>
  <c r="I77" i="130"/>
  <c r="M77" i="130"/>
  <c r="M11" i="186"/>
  <c r="M16" i="186" s="1"/>
  <c r="S26" i="186"/>
  <c r="U74" i="130"/>
  <c r="U76" i="130" s="1"/>
  <c r="G11" i="186"/>
  <c r="G16" i="186" s="1"/>
  <c r="E21" i="145"/>
  <c r="B21" i="145"/>
  <c r="J14" i="145"/>
  <c r="J15" i="145" s="1"/>
  <c r="J19" i="145" s="1"/>
  <c r="J21" i="145" s="1"/>
  <c r="F21" i="145"/>
  <c r="D11" i="145"/>
  <c r="D18" i="145"/>
  <c r="D20" i="145" s="1"/>
  <c r="D21" i="145" s="1"/>
  <c r="C10" i="160"/>
  <c r="C16" i="160" s="1"/>
  <c r="M11" i="164"/>
  <c r="L7" i="164"/>
  <c r="L8" i="164" s="1"/>
  <c r="L16" i="164" s="1"/>
  <c r="L12" i="182"/>
  <c r="L8" i="182" s="1"/>
  <c r="L16" i="182" s="1"/>
  <c r="B21" i="180"/>
  <c r="Q10" i="180"/>
  <c r="Q15" i="180"/>
  <c r="Q19" i="180" s="1"/>
  <c r="Q21" i="180" s="1"/>
  <c r="S17" i="180"/>
  <c r="S18" i="180" s="1"/>
  <c r="S20" i="180" s="1"/>
  <c r="S21" i="180" s="1"/>
  <c r="S23" i="158"/>
  <c r="AE23" i="158" s="1"/>
  <c r="D76" i="158" s="1"/>
  <c r="S73" i="158"/>
  <c r="AE66" i="158"/>
  <c r="AE73" i="158" s="1"/>
  <c r="D78" i="158" s="1"/>
  <c r="S43" i="158"/>
  <c r="AH43" i="158" s="1"/>
  <c r="D77" i="158" s="1"/>
  <c r="AC66" i="158"/>
  <c r="AC73" i="158" s="1"/>
  <c r="B78" i="158" s="1"/>
  <c r="S31" i="186" l="1"/>
  <c r="S33" i="186" s="1"/>
  <c r="B76" i="158"/>
  <c r="B79" i="158" s="1"/>
  <c r="C76" i="158"/>
  <c r="C79" i="158" s="1"/>
  <c r="M12" i="164"/>
  <c r="M7" i="164"/>
  <c r="M8" i="164" s="1"/>
  <c r="M16" i="164" s="1"/>
  <c r="M28" i="110"/>
  <c r="D79" i="158"/>
  <c r="S16" i="186"/>
  <c r="Q32" i="186"/>
  <c r="Q34" i="186" s="1"/>
  <c r="S24" i="186"/>
  <c r="S32" i="186" s="1"/>
  <c r="S34" i="186" s="1"/>
  <c r="M12" i="182"/>
  <c r="M8" i="182" s="1"/>
  <c r="M16" i="182" s="1"/>
  <c r="Q16" i="186"/>
  <c r="N8" i="159" l="1"/>
  <c r="N25" i="159" s="1"/>
  <c r="O8" i="159"/>
  <c r="O25" i="159" s="1"/>
  <c r="P8" i="159" l="1"/>
  <c r="P25" i="159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<sst xmlns="http://schemas.openxmlformats.org/spreadsheetml/2006/main" count="3726" uniqueCount="418">
  <si>
    <t>Медицинская академия имени С.И.Георгиевского</t>
  </si>
  <si>
    <t>Факультет/направление подготовки</t>
  </si>
  <si>
    <t>1</t>
  </si>
  <si>
    <t>2</t>
  </si>
  <si>
    <t>3</t>
  </si>
  <si>
    <t>4</t>
  </si>
  <si>
    <t>Всего  специалитет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</si>
  <si>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</si>
  <si>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</si>
  <si>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</si>
  <si>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</si>
  <si>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31.05.01 Лечебное дело</t>
  </si>
  <si>
    <t>31.05.02 Педиатрия</t>
  </si>
  <si>
    <t>31.05.03 Стоматология</t>
  </si>
  <si>
    <t>Итого по направлениям подготовки</t>
  </si>
  <si>
    <t>В том числе:</t>
  </si>
  <si>
    <t>Граждане России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</si>
  <si>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</si>
  <si>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</si>
  <si>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</si>
  <si>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Всего:</t>
  </si>
  <si>
    <t>ИНСТИТУТ "АКАДЕМИЯ СТРОИТЕЛЬСТВА И АРХИТЕКТУРЫ"</t>
  </si>
  <si>
    <t>Всего  бакалавры</t>
  </si>
  <si>
    <t>07.03.04 Градостроительство</t>
  </si>
  <si>
    <t>08.03.01Строительство</t>
  </si>
  <si>
    <t>15.03.04 Автоматизация технологических процессов и производств</t>
  </si>
  <si>
    <t>20.03.02 Природообустройство и водопользование</t>
  </si>
  <si>
    <t>Итого по направлениям подготовки:</t>
  </si>
  <si>
    <t xml:space="preserve"> 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</si>
  <si>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</si>
  <si>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</si>
  <si>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</si>
  <si>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08.03.01 Строительство</t>
  </si>
  <si>
    <t>13.03.02 Электроэнергетика и электротехника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</si>
  <si>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</si>
  <si>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</si>
  <si>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</si>
  <si>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</si>
  <si>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</si>
  <si>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МАГИСТР</t>
  </si>
  <si>
    <t>07.04.04 Градостроительство</t>
  </si>
  <si>
    <t>08.04.01 Строительство</t>
  </si>
  <si>
    <t>20.04.02 Природообустройство и водопользование</t>
  </si>
  <si>
    <t>АКАДЕМИЯ СТРОИТЕЛЬСТВА И АРХИТЕКТУРЫ</t>
  </si>
  <si>
    <t>Контингент заочной формы обучения на 01.07.2021 г.(Магистры)</t>
  </si>
  <si>
    <t>3 год обучения</t>
  </si>
  <si>
    <t>выпуск 2025</t>
  </si>
  <si>
    <t>выпуск 2024</t>
  </si>
  <si>
    <t>выпуск 2023</t>
  </si>
  <si>
    <t>выпуск 2022</t>
  </si>
  <si>
    <t>Итого Бакалавры</t>
  </si>
  <si>
    <t>На основе догов.о платных образов.услугах</t>
  </si>
  <si>
    <t>Свод по направлениям подготовкии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</si>
  <si>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</si>
  <si>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</si>
  <si>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</si>
  <si>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</si>
  <si>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35.03.10 Ландшафтная архитектура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</si>
  <si>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</si>
  <si>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</si>
  <si>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</si>
  <si>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</si>
  <si>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</si>
  <si>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Граждане иностранных государст(вкл.Украину)</t>
  </si>
  <si>
    <t xml:space="preserve">  </t>
  </si>
  <si>
    <t>35.03.10 Агроинженерия</t>
  </si>
  <si>
    <t>Итого граждане иностранных государст(вкл.Украину)</t>
  </si>
  <si>
    <t>Всего по АТА</t>
  </si>
  <si>
    <t>выпуск 2026</t>
  </si>
  <si>
    <t>27.03.03 Системный анализ и управление</t>
  </si>
  <si>
    <t>19.03.02 Продукты питания животного происхождения</t>
  </si>
  <si>
    <t xml:space="preserve">          </t>
  </si>
  <si>
    <t>Итого граждан России: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</si>
  <si>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</si>
  <si>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</si>
  <si>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</si>
  <si>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</si>
  <si>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</si>
  <si>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 xml:space="preserve">Итого магистров </t>
  </si>
  <si>
    <t>магистр</t>
  </si>
  <si>
    <t>35.04.04 Агрономия</t>
  </si>
  <si>
    <t>35.04.05 Садоводство</t>
  </si>
  <si>
    <t>21.04.02 Землеустройство и кадастры</t>
  </si>
  <si>
    <t>35.04.09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</si>
  <si>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</si>
  <si>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</si>
  <si>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</si>
  <si>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</si>
  <si>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выпуск 2021</t>
  </si>
  <si>
    <t>ФГАОУ ВО "КФУ им. В.И. Вернадского"</t>
  </si>
  <si>
    <t>ИНСТИТУТ ЭКОНОМИКИ И УПРАВЛЕНИЯ</t>
  </si>
  <si>
    <t>(структурное подразделение)</t>
  </si>
  <si>
    <t>38.03.02 Менеджмент</t>
  </si>
  <si>
    <t>38.03.03 Управление персоналом</t>
  </si>
  <si>
    <t>38.03.04 Государственное и муниципальное управление</t>
  </si>
  <si>
    <t>38.03.06 Торговое дело</t>
  </si>
  <si>
    <t>Итого граждан России</t>
  </si>
  <si>
    <t>ФГАОУ ВО "КФУ им. Вернадского"</t>
  </si>
  <si>
    <t>38.03.01 Экономика</t>
  </si>
  <si>
    <t xml:space="preserve">     </t>
  </si>
  <si>
    <t>38.04.01 Экономика</t>
  </si>
  <si>
    <t>38.04.02 Менеджмент</t>
  </si>
  <si>
    <t>38.04.03 Управление персоналом</t>
  </si>
  <si>
    <t>38.04.04 Государственное и муниципальное управление</t>
  </si>
  <si>
    <t>38.04.06 Торговое дело</t>
  </si>
  <si>
    <t>38.04.08 Финансы и кредит</t>
  </si>
  <si>
    <t>Контингент очной формы обучения на</t>
  </si>
  <si>
    <t>(Бакалавры)</t>
  </si>
  <si>
    <t>01.03.01</t>
  </si>
  <si>
    <t>Математика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</si>
  <si>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</si>
  <si>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</si>
  <si>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</si>
  <si>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</si>
  <si>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</si>
  <si>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</si>
  <si>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</si>
  <si>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</si>
  <si>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</si>
  <si>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</si>
  <si>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</si>
  <si>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</si>
  <si>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</si>
  <si>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</si>
  <si>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</si>
  <si>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</si>
  <si>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</si>
  <si>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</si>
  <si>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</si>
  <si>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</si>
  <si>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</si>
  <si>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</si>
  <si>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</si>
  <si>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</si>
  <si>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</si>
  <si>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</si>
  <si>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</si>
  <si>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</si>
  <si>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</si>
  <si>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</si>
  <si>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</si>
  <si>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</si>
  <si>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</si>
  <si>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</si>
  <si>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</si>
  <si>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</si>
  <si>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</si>
  <si>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</si>
  <si>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</si>
  <si>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</si>
  <si>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</si>
  <si>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 и народные промыслы</t>
  </si>
  <si>
    <t>Контингент очно-заочной формы обучения на</t>
  </si>
  <si>
    <t>Контингент заочной формы обучения на</t>
  </si>
  <si>
    <t xml:space="preserve">Контингент очной формы обучения на </t>
  </si>
  <si>
    <t>(Специалитет)</t>
  </si>
  <si>
    <t>Всего  специалисты</t>
  </si>
  <si>
    <t>44.05.01</t>
  </si>
  <si>
    <t>Педагогика и психология девиантного поведения</t>
  </si>
  <si>
    <t>54.05.02</t>
  </si>
  <si>
    <t>Живопись</t>
  </si>
  <si>
    <t xml:space="preserve">Контингент заочной формы обучения на </t>
  </si>
  <si>
    <t>(Магистры)</t>
  </si>
  <si>
    <t>37.04.01</t>
  </si>
  <si>
    <t>38.04.01</t>
  </si>
  <si>
    <t>38.04.02</t>
  </si>
  <si>
    <t>44.04.01</t>
  </si>
  <si>
    <t>44.04.02</t>
  </si>
  <si>
    <t>45.04.01</t>
  </si>
  <si>
    <t>54.04.01</t>
  </si>
  <si>
    <t>38.04.08</t>
  </si>
  <si>
    <t>Финансы и кредит</t>
  </si>
  <si>
    <t>46.04.01</t>
  </si>
  <si>
    <t>53.04.01</t>
  </si>
  <si>
    <t>53.04.02</t>
  </si>
  <si>
    <t>53.04.03</t>
  </si>
  <si>
    <t>53.04.04</t>
  </si>
  <si>
    <t>53.04.06</t>
  </si>
  <si>
    <t>Итого граждан Росии</t>
  </si>
  <si>
    <t>Евпаторийский институт социальных наук (филиал)</t>
  </si>
  <si>
    <t>Направление подготовки</t>
  </si>
  <si>
    <t>4 год обучения</t>
  </si>
  <si>
    <t>44.03.01 Педагогическое образование</t>
  </si>
  <si>
    <t>44.03.02 Психолого-педагогическое образование</t>
  </si>
  <si>
    <t>45.03.01 Филология</t>
  </si>
  <si>
    <t>46.03.01 История</t>
  </si>
  <si>
    <t>5 год обучения</t>
  </si>
  <si>
    <t>Всего  бакалавров</t>
  </si>
  <si>
    <t>44.04.02 Психолого-педагогическое образование</t>
  </si>
  <si>
    <t>45.04.01 Филология</t>
  </si>
  <si>
    <t>44.04.01 Педагогическое образование</t>
  </si>
  <si>
    <t>46.04.01 История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</si>
  <si>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</si>
  <si>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</si>
  <si>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</si>
  <si>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>37.03.01 Психология</t>
  </si>
  <si>
    <t xml:space="preserve">38.03.02 Менеджмент </t>
  </si>
  <si>
    <t>40.03.01  Юриспруденция</t>
  </si>
  <si>
    <t>43.03.02 Туризм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</si>
  <si>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</si>
  <si>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</si>
  <si>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37.03.01  Психология</t>
  </si>
  <si>
    <t>37.04.01 Психология</t>
  </si>
  <si>
    <t>40.04.01  Юриспруденция</t>
  </si>
  <si>
    <t>43.04.02 Туризм</t>
  </si>
  <si>
    <t xml:space="preserve">49.04.01 Физическая культура  </t>
  </si>
  <si>
    <t>49.04.02 Физическая культура  для лиц с отклонениями в состоянии здоровья (адаптивная физическая культура)</t>
  </si>
  <si>
    <t>Контингент очной формы обучения на 01.12.2019 г. (Магистры)</t>
  </si>
  <si>
    <t>Физико-технический институт</t>
  </si>
  <si>
    <t>01.03.02 Прикладная математика и информатика</t>
  </si>
  <si>
    <t>01.03.04 Прикладная математика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</si>
  <si>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</si>
  <si>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</si>
  <si>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</si>
  <si>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</si>
  <si>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38.03.05 Бизнес-информатика</t>
  </si>
  <si>
    <t>09.03.01 Информатика и вычислительная техника</t>
  </si>
  <si>
    <t>01.04.01 Математика</t>
  </si>
  <si>
    <t>01.04.02 Прикладная математика и информатика</t>
  </si>
  <si>
    <t>01.04.04 Прикладная математика</t>
  </si>
  <si>
    <t>03.04.02 Физика</t>
  </si>
  <si>
    <t>03.04.03 Радиофизика</t>
  </si>
  <si>
    <t>09.04.01 Информатика и вычислительная техника</t>
  </si>
  <si>
    <t>13.04.02 Электроэнергетика и электротехника</t>
  </si>
  <si>
    <t>16.04.01 Техническая физика</t>
  </si>
  <si>
    <t>38.04.05 Бизнес-информатика</t>
  </si>
  <si>
    <t>Институт педагогического образования и менеджмента (филиал) ФГАОУ ВО "КФУ им. В.И. Вернадского" в г. Армянске</t>
  </si>
  <si>
    <t>ИТОГО по подразделению граждане России</t>
  </si>
  <si>
    <t>Таврическая академия (структурное подразделение) ФГАОУ ВО "Крымский федеральный университет имени В.И. Вернадского"</t>
  </si>
  <si>
    <t>04.03.01. Химия</t>
  </si>
  <si>
    <t>05.03.06. Экология и природользование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</si>
  <si>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</si>
  <si>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</si>
  <si>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</si>
  <si>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</si>
  <si>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</si>
  <si>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</si>
  <si>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</si>
  <si>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</si>
  <si>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</si>
  <si>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юриспруденция(уголовное право)</t>
  </si>
  <si>
    <t>41.03.04. Политология</t>
  </si>
  <si>
    <t>43.03.02. Туризм</t>
  </si>
  <si>
    <t>43.03.03 Гостиничное дело</t>
  </si>
  <si>
    <t>46.03.02. Документоведение и архивоведение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</si>
  <si>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</si>
  <si>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</si>
  <si>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49.03.03. Рекреация и спортивно-оздоровительный туризм</t>
  </si>
  <si>
    <t>47.03.01. Философия</t>
  </si>
  <si>
    <t>Итого  БАКАЛАВРЫ ДО</t>
  </si>
  <si>
    <t>05.03.02. География</t>
  </si>
  <si>
    <t>43.03.03.Гостиничное дело</t>
  </si>
  <si>
    <t>49.03.01. Физическая культура</t>
  </si>
  <si>
    <t>49.03.01.Физическая культура для лиц с отклонениями в состоянии здоровья (адаптивная физическая культура)</t>
  </si>
  <si>
    <t>46.03.01. История</t>
  </si>
  <si>
    <t>Итого  БАКАЛАВРЫ ЗО</t>
  </si>
  <si>
    <t>40.03.01 Юриспруденция</t>
  </si>
  <si>
    <t>Итого  БАКАЛАВРЫ ОЗ</t>
  </si>
  <si>
    <t>05.04.02. География</t>
  </si>
  <si>
    <t>05.04.06. Экология и природользование</t>
  </si>
  <si>
    <t>06.04.01. Биология</t>
  </si>
  <si>
    <t>35.04.09. Ландшафтная архитектура</t>
  </si>
  <si>
    <t>37.04.01. Психология</t>
  </si>
  <si>
    <t>40.04.01. Юриспруденция</t>
  </si>
  <si>
    <t>41.04.04. Политология</t>
  </si>
  <si>
    <t>43.04.02. Туризм</t>
  </si>
  <si>
    <t>46.04.01. История</t>
  </si>
  <si>
    <t>47.04.01. Философия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</si>
  <si>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</si>
  <si>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</si>
  <si>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49.04.03. Спорт</t>
  </si>
  <si>
    <t>Итого  МАГИСТРЫ ДО</t>
  </si>
  <si>
    <t>05.04.06 Экология и природопользование</t>
  </si>
  <si>
    <t>Итого  МАГИСТРЫ ЗО</t>
  </si>
  <si>
    <t xml:space="preserve">Контингент очно-заочной формы обучения на 01.04.2021г. (Магистры) </t>
  </si>
  <si>
    <t>Итого  МАГИСТРЫ ОЗ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</si>
  <si>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</si>
  <si>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</si>
  <si>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</si>
  <si>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</si>
  <si>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</si>
  <si>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</si>
  <si>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</si>
  <si>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</si>
  <si>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5(магистры)</t>
  </si>
  <si>
    <t>54.05.03. Графика</t>
  </si>
  <si>
    <t>Итого  СПЕЦИАЛИСТЫ ДО</t>
  </si>
  <si>
    <t>Институт филологии (структурное подразделение) ФГАОУ ВО "Крымский федеральный университет имени В.И. Вернадского"</t>
  </si>
  <si>
    <t>45.03.01. Филология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</si>
  <si>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</si>
  <si>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</si>
  <si>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</si>
  <si>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</si>
  <si>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и переводоведение (славянские языки))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</si>
  <si>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</si>
  <si>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</si>
  <si>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</si>
  <si>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</si>
  <si>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</si>
  <si>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</si>
  <si>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</si>
  <si>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</si>
  <si>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</si>
  <si>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</si>
  <si>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</si>
  <si>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(Крымскотатарская филология)</t>
  </si>
  <si>
    <t>Филология (Персидская филология)</t>
  </si>
  <si>
    <t>Филология (Турецкая филология)</t>
  </si>
  <si>
    <t>Филология (Крымскотатарсая филология)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</si>
  <si>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</si>
  <si>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</si>
  <si>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(Язык и литература (крымскотатарский))</t>
  </si>
  <si>
    <t>45.04.01. Филология</t>
  </si>
  <si>
    <t>Филология (Перевод английский 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</si>
  <si>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</si>
  <si>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</si>
  <si>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</si>
  <si>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</si>
  <si>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(межкультурная коммуникацич и украинско-английский перевод)</t>
  </si>
  <si>
    <t>Филология (Петрсидский язык и литература)</t>
  </si>
  <si>
    <t>Сводная ведомость контингента по Очной форме обучения КФУ имени В.И. Вернадского</t>
  </si>
  <si>
    <t>Бакалавры и магистры</t>
  </si>
  <si>
    <t>Структурное подразделение (филиал)</t>
  </si>
  <si>
    <t xml:space="preserve">ВСЕГО </t>
  </si>
  <si>
    <t xml:space="preserve">Всего </t>
  </si>
  <si>
    <t xml:space="preserve">БАКАЛАВРЫ 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</si>
  <si>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</si>
  <si>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</si>
  <si>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</si>
  <si>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</si>
  <si>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</si>
  <si>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Институт  филологии</t>
  </si>
  <si>
    <t>Академия строительства и архитектуры</t>
  </si>
  <si>
    <t xml:space="preserve">Агротехнологическая академия </t>
  </si>
  <si>
    <t>Институт экономики и управления</t>
  </si>
  <si>
    <t>Институт педагогического образования и менеджмента          (г. Армянск)</t>
  </si>
  <si>
    <t>Гуманитарно-педагогическая академия               ( г. Ялта)</t>
  </si>
  <si>
    <t xml:space="preserve">         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</si>
  <si>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</si>
  <si>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</si>
  <si>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формам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</si>
  <si>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</si>
  <si>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</si>
  <si>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</si>
  <si>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</si>
  <si>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за счет договоров об оказан образов. Услуг</t>
  </si>
  <si>
    <t>Гуманитарно-педагогическая академия      (г. Ялта)</t>
  </si>
  <si>
    <t>Структурное подразделение/направление подготовки</t>
  </si>
  <si>
    <t>5</t>
  </si>
  <si>
    <t>6</t>
  </si>
  <si>
    <t>Специалист</t>
  </si>
  <si>
    <t>Гуманитарно-педагогическая академия          ( г. Ялта)</t>
  </si>
  <si>
    <t xml:space="preserve">Итого очная  форма обучения </t>
  </si>
  <si>
    <t>Итого заочная форма обучения:</t>
  </si>
  <si>
    <t>Итого очно-заочная формы обучения:</t>
  </si>
  <si>
    <t>ИТОГО   ВО</t>
  </si>
  <si>
    <t>институт "АГРОТЕХНОЛОГИЧЕСКАЯ АКАДЕМИЯ" КФУ</t>
  </si>
  <si>
    <t>институт "АГРОТЕХНОЛОГИЧЕСКАЯ АКАДЕМИЯ "КФУ</t>
  </si>
  <si>
    <t>21.03.02 Продукты питания животного происхождения</t>
  </si>
  <si>
    <t>01.03.01 Математика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</si>
  <si>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</si>
  <si>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33.05.01 Фармация</t>
  </si>
  <si>
    <t>04.04.01. Химия</t>
  </si>
  <si>
    <t>Институт биотехнических технологий, экологии и фармации  (структурное подразделение) ФГАОУ ВО "Крымский федеральный университет имени В.И. Вернадского"</t>
  </si>
  <si>
    <t>Контингент заочная форма обучения на 01.12.2021 г. (Бакалавры)</t>
  </si>
  <si>
    <t>Контингент очной формы обучения по состоянию на 01.01.2022 г .</t>
  </si>
  <si>
    <t>Гуманитарно-педагогическая академия (филиал) ФГАОУ ВО «КФУ им. В. И. Вернадского» в г. Ялте</t>
  </si>
  <si>
    <t>Филология. Социолингвистика (английский язык)</t>
  </si>
  <si>
    <t>Филология.  Социолингвистика (новогреческий язык)</t>
  </si>
  <si>
    <t>Филология.  Социолингвистика (немецкий язык)</t>
  </si>
  <si>
    <t>Филологи. Социолингвистика (французский язык)</t>
  </si>
  <si>
    <t>Филология. Теория и практика перевода (английский язык )</t>
  </si>
  <si>
    <t>Филология. Социолингвистика (французский язык)</t>
  </si>
  <si>
    <t>Институт биотехнических технологий, экологии и фармации  (структурное подразделение)</t>
  </si>
  <si>
    <t xml:space="preserve">                                    институт "АГРОТЕХНОЛОГИЧЕСКАЯ АКАДЕМИЯ "КФУ</t>
  </si>
  <si>
    <t>Институт биохимических технологий, экологии и фармации</t>
  </si>
  <si>
    <t>Контингент заочной формы обучения на 01.05.2022 г. (Магистры) .</t>
  </si>
  <si>
    <t>Контингент заочная форма обучения 01.05.2022 г. (Бакалавры)</t>
  </si>
  <si>
    <t xml:space="preserve">Контингент очной формы обучения  на 01.05.2022  г. (Магистры) </t>
  </si>
  <si>
    <t>Филология (межкультурная коммуникация и украинско-английский перевод)</t>
  </si>
  <si>
    <t xml:space="preserve">Контингент очной формы обучения на 01.06.2022 г. (Бакалавры) </t>
  </si>
  <si>
    <t xml:space="preserve">Контингент очной формы обучения на 01.06.2022 г. (Магистры) </t>
  </si>
  <si>
    <t xml:space="preserve">Контингент заочной формы обучения на 01.06.2022 г. (Бакалавры) </t>
  </si>
  <si>
    <t>Контингент заочной формы обучения на 01.06.2022 г. (Магистры) .</t>
  </si>
  <si>
    <t>Контингент очной формы обучения на 01.06.2022 г.(Бакалавры)</t>
  </si>
  <si>
    <t>Контингент заочной формы обучения на 01.06.2022 г.(Бакалавры)</t>
  </si>
  <si>
    <t>Контингент Дневной формы обучения на 01.06.2021</t>
  </si>
  <si>
    <t>Контингент Заочной формы обучения на 01.06.2022</t>
  </si>
  <si>
    <t>Контингент Дневной формы обучения на 01.06.2022 (специалитет)</t>
  </si>
  <si>
    <t>Контингент зочно-аочная форма обучения на 01.06.2022 г. (Бакалавры)</t>
  </si>
  <si>
    <t>Контингент заочная форма обучения 01.06.2022 г.(Бакалавры)</t>
  </si>
  <si>
    <t xml:space="preserve">Контингент очно-заочной формы обучения на 01.06.2022 г. (Бакалавры) </t>
  </si>
  <si>
    <t>Контингент очной формы обучения на 01.06.2022 г. (Бакалавры)</t>
  </si>
  <si>
    <t xml:space="preserve">Контингент очной формы обучения на 01.06.2022 г. (Специалисты) </t>
  </si>
  <si>
    <t>Контингент заочной формы обучения на 01.06.2022 г. (Бакалавры)</t>
  </si>
  <si>
    <t>Контингент очно-заочной формы обучения на 01.06.2022 г. (Бакалавры)</t>
  </si>
  <si>
    <t>Контингент очной формы обучения на 01.06.2022 г. (Бакалавриат)</t>
  </si>
  <si>
    <t>Контингент очной формы обучения на 01.06.2022 г. (Магистратура)</t>
  </si>
  <si>
    <t>Контингент заочной формы обучения на 01.06.2022 г. (Магистратура)</t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</si>
  <si>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01.06.2022 г. (Бакалавриат)</t>
  </si>
  <si>
    <t>на 01.06. 2022 года</t>
  </si>
  <si>
    <t>Сводная ведомость контингента специалистов  Очной формы обучения по состоянию на 01.06. 2022 года</t>
  </si>
  <si>
    <t>Сводная ведомость контингента специалистов  заочной формы обучения по состоянию на 01.06. 2022 года</t>
  </si>
  <si>
    <t>Сводная ведомость контингента очно-заочной  формы обучения на 01.06. 2022 года</t>
  </si>
  <si>
    <t>Контингент очной формы обучения на 01.06.2022 г.(Магистры)</t>
  </si>
  <si>
    <t>Контингент заочной формы обучения на 01.06.2022 г.(Магистры)</t>
  </si>
  <si>
    <t>Контингент очной формы обучения на 01.06.2022 г. (Магистры)</t>
  </si>
  <si>
    <t>Контингент очно-заочная форма обучения 01.06.2022 г. (Бакалавры)</t>
  </si>
  <si>
    <t>Контингент очно-заочной формы обучения на 01.06.2022 г. (Магистры)</t>
  </si>
  <si>
    <t>Контингент заочной формы обучения на 01.06.2022 г. (Магистры)</t>
  </si>
  <si>
    <t>01.06.2022 г.</t>
  </si>
  <si>
    <t>Контингент заочная форма обучения на 01.06.2022 г. (Бакалавры)</t>
  </si>
  <si>
    <t xml:space="preserve">Контингент заочной формы обучения на 01.06.2022 г. (Магистры) </t>
  </si>
  <si>
    <t>Контингент Дневной формы обучения на 01.06.2022</t>
  </si>
  <si>
    <t>Контингент заочная форма обучения 01.06.2022 г. (Бакалавры)</t>
  </si>
  <si>
    <t xml:space="preserve">Контингент очно-заочной формы обучения на 01.06.2022г. (Магистры) </t>
  </si>
  <si>
    <t>Контингент очной формы обучения на 01.06.2022 г.</t>
  </si>
  <si>
    <t>Контингент очной формы обучения по состоянию на 01.06.2022 г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</si>
</sst>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95"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8"/>
      <color indexed="8"/>
      <name val="Times New Roman"/>
      <family val="1"/>
      <charset val="204"/>
    </font>
    <font>
      <sz val="24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sz val="20"/>
      <name val="Arial Cyr"/>
      <charset val="204"/>
    </font>
    <font>
      <b/>
      <sz val="20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sz val="14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b/>
      <i/>
      <sz val="14"/>
      <name val="Times New Roman Cyr"/>
      <charset val="204"/>
    </font>
    <font>
      <b/>
      <i/>
      <sz val="20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24"/>
      <name val="Arial Cyr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Times New Roman Cyr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b/>
      <sz val="7.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8"/>
      <name val="Arial Cyr"/>
      <family val="2"/>
      <charset val="204"/>
    </font>
    <font>
      <b/>
      <i/>
      <sz val="20"/>
      <name val="Arial Cyr"/>
      <family val="2"/>
      <charset val="204"/>
    </font>
    <font>
      <sz val="16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b/>
      <i/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8"/>
      <name val="Times New Roman Cyr"/>
      <family val="1"/>
      <charset val="204"/>
    </font>
    <font>
      <sz val="20"/>
      <color indexed="8"/>
      <name val="Arimo"/>
    </font>
    <font>
      <b/>
      <sz val="20"/>
      <name val="Arial Cyr"/>
      <family val="2"/>
      <charset val="204"/>
    </font>
    <font>
      <b/>
      <sz val="14"/>
      <name val="Times New Roman Cyr"/>
      <family val="2"/>
      <charset val="204"/>
    </font>
    <font>
      <b/>
      <sz val="22"/>
      <name val="Times New Roman Cyr"/>
      <charset val="204"/>
    </font>
    <font>
      <b/>
      <sz val="22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24"/>
      <name val="Arial Cyr"/>
      <family val="2"/>
      <charset val="204"/>
    </font>
    <font>
      <sz val="20"/>
      <color indexed="8"/>
      <name val="Times New Roman"/>
      <family val="1"/>
    </font>
    <font>
      <sz val="16"/>
      <name val="Arial Cyr"/>
      <family val="2"/>
      <charset val="204"/>
    </font>
    <font>
      <sz val="16"/>
      <color indexed="8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b/>
      <sz val="16"/>
      <color theme="1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b/>
      <i/>
      <sz val="26"/>
      <name val="Times New Roman Cyr"/>
      <charset val="204"/>
    </font>
    <font>
      <b/>
      <sz val="18"/>
      <name val="Times New Roman Cyr"/>
      <family val="2"/>
      <charset val="204"/>
    </font>
    <font>
      <b/>
      <i/>
      <sz val="22"/>
      <name val="Times New Roman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20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0"/>
      <name val="Times New Roman Cyr"/>
      <family val="2"/>
      <charset val="204"/>
    </font>
    <font>
      <b/>
      <sz val="8"/>
      <name val="Times New Roman Cyr"/>
      <family val="2"/>
      <charset val="204"/>
    </font>
    <font>
      <b/>
      <sz val="16"/>
      <name val="Arial Cyr"/>
      <family val="2"/>
      <charset val="204"/>
    </font>
    <font>
      <b/>
      <i/>
      <sz val="12"/>
      <name val="Times New Roman Cyr"/>
      <family val="2"/>
      <charset val="204"/>
    </font>
    <font>
      <b/>
      <i/>
      <sz val="22"/>
      <color indexed="8"/>
      <name val="Times New Roman"/>
      <family val="1"/>
      <charset val="204"/>
    </font>
    <font>
      <b/>
      <sz val="22"/>
      <name val="Times New Roman Cyr"/>
      <family val="2"/>
      <charset val="204"/>
    </font>
    <font>
      <b/>
      <sz val="26"/>
      <color indexed="8"/>
      <name val="Times New Roman"/>
      <family val="1"/>
      <charset val="204"/>
    </font>
    <font>
      <b/>
      <i/>
      <sz val="22"/>
      <name val="Times New Roman Cyr"/>
      <charset val="204"/>
    </font>
    <font>
      <b/>
      <i/>
      <sz val="18"/>
      <name val="Arial Cyr"/>
      <charset val="204"/>
    </font>
    <font>
      <b/>
      <i/>
      <sz val="18"/>
      <name val="Times New Roman Cyr"/>
      <charset val="204"/>
    </font>
    <font>
      <b/>
      <sz val="2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24"/>
      <color theme="1"/>
      <name val="Times New Roman Cyr"/>
      <charset val="204"/>
    </font>
    <font>
      <b/>
      <sz val="24"/>
      <name val="Times New Roman Cyr"/>
      <charset val="204"/>
    </font>
    <font>
      <i/>
      <sz val="20"/>
      <name val="Arial Cyr"/>
      <family val="2"/>
      <charset val="204"/>
    </font>
    <font>
      <i/>
      <sz val="26"/>
      <name val="Times New Roman Cyr"/>
      <charset val="204"/>
    </font>
    <font>
      <b/>
      <sz val="26"/>
      <name val="Times New Roman Cyr"/>
      <charset val="204"/>
    </font>
    <font>
      <b/>
      <i/>
      <sz val="24"/>
      <name val="Times New Roman Cyr"/>
      <charset val="204"/>
    </font>
    <font>
      <b/>
      <sz val="9"/>
      <color rgb="FF00000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14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Times New Roman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9"/>
      </patternFill>
    </fill>
  </fills>
  <borders count="16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dotted">
        <color indexed="64"/>
      </left>
      <right style="medium">
        <color indexed="64"/>
      </right>
      <top style="medium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dashed">
        <color indexed="64"/>
      </right>
      <top style="medium">
        <color auto="1"/>
      </top>
      <bottom/>
      <diagonal/>
    </border>
    <border>
      <left style="dashed">
        <color indexed="64"/>
      </left>
      <right style="dashed">
        <color indexed="64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34">
    <xf numFmtId="0" fontId="0" fillId="0" borderId="0"/>
    <xf numFmtId="0" fontId="37" fillId="5" borderId="0">
      <alignment horizontal="center" vertical="center"/>
    </xf>
    <xf numFmtId="164" fontId="122" fillId="0" borderId="0" applyFont="0" applyFill="0" applyBorder="0" applyAlignment="0" applyProtection="0"/>
    <xf numFmtId="0" fontId="117" fillId="5" borderId="0">
      <alignment horizontal="left" vertical="center"/>
    </xf>
    <xf numFmtId="0" fontId="38" fillId="5" borderId="0">
      <alignment horizontal="center" vertical="center"/>
    </xf>
    <xf numFmtId="0" fontId="118" fillId="11" borderId="0">
      <alignment horizontal="left" vertical="center"/>
    </xf>
    <xf numFmtId="0" fontId="60" fillId="5" borderId="0">
      <alignment horizontal="center" vertical="center"/>
    </xf>
    <xf numFmtId="0" fontId="60" fillId="11" borderId="0">
      <alignment horizontal="center" vertical="center"/>
    </xf>
    <xf numFmtId="0" fontId="14" fillId="5" borderId="0">
      <alignment horizontal="center" vertical="center"/>
    </xf>
    <xf numFmtId="0" fontId="122" fillId="0" borderId="0"/>
    <xf numFmtId="0" fontId="118" fillId="5" borderId="0">
      <alignment horizontal="center" vertical="center"/>
    </xf>
    <xf numFmtId="0" fontId="75" fillId="5" borderId="0">
      <alignment horizontal="center" vertical="center"/>
    </xf>
    <xf numFmtId="0" fontId="122" fillId="0" borderId="0"/>
    <xf numFmtId="0" fontId="118" fillId="5" borderId="0">
      <alignment horizontal="left" vertical="center"/>
    </xf>
    <xf numFmtId="0" fontId="118" fillId="5" borderId="0">
      <alignment horizontal="center" vertical="center"/>
    </xf>
    <xf numFmtId="0" fontId="120" fillId="5" borderId="0">
      <alignment horizontal="left" vertical="center"/>
    </xf>
    <xf numFmtId="0" fontId="42" fillId="5" borderId="0">
      <alignment horizontal="left" vertical="center"/>
    </xf>
    <xf numFmtId="0" fontId="119" fillId="5" borderId="0">
      <alignment horizontal="left" vertical="top"/>
    </xf>
    <xf numFmtId="0" fontId="36" fillId="5" borderId="0">
      <alignment horizontal="center" vertical="center"/>
    </xf>
    <xf numFmtId="0" fontId="122" fillId="0" borderId="0"/>
    <xf numFmtId="0" fontId="14" fillId="11" borderId="0">
      <alignment horizontal="center" vertical="center"/>
    </xf>
    <xf numFmtId="0" fontId="75" fillId="11" borderId="0">
      <alignment horizontal="center" vertical="center"/>
    </xf>
    <xf numFmtId="0" fontId="120" fillId="5" borderId="0">
      <alignment horizontal="left" vertical="center"/>
    </xf>
    <xf numFmtId="0" fontId="38" fillId="11" borderId="0">
      <alignment horizontal="center" vertical="center"/>
    </xf>
    <xf numFmtId="0" fontId="37" fillId="5" borderId="0">
      <alignment horizontal="left" vertical="top"/>
    </xf>
    <xf numFmtId="0" fontId="42" fillId="5" borderId="0">
      <alignment horizontal="left" vertical="center"/>
    </xf>
    <xf numFmtId="0" fontId="37" fillId="5" borderId="0">
      <alignment horizontal="left" vertical="top"/>
    </xf>
    <xf numFmtId="0" fontId="119" fillId="5" borderId="0">
      <alignment horizontal="right" vertical="top"/>
    </xf>
    <xf numFmtId="0" fontId="120" fillId="5" borderId="0">
      <alignment horizontal="left" vertical="center"/>
    </xf>
    <xf numFmtId="164" fontId="122" fillId="0" borderId="0" applyFont="0" applyFill="0" applyBorder="0" applyAlignment="0" applyProtection="0"/>
    <xf numFmtId="0" fontId="122" fillId="0" borderId="0"/>
    <xf numFmtId="0" fontId="121" fillId="0" borderId="0"/>
    <xf numFmtId="0" fontId="121" fillId="0" borderId="0"/>
    <xf numFmtId="49" fontId="96" fillId="0" borderId="29">
      <alignment horizontal="distributed"/>
    </xf>
  </cellStyleXfs>
  <cellXfs count="7502">
    <xf numFmtId="0" fontId="0" fillId="0" borderId="0" xfId="0"/>
    <xf numFmtId="0" fontId="122" fillId="2" borderId="0" xfId="12" applyFill="1" applyBorder="1"/>
    <xf numFmtId="0" fontId="122" fillId="2" borderId="0" xfId="12" applyFill="1"/>
    <xf numFmtId="0" fontId="4" fillId="2" borderId="10" xfId="12" applyFont="1" applyFill="1" applyBorder="1" applyAlignment="1">
      <alignment horizontal="center" vertical="center" wrapText="1"/>
    </xf>
    <xf numFmtId="0" fontId="5" fillId="2" borderId="11" xfId="12" applyFont="1" applyFill="1" applyBorder="1" applyAlignment="1">
      <alignment horizontal="center" vertical="center" wrapText="1"/>
    </xf>
    <xf numFmtId="0" fontId="6" fillId="2" borderId="12" xfId="12" applyFont="1" applyFill="1" applyBorder="1" applyAlignment="1">
      <alignment horizontal="center" vertical="center" wrapText="1"/>
    </xf>
    <xf numFmtId="0" fontId="7" fillId="2" borderId="35" xfId="12" applyFont="1" applyFill="1" applyBorder="1" applyAlignment="1">
      <alignment horizontal="left" vertical="center" wrapText="1"/>
    </xf>
    <xf numFmtId="0" fontId="1" fillId="2" borderId="10" xfId="12" applyFont="1" applyFill="1" applyBorder="1" applyAlignment="1">
      <alignment horizontal="center"/>
    </xf>
    <xf numFmtId="0" fontId="1" fillId="2" borderId="35" xfId="12" applyFont="1" applyFill="1" applyBorder="1" applyAlignment="1">
      <alignment horizontal="center"/>
    </xf>
    <xf numFmtId="0" fontId="6" fillId="2" borderId="36" xfId="12" applyFont="1" applyFill="1" applyBorder="1" applyAlignment="1">
      <alignment horizontal="center" vertical="center" wrapText="1"/>
    </xf>
    <xf numFmtId="0" fontId="9" fillId="2" borderId="3" xfId="12" applyFont="1" applyFill="1" applyBorder="1" applyAlignment="1">
      <alignment horizontal="left" vertical="center" wrapText="1"/>
    </xf>
    <xf numFmtId="0" fontId="10" fillId="2" borderId="3" xfId="12" applyFont="1" applyFill="1" applyBorder="1" applyAlignment="1">
      <alignment horizontal="center"/>
    </xf>
    <xf numFmtId="0" fontId="1" fillId="2" borderId="55" xfId="12" applyFont="1" applyFill="1" applyBorder="1" applyAlignment="1">
      <alignment horizontal="center"/>
    </xf>
    <xf numFmtId="0" fontId="1" fillId="2" borderId="41" xfId="12" applyFont="1" applyFill="1" applyBorder="1" applyAlignment="1">
      <alignment horizontal="center"/>
    </xf>
    <xf numFmtId="0" fontId="1" fillId="2" borderId="56" xfId="12" applyFont="1" applyFill="1" applyBorder="1" applyAlignment="1">
      <alignment horizontal="center"/>
    </xf>
    <xf numFmtId="0" fontId="1" fillId="2" borderId="57" xfId="12" applyFont="1" applyFill="1" applyBorder="1" applyAlignment="1">
      <alignment horizontal="center"/>
    </xf>
    <xf numFmtId="0" fontId="1" fillId="2" borderId="58" xfId="12" applyFont="1" applyFill="1" applyBorder="1" applyAlignment="1">
      <alignment horizontal="center"/>
    </xf>
    <xf numFmtId="0" fontId="12" fillId="2" borderId="3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3" fillId="2" borderId="0" xfId="12" applyFont="1" applyFill="1"/>
    <xf numFmtId="0" fontId="6" fillId="2" borderId="61" xfId="12" applyFont="1" applyFill="1" applyBorder="1" applyAlignment="1">
      <alignment horizontal="center" vertical="center" wrapText="1"/>
    </xf>
    <xf numFmtId="0" fontId="1" fillId="2" borderId="69" xfId="12" applyFont="1" applyFill="1" applyBorder="1" applyAlignment="1">
      <alignment horizontal="center"/>
    </xf>
    <xf numFmtId="0" fontId="1" fillId="2" borderId="70" xfId="12" applyFont="1" applyFill="1" applyBorder="1" applyAlignment="1">
      <alignment horizontal="center"/>
    </xf>
    <xf numFmtId="0" fontId="6" fillId="2" borderId="60" xfId="12" applyFont="1" applyFill="1" applyBorder="1" applyAlignment="1">
      <alignment horizontal="center" vertical="center" wrapText="1"/>
    </xf>
    <xf numFmtId="0" fontId="1" fillId="2" borderId="11" xfId="12" applyFont="1" applyFill="1" applyBorder="1" applyAlignment="1">
      <alignment horizontal="center"/>
    </xf>
    <xf numFmtId="0" fontId="1" fillId="2" borderId="12" xfId="12" applyFont="1" applyFill="1" applyBorder="1" applyAlignment="1">
      <alignment horizontal="center"/>
    </xf>
    <xf numFmtId="0" fontId="6" fillId="2" borderId="77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/>
    </xf>
    <xf numFmtId="0" fontId="14" fillId="2" borderId="0" xfId="8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horizontal="center" vertical="center" wrapText="1"/>
    </xf>
    <xf numFmtId="0" fontId="14" fillId="2" borderId="0" xfId="11" applyFont="1" applyFill="1" applyBorder="1" applyAlignment="1">
      <alignment horizontal="center" vertical="center" textRotation="255" wrapText="1"/>
    </xf>
    <xf numFmtId="0" fontId="15" fillId="2" borderId="0" xfId="12" applyFont="1" applyFill="1" applyBorder="1" applyAlignment="1">
      <alignment horizontal="center"/>
    </xf>
    <xf numFmtId="0" fontId="16" fillId="2" borderId="0" xfId="12" applyFont="1" applyFill="1" applyBorder="1" applyAlignment="1">
      <alignment horizontal="center"/>
    </xf>
    <xf numFmtId="0" fontId="17" fillId="2" borderId="0" xfId="12" applyFont="1" applyFill="1" applyBorder="1" applyAlignment="1">
      <alignment horizontal="center"/>
    </xf>
    <xf numFmtId="0" fontId="11" fillId="2" borderId="0" xfId="13" applyFont="1" applyFill="1" applyBorder="1" applyAlignment="1">
      <alignment vertical="center" wrapText="1"/>
    </xf>
    <xf numFmtId="0" fontId="6" fillId="2" borderId="6" xfId="12" applyFont="1" applyFill="1" applyBorder="1" applyAlignment="1">
      <alignment horizontal="center" vertical="center"/>
    </xf>
    <xf numFmtId="0" fontId="6" fillId="2" borderId="8" xfId="12" applyFont="1" applyFill="1" applyBorder="1" applyAlignment="1">
      <alignment horizontal="center" vertical="center"/>
    </xf>
    <xf numFmtId="1" fontId="18" fillId="2" borderId="0" xfId="12" applyNumberFormat="1" applyFont="1" applyFill="1"/>
    <xf numFmtId="0" fontId="8" fillId="2" borderId="0" xfId="12" applyFont="1" applyFill="1" applyBorder="1" applyAlignment="1">
      <alignment horizontal="center"/>
    </xf>
    <xf numFmtId="164" fontId="0" fillId="2" borderId="0" xfId="2" applyFont="1" applyFill="1"/>
    <xf numFmtId="0" fontId="7" fillId="2" borderId="0" xfId="12" applyFont="1" applyFill="1" applyAlignment="1">
      <alignment horizontal="center"/>
    </xf>
    <xf numFmtId="0" fontId="7" fillId="2" borderId="0" xfId="12" applyFont="1" applyFill="1" applyAlignment="1">
      <alignment horizontal="center" vertical="center"/>
    </xf>
    <xf numFmtId="0" fontId="6" fillId="2" borderId="33" xfId="12" applyFont="1" applyFill="1" applyBorder="1" applyAlignment="1">
      <alignment horizontal="center" vertical="center" wrapText="1"/>
    </xf>
    <xf numFmtId="0" fontId="19" fillId="2" borderId="0" xfId="12" applyFont="1" applyFill="1" applyBorder="1" applyAlignment="1">
      <alignment horizontal="center"/>
    </xf>
    <xf numFmtId="0" fontId="13" fillId="2" borderId="0" xfId="12" applyFont="1" applyFill="1" applyBorder="1"/>
    <xf numFmtId="0" fontId="20" fillId="2" borderId="0" xfId="12" applyFont="1" applyFill="1" applyAlignment="1">
      <alignment horizontal="center"/>
    </xf>
    <xf numFmtId="0" fontId="18" fillId="2" borderId="0" xfId="12" applyFont="1" applyFill="1"/>
    <xf numFmtId="0" fontId="14" fillId="4" borderId="0" xfId="23" applyFont="1" applyFill="1" applyBorder="1" applyAlignment="1">
      <alignment vertical="center" wrapText="1"/>
    </xf>
    <xf numFmtId="0" fontId="22" fillId="4" borderId="35" xfId="23" applyFont="1" applyFill="1" applyBorder="1" applyAlignment="1">
      <alignment vertical="center" wrapText="1"/>
    </xf>
    <xf numFmtId="0" fontId="7" fillId="2" borderId="10" xfId="12" applyFont="1" applyFill="1" applyBorder="1" applyAlignment="1">
      <alignment horizontal="center"/>
    </xf>
    <xf numFmtId="0" fontId="7" fillId="2" borderId="69" xfId="12" applyFont="1" applyFill="1" applyBorder="1" applyAlignment="1">
      <alignment horizontal="center"/>
    </xf>
    <xf numFmtId="0" fontId="23" fillId="2" borderId="0" xfId="12" applyFont="1" applyFill="1"/>
    <xf numFmtId="2" fontId="23" fillId="2" borderId="0" xfId="12" applyNumberFormat="1" applyFont="1" applyFill="1"/>
    <xf numFmtId="0" fontId="24" fillId="2" borderId="0" xfId="12" applyFont="1" applyFill="1" applyBorder="1"/>
    <xf numFmtId="0" fontId="18" fillId="2" borderId="0" xfId="0" applyFont="1" applyFill="1" applyProtection="1"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8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Protection="1">
      <protection locked="0"/>
    </xf>
    <xf numFmtId="0" fontId="28" fillId="2" borderId="69" xfId="0" applyFont="1" applyFill="1" applyBorder="1" applyAlignment="1" applyProtection="1">
      <alignment horizontal="left" vertical="center" wrapText="1"/>
      <protection locked="0"/>
    </xf>
    <xf numFmtId="0" fontId="25" fillId="2" borderId="70" xfId="13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Protection="1">
      <protection locked="0"/>
    </xf>
    <xf numFmtId="0" fontId="27" fillId="2" borderId="0" xfId="0" applyFont="1" applyFill="1" applyProtection="1">
      <protection locked="0"/>
    </xf>
    <xf numFmtId="0" fontId="18" fillId="2" borderId="0" xfId="0" applyFont="1" applyFill="1" applyBorder="1" applyProtection="1">
      <protection locked="0"/>
    </xf>
    <xf numFmtId="0" fontId="25" fillId="2" borderId="0" xfId="0" applyFont="1" applyFill="1" applyProtection="1">
      <protection locked="0"/>
    </xf>
    <xf numFmtId="0" fontId="18" fillId="2" borderId="0" xfId="0" applyFont="1" applyFill="1"/>
    <xf numFmtId="0" fontId="18" fillId="2" borderId="0" xfId="0" applyNumberFormat="1" applyFont="1" applyFill="1" applyBorder="1" applyProtection="1">
      <protection locked="0"/>
    </xf>
    <xf numFmtId="0" fontId="27" fillId="2" borderId="0" xfId="0" applyNumberFormat="1" applyFont="1" applyFill="1" applyBorder="1" applyProtection="1">
      <protection locked="0"/>
    </xf>
    <xf numFmtId="0" fontId="2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4" fillId="5" borderId="0" xfId="0" applyFont="1" applyFill="1"/>
    <xf numFmtId="0" fontId="35" fillId="5" borderId="0" xfId="0" applyFont="1" applyFill="1" applyBorder="1" applyAlignment="1">
      <alignment horizontal="center" vertical="center" wrapText="1"/>
    </xf>
    <xf numFmtId="0" fontId="39" fillId="5" borderId="40" xfId="15" applyFont="1" applyFill="1" applyBorder="1" applyAlignment="1">
      <alignment vertical="center" wrapText="1"/>
    </xf>
    <xf numFmtId="0" fontId="11" fillId="5" borderId="17" xfId="15" applyFont="1" applyFill="1" applyBorder="1" applyAlignment="1">
      <alignment vertical="center" wrapText="1"/>
    </xf>
    <xf numFmtId="0" fontId="11" fillId="5" borderId="88" xfId="15" applyFont="1" applyFill="1" applyBorder="1" applyAlignment="1">
      <alignment vertical="center" wrapText="1"/>
    </xf>
    <xf numFmtId="0" fontId="40" fillId="5" borderId="44" xfId="15" applyFont="1" applyFill="1" applyBorder="1" applyAlignment="1">
      <alignment vertical="center" wrapText="1"/>
    </xf>
    <xf numFmtId="0" fontId="40" fillId="5" borderId="77" xfId="15" applyFont="1" applyFill="1" applyBorder="1" applyAlignment="1">
      <alignment vertical="center" wrapText="1"/>
    </xf>
    <xf numFmtId="0" fontId="41" fillId="5" borderId="17" xfId="0" applyFont="1" applyFill="1" applyBorder="1" applyAlignment="1">
      <alignment horizontal="left" vertical="center" wrapText="1"/>
    </xf>
    <xf numFmtId="0" fontId="41" fillId="5" borderId="2" xfId="0" applyFont="1" applyFill="1" applyBorder="1" applyAlignment="1">
      <alignment horizontal="left" vertical="center" wrapText="1"/>
    </xf>
    <xf numFmtId="0" fontId="11" fillId="5" borderId="10" xfId="13" applyFont="1" applyFill="1" applyBorder="1" applyAlignment="1">
      <alignment horizontal="center" vertical="center" wrapText="1"/>
    </xf>
    <xf numFmtId="0" fontId="11" fillId="5" borderId="76" xfId="13" applyFont="1" applyFill="1" applyBorder="1" applyAlignment="1">
      <alignment horizontal="center" vertical="center" wrapText="1"/>
    </xf>
    <xf numFmtId="0" fontId="11" fillId="5" borderId="38" xfId="13" applyFont="1" applyFill="1" applyBorder="1" applyAlignment="1">
      <alignment horizontal="center" vertical="center" wrapText="1"/>
    </xf>
    <xf numFmtId="0" fontId="11" fillId="5" borderId="3" xfId="13" applyFont="1" applyFill="1" applyBorder="1" applyAlignment="1">
      <alignment horizontal="center" vertical="center" wrapText="1"/>
    </xf>
    <xf numFmtId="0" fontId="11" fillId="5" borderId="2" xfId="13" applyFont="1" applyFill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left" vertical="center" wrapText="1"/>
    </xf>
    <xf numFmtId="0" fontId="11" fillId="2" borderId="37" xfId="13" applyFont="1" applyFill="1" applyBorder="1" applyAlignment="1">
      <alignment horizontal="center" vertical="center" wrapText="1"/>
    </xf>
    <xf numFmtId="0" fontId="11" fillId="5" borderId="60" xfId="13" applyFont="1" applyFill="1" applyBorder="1" applyAlignment="1">
      <alignment horizontal="center" vertical="center" wrapText="1"/>
    </xf>
    <xf numFmtId="0" fontId="11" fillId="5" borderId="10" xfId="15" applyFont="1" applyFill="1" applyBorder="1" applyAlignment="1">
      <alignment horizontal="center" vertical="center" wrapText="1"/>
    </xf>
    <xf numFmtId="0" fontId="39" fillId="5" borderId="45" xfId="15" applyFont="1" applyFill="1" applyBorder="1" applyAlignment="1">
      <alignment vertical="center" wrapText="1"/>
    </xf>
    <xf numFmtId="0" fontId="40" fillId="2" borderId="10" xfId="13" applyFont="1" applyFill="1" applyBorder="1" applyAlignment="1">
      <alignment horizontal="center" vertical="center" wrapText="1"/>
    </xf>
    <xf numFmtId="0" fontId="40" fillId="2" borderId="70" xfId="13" applyFont="1" applyFill="1" applyBorder="1" applyAlignment="1">
      <alignment horizontal="center" vertical="center" wrapText="1"/>
    </xf>
    <xf numFmtId="0" fontId="40" fillId="5" borderId="59" xfId="13" applyFont="1" applyFill="1" applyBorder="1" applyAlignment="1">
      <alignment horizontal="center" vertical="center" wrapText="1"/>
    </xf>
    <xf numFmtId="0" fontId="41" fillId="5" borderId="76" xfId="0" applyFont="1" applyFill="1" applyBorder="1" applyAlignment="1">
      <alignment horizontal="center" vertical="center" wrapText="1"/>
    </xf>
    <xf numFmtId="0" fontId="11" fillId="5" borderId="35" xfId="15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left" vertical="center" wrapText="1"/>
    </xf>
    <xf numFmtId="0" fontId="11" fillId="5" borderId="35" xfId="13" applyFont="1" applyFill="1" applyBorder="1" applyAlignment="1">
      <alignment horizontal="center" vertical="center" wrapText="1"/>
    </xf>
    <xf numFmtId="0" fontId="41" fillId="5" borderId="35" xfId="0" applyFont="1" applyFill="1" applyBorder="1" applyAlignment="1">
      <alignment horizontal="left" vertical="center" wrapText="1"/>
    </xf>
    <xf numFmtId="0" fontId="41" fillId="5" borderId="1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left" vertical="center" wrapText="1"/>
    </xf>
    <xf numFmtId="0" fontId="41" fillId="5" borderId="0" xfId="0" applyFont="1" applyFill="1" applyBorder="1"/>
    <xf numFmtId="0" fontId="34" fillId="5" borderId="0" xfId="0" applyFont="1" applyFill="1" applyBorder="1"/>
    <xf numFmtId="0" fontId="35" fillId="5" borderId="0" xfId="0" applyFont="1" applyFill="1" applyBorder="1" applyAlignment="1">
      <alignment horizontal="center" wrapText="1"/>
    </xf>
    <xf numFmtId="0" fontId="35" fillId="5" borderId="0" xfId="0" applyFont="1" applyFill="1" applyAlignment="1"/>
    <xf numFmtId="0" fontId="40" fillId="5" borderId="0" xfId="11" applyFont="1" applyFill="1" applyBorder="1" applyAlignment="1">
      <alignment horizontal="center" vertical="center" wrapText="1"/>
    </xf>
    <xf numFmtId="0" fontId="41" fillId="5" borderId="88" xfId="0" applyFont="1" applyFill="1" applyBorder="1" applyAlignment="1">
      <alignment horizontal="left" vertical="center" wrapText="1"/>
    </xf>
    <xf numFmtId="0" fontId="41" fillId="5" borderId="44" xfId="0" applyFont="1" applyFill="1" applyBorder="1" applyAlignment="1">
      <alignment horizontal="left" vertical="center" wrapText="1"/>
    </xf>
    <xf numFmtId="0" fontId="11" fillId="5" borderId="4" xfId="13" applyFont="1" applyFill="1" applyBorder="1" applyAlignment="1">
      <alignment horizontal="center" vertical="center" wrapText="1"/>
    </xf>
    <xf numFmtId="0" fontId="40" fillId="5" borderId="37" xfId="13" applyFont="1" applyFill="1" applyBorder="1" applyAlignment="1">
      <alignment horizontal="center" vertical="center" wrapText="1"/>
    </xf>
    <xf numFmtId="0" fontId="40" fillId="5" borderId="4" xfId="13" applyFont="1" applyFill="1" applyBorder="1" applyAlignment="1">
      <alignment horizontal="center" vertical="center" wrapText="1"/>
    </xf>
    <xf numFmtId="0" fontId="40" fillId="5" borderId="0" xfId="13" applyFont="1" applyFill="1" applyBorder="1" applyAlignment="1">
      <alignment vertical="center" wrapText="1"/>
    </xf>
    <xf numFmtId="0" fontId="40" fillId="5" borderId="0" xfId="15" applyFont="1" applyFill="1" applyBorder="1" applyAlignment="1">
      <alignment vertical="center" wrapText="1"/>
    </xf>
    <xf numFmtId="0" fontId="41" fillId="5" borderId="37" xfId="0" applyFont="1" applyFill="1" applyBorder="1" applyAlignment="1">
      <alignment horizontal="center" vertical="center" wrapText="1"/>
    </xf>
    <xf numFmtId="0" fontId="41" fillId="5" borderId="36" xfId="0" applyFont="1" applyFill="1" applyBorder="1" applyAlignment="1">
      <alignment horizontal="center" vertical="center" wrapText="1"/>
    </xf>
    <xf numFmtId="0" fontId="11" fillId="5" borderId="69" xfId="15" applyFont="1" applyFill="1" applyBorder="1" applyAlignment="1">
      <alignment horizontal="center" vertical="center" wrapText="1"/>
    </xf>
    <xf numFmtId="0" fontId="11" fillId="5" borderId="69" xfId="13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left" vertical="center"/>
    </xf>
    <xf numFmtId="0" fontId="11" fillId="5" borderId="23" xfId="15" applyFont="1" applyFill="1" applyBorder="1" applyAlignment="1">
      <alignment horizontal="center" vertical="center" wrapText="1"/>
    </xf>
    <xf numFmtId="0" fontId="40" fillId="5" borderId="25" xfId="15" applyFont="1" applyFill="1" applyBorder="1" applyAlignment="1">
      <alignment horizontal="center" vertical="center" wrapText="1"/>
    </xf>
    <xf numFmtId="0" fontId="40" fillId="5" borderId="49" xfId="15" applyFont="1" applyFill="1" applyBorder="1" applyAlignment="1">
      <alignment horizontal="center" vertical="center" wrapText="1"/>
    </xf>
    <xf numFmtId="0" fontId="40" fillId="5" borderId="23" xfId="15" applyFont="1" applyFill="1" applyBorder="1" applyAlignment="1">
      <alignment horizontal="center" vertical="center" wrapText="1"/>
    </xf>
    <xf numFmtId="0" fontId="40" fillId="5" borderId="13" xfId="15" applyFont="1" applyFill="1" applyBorder="1" applyAlignment="1">
      <alignment horizontal="center" vertical="center" wrapText="1"/>
    </xf>
    <xf numFmtId="0" fontId="40" fillId="5" borderId="19" xfId="15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 wrapText="1"/>
    </xf>
    <xf numFmtId="0" fontId="41" fillId="5" borderId="49" xfId="0" applyFont="1" applyFill="1" applyBorder="1" applyAlignment="1">
      <alignment horizontal="center" vertical="center" wrapText="1"/>
    </xf>
    <xf numFmtId="0" fontId="41" fillId="5" borderId="34" xfId="0" applyFont="1" applyFill="1" applyBorder="1" applyAlignment="1">
      <alignment horizontal="center" vertical="center" wrapText="1"/>
    </xf>
    <xf numFmtId="0" fontId="41" fillId="5" borderId="43" xfId="0" applyFont="1" applyFill="1" applyBorder="1" applyAlignment="1">
      <alignment horizontal="center" vertical="center" wrapText="1"/>
    </xf>
    <xf numFmtId="0" fontId="41" fillId="5" borderId="69" xfId="0" applyFont="1" applyFill="1" applyBorder="1" applyAlignment="1">
      <alignment horizontal="center" vertical="center"/>
    </xf>
    <xf numFmtId="0" fontId="11" fillId="5" borderId="69" xfId="15" applyFont="1" applyFill="1" applyBorder="1" applyAlignment="1">
      <alignment vertical="center" wrapText="1"/>
    </xf>
    <xf numFmtId="0" fontId="40" fillId="5" borderId="22" xfId="15" applyFont="1" applyFill="1" applyBorder="1" applyAlignment="1">
      <alignment horizontal="center" vertical="center" wrapText="1"/>
    </xf>
    <xf numFmtId="0" fontId="40" fillId="2" borderId="22" xfId="15" applyFont="1" applyFill="1" applyBorder="1" applyAlignment="1">
      <alignment horizontal="center" vertical="center" wrapText="1"/>
    </xf>
    <xf numFmtId="0" fontId="11" fillId="5" borderId="1" xfId="11" applyFont="1" applyFill="1" applyBorder="1" applyAlignment="1">
      <alignment horizontal="center" vertical="center" textRotation="255" wrapText="1"/>
    </xf>
    <xf numFmtId="0" fontId="11" fillId="5" borderId="5" xfId="11" applyFont="1" applyFill="1" applyBorder="1" applyAlignment="1">
      <alignment horizontal="center" vertical="center" textRotation="255" wrapText="1"/>
    </xf>
    <xf numFmtId="0" fontId="40" fillId="5" borderId="1" xfId="13" applyFont="1" applyFill="1" applyBorder="1" applyAlignment="1">
      <alignment horizontal="center" vertical="center" wrapText="1"/>
    </xf>
    <xf numFmtId="0" fontId="11" fillId="5" borderId="1" xfId="13" applyFont="1" applyFill="1" applyBorder="1" applyAlignment="1">
      <alignment horizontal="center" vertical="center" wrapText="1"/>
    </xf>
    <xf numFmtId="0" fontId="40" fillId="5" borderId="9" xfId="15" applyFont="1" applyFill="1" applyBorder="1" applyAlignment="1">
      <alignment horizontal="center" vertical="center" wrapText="1"/>
    </xf>
    <xf numFmtId="0" fontId="40" fillId="2" borderId="9" xfId="15" applyFont="1" applyFill="1" applyBorder="1" applyAlignment="1">
      <alignment horizontal="center" vertical="center" wrapText="1"/>
    </xf>
    <xf numFmtId="0" fontId="40" fillId="5" borderId="91" xfId="13" applyFont="1" applyFill="1" applyBorder="1" applyAlignment="1">
      <alignment horizontal="center" vertical="center" wrapText="1"/>
    </xf>
    <xf numFmtId="0" fontId="40" fillId="5" borderId="45" xfId="13" applyFont="1" applyFill="1" applyBorder="1" applyAlignment="1">
      <alignment horizontal="center" vertical="center" wrapText="1"/>
    </xf>
    <xf numFmtId="0" fontId="11" fillId="5" borderId="59" xfId="15" applyFont="1" applyFill="1" applyBorder="1" applyAlignment="1">
      <alignment vertical="center" wrapText="1"/>
    </xf>
    <xf numFmtId="0" fontId="11" fillId="5" borderId="35" xfId="15" applyFont="1" applyFill="1" applyBorder="1" applyAlignment="1">
      <alignment vertical="center" wrapText="1"/>
    </xf>
    <xf numFmtId="0" fontId="35" fillId="5" borderId="0" xfId="0" applyFont="1" applyFill="1" applyBorder="1" applyAlignment="1">
      <alignment wrapText="1"/>
    </xf>
    <xf numFmtId="0" fontId="11" fillId="5" borderId="45" xfId="13" applyFont="1" applyFill="1" applyBorder="1" applyAlignment="1">
      <alignment horizontal="center" vertical="center" wrapText="1"/>
    </xf>
    <xf numFmtId="0" fontId="11" fillId="5" borderId="5" xfId="13" applyFont="1" applyFill="1" applyBorder="1" applyAlignment="1">
      <alignment horizontal="center" vertical="center" wrapText="1"/>
    </xf>
    <xf numFmtId="0" fontId="11" fillId="5" borderId="22" xfId="13" applyFont="1" applyFill="1" applyBorder="1" applyAlignment="1">
      <alignment horizontal="center" vertical="center" wrapText="1"/>
    </xf>
    <xf numFmtId="0" fontId="11" fillId="2" borderId="69" xfId="13" applyFont="1" applyFill="1" applyBorder="1" applyAlignment="1">
      <alignment horizontal="center" vertical="center" wrapText="1"/>
    </xf>
    <xf numFmtId="0" fontId="11" fillId="5" borderId="91" xfId="13" applyFont="1" applyFill="1" applyBorder="1" applyAlignment="1">
      <alignment horizontal="center" vertical="center" wrapText="1"/>
    </xf>
    <xf numFmtId="0" fontId="40" fillId="5" borderId="24" xfId="15" applyFont="1" applyFill="1" applyBorder="1" applyAlignment="1">
      <alignment horizontal="center" vertical="center" wrapText="1"/>
    </xf>
    <xf numFmtId="0" fontId="40" fillId="5" borderId="27" xfId="15" applyFont="1" applyFill="1" applyBorder="1" applyAlignment="1">
      <alignment horizontal="center" vertical="center" wrapText="1"/>
    </xf>
    <xf numFmtId="0" fontId="40" fillId="2" borderId="25" xfId="15" applyFont="1" applyFill="1" applyBorder="1" applyAlignment="1">
      <alignment horizontal="center" vertical="center" wrapText="1"/>
    </xf>
    <xf numFmtId="0" fontId="40" fillId="2" borderId="49" xfId="15" applyFont="1" applyFill="1" applyBorder="1" applyAlignment="1">
      <alignment horizontal="center" vertical="center" wrapText="1"/>
    </xf>
    <xf numFmtId="0" fontId="40" fillId="5" borderId="31" xfId="15" applyFont="1" applyFill="1" applyBorder="1" applyAlignment="1">
      <alignment horizontal="center" vertical="center" wrapText="1"/>
    </xf>
    <xf numFmtId="0" fontId="41" fillId="5" borderId="35" xfId="0" applyFont="1" applyFill="1" applyBorder="1" applyAlignment="1">
      <alignment horizontal="center" vertical="center"/>
    </xf>
    <xf numFmtId="0" fontId="11" fillId="5" borderId="88" xfId="13" applyFont="1" applyFill="1" applyBorder="1" applyAlignment="1">
      <alignment horizontal="center" vertical="center" wrapText="1"/>
    </xf>
    <xf numFmtId="0" fontId="11" fillId="5" borderId="93" xfId="13" applyFont="1" applyFill="1" applyBorder="1" applyAlignment="1">
      <alignment horizontal="center" vertical="center" wrapText="1"/>
    </xf>
    <xf numFmtId="0" fontId="40" fillId="5" borderId="23" xfId="13" applyFont="1" applyFill="1" applyBorder="1" applyAlignment="1">
      <alignment horizontal="center" vertical="center" wrapText="1"/>
    </xf>
    <xf numFmtId="0" fontId="40" fillId="5" borderId="25" xfId="13" applyFont="1" applyFill="1" applyBorder="1" applyAlignment="1">
      <alignment horizontal="center" vertical="center" wrapText="1"/>
    </xf>
    <xf numFmtId="0" fontId="27" fillId="2" borderId="10" xfId="22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5" fillId="2" borderId="55" xfId="13" applyFont="1" applyFill="1" applyBorder="1" applyAlignment="1" applyProtection="1">
      <alignment horizontal="center" vertical="center" wrapText="1"/>
      <protection locked="0"/>
    </xf>
    <xf numFmtId="0" fontId="45" fillId="2" borderId="35" xfId="0" applyFont="1" applyFill="1" applyBorder="1" applyAlignment="1" applyProtection="1">
      <alignment horizontal="left" vertical="center" wrapText="1"/>
      <protection locked="0"/>
    </xf>
    <xf numFmtId="0" fontId="25" fillId="2" borderId="10" xfId="13" applyFont="1" applyFill="1" applyBorder="1" applyAlignment="1" applyProtection="1">
      <alignment horizontal="center" vertical="center" wrapText="1"/>
      <protection locked="0"/>
    </xf>
    <xf numFmtId="0" fontId="25" fillId="2" borderId="59" xfId="13" applyFont="1" applyFill="1" applyBorder="1" applyAlignment="1" applyProtection="1">
      <alignment horizontal="center" vertical="center" wrapText="1"/>
      <protection locked="0"/>
    </xf>
    <xf numFmtId="0" fontId="25" fillId="2" borderId="76" xfId="13" applyFont="1" applyFill="1" applyBorder="1" applyAlignment="1" applyProtection="1">
      <alignment vertical="center" wrapText="1"/>
      <protection locked="0"/>
    </xf>
    <xf numFmtId="0" fontId="25" fillId="2" borderId="37" xfId="13" applyFont="1" applyFill="1" applyBorder="1" applyAlignment="1" applyProtection="1">
      <alignment vertical="center" wrapText="1"/>
      <protection locked="0"/>
    </xf>
    <xf numFmtId="0" fontId="25" fillId="2" borderId="60" xfId="13" applyFont="1" applyFill="1" applyBorder="1" applyAlignment="1" applyProtection="1">
      <alignment vertical="center" wrapText="1"/>
      <protection locked="0"/>
    </xf>
    <xf numFmtId="0" fontId="27" fillId="2" borderId="46" xfId="22" applyFont="1" applyFill="1" applyBorder="1" applyAlignment="1" applyProtection="1">
      <alignment horizontal="center" vertical="center" wrapText="1"/>
      <protection locked="0"/>
    </xf>
    <xf numFmtId="0" fontId="27" fillId="2" borderId="15" xfId="22" applyFont="1" applyFill="1" applyBorder="1" applyAlignment="1" applyProtection="1">
      <alignment horizontal="center" vertical="center" wrapText="1"/>
      <protection locked="0"/>
    </xf>
    <xf numFmtId="0" fontId="27" fillId="2" borderId="48" xfId="22" applyFont="1" applyFill="1" applyBorder="1" applyAlignment="1" applyProtection="1">
      <alignment horizontal="center" vertical="center" wrapText="1"/>
      <protection locked="0"/>
    </xf>
    <xf numFmtId="0" fontId="27" fillId="2" borderId="50" xfId="22" applyFont="1" applyFill="1" applyBorder="1" applyAlignment="1" applyProtection="1">
      <alignment horizontal="center" vertical="center" wrapText="1"/>
      <protection locked="0"/>
    </xf>
    <xf numFmtId="0" fontId="25" fillId="2" borderId="55" xfId="22" applyFont="1" applyFill="1" applyBorder="1" applyAlignment="1" applyProtection="1">
      <alignment horizontal="center" vertical="center" wrapText="1"/>
      <protection locked="0"/>
    </xf>
    <xf numFmtId="0" fontId="46" fillId="2" borderId="69" xfId="22" applyFont="1" applyFill="1" applyBorder="1" applyAlignment="1" applyProtection="1">
      <alignment vertical="center" wrapText="1"/>
      <protection locked="0"/>
    </xf>
    <xf numFmtId="0" fontId="27" fillId="2" borderId="76" xfId="13" applyFont="1" applyFill="1" applyBorder="1" applyAlignment="1" applyProtection="1">
      <alignment horizontal="center" vertical="center" wrapText="1"/>
      <protection locked="0"/>
    </xf>
    <xf numFmtId="0" fontId="27" fillId="2" borderId="38" xfId="13" applyFont="1" applyFill="1" applyBorder="1" applyAlignment="1" applyProtection="1">
      <alignment horizontal="center" vertical="center" wrapText="1"/>
      <protection locked="0"/>
    </xf>
    <xf numFmtId="0" fontId="27" fillId="2" borderId="3" xfId="13" applyFont="1" applyFill="1" applyBorder="1" applyAlignment="1" applyProtection="1">
      <alignment horizontal="center" vertical="center" wrapText="1"/>
      <protection locked="0"/>
    </xf>
    <xf numFmtId="0" fontId="27" fillId="2" borderId="51" xfId="22" applyFont="1" applyFill="1" applyBorder="1" applyAlignment="1" applyProtection="1">
      <alignment horizontal="center" vertical="center" wrapText="1"/>
      <protection locked="0"/>
    </xf>
    <xf numFmtId="0" fontId="27" fillId="2" borderId="53" xfId="22" applyFont="1" applyFill="1" applyBorder="1" applyAlignment="1" applyProtection="1">
      <alignment horizontal="center" vertical="center" wrapText="1"/>
      <protection locked="0"/>
    </xf>
    <xf numFmtId="0" fontId="25" fillId="2" borderId="6" xfId="22" applyFont="1" applyFill="1" applyBorder="1" applyAlignment="1" applyProtection="1">
      <alignment horizontal="center" vertical="center" wrapText="1"/>
      <protection locked="0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center" wrapText="1"/>
      <protection locked="0"/>
    </xf>
    <xf numFmtId="0" fontId="27" fillId="2" borderId="0" xfId="11" applyFont="1" applyFill="1" applyBorder="1" applyAlignment="1" applyProtection="1">
      <alignment horizontal="center" vertical="center" wrapText="1"/>
      <protection locked="0"/>
    </xf>
    <xf numFmtId="0" fontId="27" fillId="2" borderId="69" xfId="22" applyFont="1" applyFill="1" applyBorder="1" applyAlignment="1" applyProtection="1">
      <alignment horizontal="center" vertical="center" wrapText="1"/>
    </xf>
    <xf numFmtId="0" fontId="25" fillId="2" borderId="9" xfId="13" applyFont="1" applyFill="1" applyBorder="1" applyAlignment="1" applyProtection="1">
      <alignment horizontal="center" vertical="center" wrapText="1"/>
      <protection locked="0"/>
    </xf>
    <xf numFmtId="0" fontId="25" fillId="2" borderId="35" xfId="13" applyFont="1" applyFill="1" applyBorder="1" applyAlignment="1" applyProtection="1">
      <alignment horizontal="center" vertical="center" wrapText="1"/>
      <protection locked="0"/>
    </xf>
    <xf numFmtId="0" fontId="25" fillId="2" borderId="78" xfId="13" applyFont="1" applyFill="1" applyBorder="1" applyAlignment="1" applyProtection="1">
      <alignment horizontal="center" vertical="center" wrapText="1"/>
      <protection locked="0"/>
    </xf>
    <xf numFmtId="0" fontId="25" fillId="2" borderId="2" xfId="13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vertical="center" wrapText="1"/>
      <protection locked="0"/>
    </xf>
    <xf numFmtId="0" fontId="27" fillId="2" borderId="4" xfId="13" applyFont="1" applyFill="1" applyBorder="1" applyAlignment="1" applyProtection="1">
      <alignment vertical="center" wrapText="1"/>
      <protection locked="0"/>
    </xf>
    <xf numFmtId="0" fontId="27" fillId="2" borderId="0" xfId="13" applyFont="1" applyFill="1" applyBorder="1" applyAlignment="1" applyProtection="1">
      <alignment vertical="center" wrapText="1"/>
      <protection locked="0"/>
    </xf>
    <xf numFmtId="0" fontId="27" fillId="2" borderId="47" xfId="22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28" fillId="2" borderId="48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center" vertical="center" wrapText="1"/>
      <protection locked="0"/>
    </xf>
    <xf numFmtId="0" fontId="28" fillId="2" borderId="53" xfId="0" applyFont="1" applyFill="1" applyBorder="1" applyAlignment="1" applyProtection="1">
      <alignment horizontal="center" vertical="center" wrapText="1"/>
      <protection locked="0"/>
    </xf>
    <xf numFmtId="0" fontId="25" fillId="2" borderId="9" xfId="22" applyFont="1" applyFill="1" applyBorder="1" applyAlignment="1" applyProtection="1">
      <alignment horizontal="center" vertical="center" wrapText="1"/>
      <protection locked="0"/>
    </xf>
    <xf numFmtId="0" fontId="27" fillId="2" borderId="0" xfId="22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horizontal="center" vertical="center" wrapText="1"/>
      <protection locked="0"/>
    </xf>
    <xf numFmtId="0" fontId="27" fillId="2" borderId="36" xfId="13" applyFont="1" applyFill="1" applyBorder="1" applyAlignment="1" applyProtection="1">
      <alignment horizontal="center" vertical="center" wrapText="1"/>
      <protection locked="0"/>
    </xf>
    <xf numFmtId="0" fontId="28" fillId="2" borderId="76" xfId="0" applyFont="1" applyFill="1" applyBorder="1" applyAlignment="1" applyProtection="1">
      <alignment horizontal="center" vertical="center" wrapText="1"/>
      <protection locked="0"/>
    </xf>
    <xf numFmtId="0" fontId="28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6" xfId="0" applyFont="1" applyFill="1" applyBorder="1" applyAlignment="1" applyProtection="1">
      <alignment horizontal="center" vertical="center" wrapText="1"/>
      <protection locked="0"/>
    </xf>
    <xf numFmtId="0" fontId="27" fillId="2" borderId="52" xfId="22" applyFont="1" applyFill="1" applyBorder="1" applyAlignment="1" applyProtection="1">
      <alignment horizontal="center" vertical="center" wrapText="1"/>
      <protection locked="0"/>
    </xf>
    <xf numFmtId="0" fontId="28" fillId="2" borderId="69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Protection="1">
      <protection locked="0"/>
    </xf>
    <xf numFmtId="0" fontId="18" fillId="5" borderId="0" xfId="0" applyFont="1" applyFill="1"/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Protection="1">
      <protection locked="0"/>
    </xf>
    <xf numFmtId="0" fontId="25" fillId="5" borderId="76" xfId="15" applyFont="1" applyFill="1" applyBorder="1" applyAlignment="1" applyProtection="1">
      <alignment vertical="center" wrapText="1"/>
      <protection locked="0"/>
    </xf>
    <xf numFmtId="0" fontId="25" fillId="5" borderId="37" xfId="15" applyFont="1" applyFill="1" applyBorder="1" applyAlignment="1" applyProtection="1">
      <alignment vertical="center" wrapText="1"/>
      <protection locked="0"/>
    </xf>
    <xf numFmtId="0" fontId="27" fillId="5" borderId="36" xfId="15" applyFont="1" applyFill="1" applyBorder="1" applyAlignment="1" applyProtection="1">
      <alignment vertical="center" wrapText="1"/>
      <protection locked="0"/>
    </xf>
    <xf numFmtId="0" fontId="27" fillId="5" borderId="60" xfId="15" applyFont="1" applyFill="1" applyBorder="1" applyAlignment="1" applyProtection="1">
      <alignment vertical="center" wrapText="1"/>
      <protection locked="0"/>
    </xf>
    <xf numFmtId="0" fontId="47" fillId="2" borderId="10" xfId="0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Alignment="1" applyProtection="1">
      <alignment vertical="center" wrapText="1"/>
      <protection locked="0"/>
    </xf>
    <xf numFmtId="0" fontId="27" fillId="5" borderId="0" xfId="0" applyFont="1" applyFill="1" applyAlignment="1" applyProtection="1">
      <alignment vertical="center"/>
      <protection locked="0"/>
    </xf>
    <xf numFmtId="0" fontId="27" fillId="5" borderId="0" xfId="11" applyFont="1" applyFill="1" applyBorder="1" applyAlignment="1" applyProtection="1">
      <alignment horizontal="center" vertical="center" wrapText="1"/>
      <protection locked="0"/>
    </xf>
    <xf numFmtId="0" fontId="28" fillId="5" borderId="76" xfId="0" applyFont="1" applyFill="1" applyBorder="1" applyAlignment="1" applyProtection="1">
      <alignment horizontal="left" vertical="center" wrapText="1"/>
      <protection locked="0"/>
    </xf>
    <xf numFmtId="0" fontId="28" fillId="5" borderId="37" xfId="0" applyFont="1" applyFill="1" applyBorder="1" applyAlignment="1" applyProtection="1">
      <alignment horizontal="left" vertical="center" wrapText="1"/>
      <protection locked="0"/>
    </xf>
    <xf numFmtId="0" fontId="28" fillId="5" borderId="36" xfId="0" applyFont="1" applyFill="1" applyBorder="1" applyAlignment="1" applyProtection="1">
      <alignment horizontal="left" vertical="center" wrapText="1"/>
      <protection locked="0"/>
    </xf>
    <xf numFmtId="0" fontId="27" fillId="5" borderId="0" xfId="13" applyFont="1" applyFill="1" applyBorder="1" applyAlignment="1" applyProtection="1">
      <alignment vertical="center" wrapText="1"/>
      <protection locked="0"/>
    </xf>
    <xf numFmtId="0" fontId="28" fillId="5" borderId="0" xfId="0" applyFont="1" applyFill="1" applyBorder="1" applyAlignment="1" applyProtection="1">
      <alignment horizontal="left" vertical="center" wrapText="1"/>
      <protection locked="0"/>
    </xf>
    <xf numFmtId="0" fontId="27" fillId="5" borderId="0" xfId="15" applyFont="1" applyFill="1" applyBorder="1" applyAlignment="1" applyProtection="1">
      <alignment vertical="center" wrapText="1"/>
      <protection locked="0"/>
    </xf>
    <xf numFmtId="0" fontId="47" fillId="2" borderId="69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Protection="1">
      <protection locked="0"/>
    </xf>
    <xf numFmtId="0" fontId="27" fillId="2" borderId="76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3" xfId="22" applyFont="1" applyFill="1" applyBorder="1" applyAlignment="1" applyProtection="1">
      <alignment horizontal="center" vertical="center" wrapText="1"/>
      <protection locked="0"/>
    </xf>
    <xf numFmtId="0" fontId="27" fillId="2" borderId="4" xfId="22" applyFont="1" applyFill="1" applyBorder="1" applyAlignment="1" applyProtection="1">
      <alignment horizontal="center" vertical="center" wrapText="1"/>
      <protection locked="0"/>
    </xf>
    <xf numFmtId="0" fontId="18" fillId="3" borderId="0" xfId="0" applyNumberFormat="1" applyFont="1" applyFill="1" applyBorder="1" applyProtection="1">
      <protection locked="0"/>
    </xf>
    <xf numFmtId="0" fontId="28" fillId="2" borderId="0" xfId="0" applyNumberFormat="1" applyFont="1" applyFill="1" applyBorder="1" applyProtection="1">
      <protection locked="0"/>
    </xf>
    <xf numFmtId="0" fontId="34" fillId="0" borderId="0" xfId="0" applyFont="1" applyFill="1"/>
    <xf numFmtId="0" fontId="0" fillId="0" borderId="0" xfId="0" applyFill="1"/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/>
    <xf numFmtId="0" fontId="34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Alignment="1"/>
    <xf numFmtId="0" fontId="57" fillId="0" borderId="0" xfId="13" applyFont="1" applyFill="1" applyBorder="1" applyAlignment="1">
      <alignment vertical="center" wrapText="1"/>
    </xf>
    <xf numFmtId="0" fontId="57" fillId="0" borderId="0" xfId="15" applyFont="1" applyFill="1" applyBorder="1" applyAlignment="1">
      <alignment vertical="center" wrapText="1"/>
    </xf>
    <xf numFmtId="0" fontId="40" fillId="5" borderId="37" xfId="13" applyFont="1" applyFill="1" applyBorder="1" applyAlignment="1">
      <alignment vertical="center" wrapText="1"/>
    </xf>
    <xf numFmtId="0" fontId="40" fillId="5" borderId="17" xfId="13" applyFont="1" applyFill="1" applyBorder="1" applyAlignment="1">
      <alignment horizontal="center" vertical="center" wrapText="1"/>
    </xf>
    <xf numFmtId="0" fontId="40" fillId="5" borderId="42" xfId="13" applyFont="1" applyFill="1" applyBorder="1" applyAlignment="1">
      <alignment horizontal="center" vertical="center" wrapText="1"/>
    </xf>
    <xf numFmtId="0" fontId="41" fillId="5" borderId="0" xfId="0" applyFont="1" applyFill="1"/>
    <xf numFmtId="0" fontId="11" fillId="5" borderId="2" xfId="13" applyFont="1" applyFill="1" applyBorder="1" applyAlignment="1">
      <alignment vertical="center" wrapText="1"/>
    </xf>
    <xf numFmtId="0" fontId="11" fillId="5" borderId="37" xfId="13" applyFont="1" applyFill="1" applyBorder="1" applyAlignment="1">
      <alignment vertical="center" wrapText="1"/>
    </xf>
    <xf numFmtId="0" fontId="40" fillId="5" borderId="49" xfId="13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/>
    </xf>
    <xf numFmtId="0" fontId="40" fillId="5" borderId="29" xfId="15" applyFont="1" applyFill="1" applyBorder="1" applyAlignment="1">
      <alignment vertical="center" wrapText="1"/>
    </xf>
    <xf numFmtId="0" fontId="40" fillId="5" borderId="21" xfId="15" applyFont="1" applyFill="1" applyBorder="1" applyAlignment="1">
      <alignment horizontal="center" vertical="center" wrapText="1"/>
    </xf>
    <xf numFmtId="0" fontId="41" fillId="5" borderId="28" xfId="0" applyFont="1" applyFill="1" applyBorder="1" applyAlignment="1">
      <alignment horizontal="center" vertical="center" wrapText="1"/>
    </xf>
    <xf numFmtId="0" fontId="40" fillId="5" borderId="24" xfId="15" applyFont="1" applyFill="1" applyBorder="1" applyAlignment="1">
      <alignment vertical="center" wrapText="1"/>
    </xf>
    <xf numFmtId="0" fontId="61" fillId="5" borderId="22" xfId="3" applyFont="1" applyFill="1" applyBorder="1" applyAlignment="1">
      <alignment vertical="center" wrapText="1"/>
    </xf>
    <xf numFmtId="0" fontId="41" fillId="5" borderId="46" xfId="0" applyFont="1" applyFill="1" applyBorder="1" applyAlignment="1">
      <alignment horizontal="center" vertical="center" wrapText="1"/>
    </xf>
    <xf numFmtId="0" fontId="40" fillId="5" borderId="78" xfId="13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center"/>
    </xf>
    <xf numFmtId="0" fontId="41" fillId="5" borderId="48" xfId="0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41" fillId="5" borderId="24" xfId="0" applyFont="1" applyFill="1" applyBorder="1" applyAlignment="1">
      <alignment horizontal="center" vertical="center" wrapText="1"/>
    </xf>
    <xf numFmtId="0" fontId="40" fillId="5" borderId="18" xfId="15" applyFont="1" applyFill="1" applyBorder="1" applyAlignment="1">
      <alignment horizontal="center" vertical="center" wrapText="1"/>
    </xf>
    <xf numFmtId="0" fontId="40" fillId="2" borderId="67" xfId="15" applyFont="1" applyFill="1" applyBorder="1" applyAlignment="1">
      <alignment horizontal="center" vertical="center" wrapText="1"/>
    </xf>
    <xf numFmtId="0" fontId="34" fillId="2" borderId="0" xfId="0" applyFont="1" applyFill="1"/>
    <xf numFmtId="0" fontId="40" fillId="2" borderId="23" xfId="15" applyFont="1" applyFill="1" applyBorder="1" applyAlignment="1">
      <alignment horizontal="center" vertical="center" wrapText="1"/>
    </xf>
    <xf numFmtId="0" fontId="41" fillId="2" borderId="0" xfId="0" applyFont="1" applyFill="1" applyBorder="1"/>
    <xf numFmtId="0" fontId="34" fillId="2" borderId="0" xfId="0" applyFont="1" applyFill="1" applyBorder="1"/>
    <xf numFmtId="0" fontId="56" fillId="2" borderId="23" xfId="0" applyFont="1" applyFill="1" applyBorder="1" applyAlignment="1">
      <alignment horizontal="center" vertical="center"/>
    </xf>
    <xf numFmtId="0" fontId="56" fillId="2" borderId="25" xfId="0" applyFont="1" applyFill="1" applyBorder="1" applyAlignment="1">
      <alignment horizontal="center" vertical="center"/>
    </xf>
    <xf numFmtId="0" fontId="11" fillId="2" borderId="25" xfId="13" applyFont="1" applyFill="1" applyBorder="1" applyAlignment="1">
      <alignment horizontal="center" vertical="center" wrapText="1"/>
    </xf>
    <xf numFmtId="0" fontId="11" fillId="2" borderId="49" xfId="13" applyFont="1" applyFill="1" applyBorder="1" applyAlignment="1">
      <alignment horizontal="center" vertical="center" wrapText="1"/>
    </xf>
    <xf numFmtId="0" fontId="11" fillId="2" borderId="23" xfId="13" applyFont="1" applyFill="1" applyBorder="1" applyAlignment="1">
      <alignment horizontal="center" vertical="center" wrapText="1"/>
    </xf>
    <xf numFmtId="0" fontId="11" fillId="5" borderId="13" xfId="15" applyFont="1" applyFill="1" applyBorder="1" applyAlignment="1">
      <alignment vertical="center" wrapText="1"/>
    </xf>
    <xf numFmtId="0" fontId="11" fillId="5" borderId="19" xfId="15" applyFont="1" applyFill="1" applyBorder="1" applyAlignment="1">
      <alignment vertical="center" wrapText="1"/>
    </xf>
    <xf numFmtId="0" fontId="63" fillId="5" borderId="10" xfId="0" applyFont="1" applyFill="1" applyBorder="1" applyAlignment="1">
      <alignment horizontal="center" vertical="center"/>
    </xf>
    <xf numFmtId="0" fontId="63" fillId="5" borderId="69" xfId="0" applyFont="1" applyFill="1" applyBorder="1" applyAlignment="1">
      <alignment horizontal="center" vertical="center"/>
    </xf>
    <xf numFmtId="0" fontId="11" fillId="5" borderId="43" xfId="13" applyFont="1" applyFill="1" applyBorder="1" applyAlignment="1">
      <alignment horizontal="center" vertical="center" wrapText="1"/>
    </xf>
    <xf numFmtId="0" fontId="11" fillId="5" borderId="0" xfId="13" applyFont="1" applyFill="1" applyBorder="1" applyAlignment="1">
      <alignment horizontal="left" vertical="center" wrapText="1"/>
    </xf>
    <xf numFmtId="0" fontId="24" fillId="5" borderId="0" xfId="0" applyFont="1" applyFill="1"/>
    <xf numFmtId="0" fontId="24" fillId="7" borderId="0" xfId="0" applyFont="1" applyFill="1" applyAlignment="1">
      <alignment vertical="center"/>
    </xf>
    <xf numFmtId="0" fontId="24" fillId="7" borderId="0" xfId="0" applyFont="1" applyFill="1"/>
    <xf numFmtId="0" fontId="24" fillId="7" borderId="0" xfId="0" applyFont="1" applyFill="1" applyAlignment="1">
      <alignment horizontal="left" vertical="center"/>
    </xf>
    <xf numFmtId="0" fontId="69" fillId="5" borderId="0" xfId="0" applyFont="1" applyFill="1"/>
    <xf numFmtId="0" fontId="24" fillId="5" borderId="0" xfId="0" applyFont="1" applyFill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9" fillId="5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14" fillId="0" borderId="1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14" fillId="0" borderId="1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42" fillId="0" borderId="0" xfId="0" applyFont="1" applyFill="1" applyAlignment="1">
      <alignment vertical="center"/>
    </xf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76" fillId="0" borderId="0" xfId="0" applyFont="1" applyFill="1"/>
    <xf numFmtId="0" fontId="42" fillId="0" borderId="96" xfId="0" applyFont="1" applyFill="1" applyBorder="1" applyAlignment="1">
      <alignment horizontal="left" vertical="center" wrapText="1"/>
    </xf>
    <xf numFmtId="0" fontId="42" fillId="0" borderId="97" xfId="0" applyFont="1" applyFill="1" applyBorder="1" applyAlignment="1">
      <alignment horizontal="left" vertical="center" wrapText="1"/>
    </xf>
    <xf numFmtId="0" fontId="42" fillId="0" borderId="96" xfId="0" applyFont="1" applyFill="1" applyBorder="1" applyAlignment="1">
      <alignment horizontal="center" vertical="center" wrapText="1"/>
    </xf>
    <xf numFmtId="0" fontId="42" fillId="0" borderId="97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42" fillId="0" borderId="99" xfId="0" applyFont="1" applyFill="1" applyBorder="1" applyAlignment="1">
      <alignment horizontal="center" vertical="center" wrapText="1"/>
    </xf>
    <xf numFmtId="0" fontId="42" fillId="0" borderId="100" xfId="0" applyFont="1" applyFill="1" applyBorder="1" applyAlignment="1">
      <alignment horizontal="left" vertical="center" wrapText="1"/>
    </xf>
    <xf numFmtId="0" fontId="42" fillId="0" borderId="101" xfId="0" applyFont="1" applyFill="1" applyBorder="1" applyAlignment="1">
      <alignment horizontal="left" vertical="center" wrapText="1"/>
    </xf>
    <xf numFmtId="0" fontId="42" fillId="0" borderId="100" xfId="0" applyFont="1" applyFill="1" applyBorder="1" applyAlignment="1">
      <alignment horizontal="center" vertical="center" wrapText="1"/>
    </xf>
    <xf numFmtId="0" fontId="42" fillId="0" borderId="101" xfId="0" applyFont="1" applyFill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42" fillId="0" borderId="103" xfId="0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left" vertical="center" wrapText="1"/>
    </xf>
    <xf numFmtId="0" fontId="42" fillId="0" borderId="105" xfId="0" applyFont="1" applyFill="1" applyBorder="1" applyAlignment="1">
      <alignment horizontal="left" vertical="center" wrapText="1"/>
    </xf>
    <xf numFmtId="0" fontId="42" fillId="0" borderId="104" xfId="0" applyFont="1" applyFill="1" applyBorder="1" applyAlignment="1">
      <alignment horizontal="center" vertical="center" wrapText="1"/>
    </xf>
    <xf numFmtId="0" fontId="42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0" fontId="42" fillId="0" borderId="107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38" fillId="0" borderId="95" xfId="21" applyFont="1" applyFill="1" applyBorder="1" applyAlignment="1">
      <alignment horizontal="center" vertical="center" wrapText="1"/>
    </xf>
    <xf numFmtId="0" fontId="38" fillId="0" borderId="63" xfId="21" applyFont="1" applyFill="1" applyBorder="1" applyAlignment="1">
      <alignment horizontal="center" vertical="center" wrapText="1"/>
    </xf>
    <xf numFmtId="0" fontId="38" fillId="0" borderId="1" xfId="21" applyFont="1" applyFill="1" applyBorder="1" applyAlignment="1">
      <alignment horizontal="center" vertical="center" wrapText="1"/>
    </xf>
    <xf numFmtId="0" fontId="38" fillId="0" borderId="124" xfId="21" applyFont="1" applyFill="1" applyBorder="1" applyAlignment="1">
      <alignment horizontal="center" vertical="center" wrapText="1"/>
    </xf>
    <xf numFmtId="0" fontId="38" fillId="0" borderId="62" xfId="21" applyFont="1" applyFill="1" applyBorder="1" applyAlignment="1">
      <alignment horizontal="center" vertical="center" wrapText="1"/>
    </xf>
    <xf numFmtId="0" fontId="14" fillId="0" borderId="62" xfId="15" applyFont="1" applyFill="1" applyBorder="1" applyAlignment="1">
      <alignment horizontal="center" vertical="center" wrapText="1"/>
    </xf>
    <xf numFmtId="0" fontId="14" fillId="0" borderId="125" xfId="15" applyFont="1" applyFill="1" applyBorder="1" applyAlignment="1">
      <alignment horizontal="center" vertical="center" wrapText="1"/>
    </xf>
    <xf numFmtId="0" fontId="14" fillId="0" borderId="63" xfId="15" applyFont="1" applyFill="1" applyBorder="1" applyAlignment="1">
      <alignment horizontal="center" vertical="center" wrapText="1"/>
    </xf>
    <xf numFmtId="49" fontId="42" fillId="0" borderId="96" xfId="0" applyNumberFormat="1" applyFont="1" applyFill="1" applyBorder="1" applyAlignment="1">
      <alignment horizontal="left" vertical="center" wrapText="1"/>
    </xf>
    <xf numFmtId="0" fontId="42" fillId="0" borderId="96" xfId="15" applyFont="1" applyFill="1" applyBorder="1" applyAlignment="1">
      <alignment horizontal="center" vertical="center" wrapText="1"/>
    </xf>
    <xf numFmtId="0" fontId="42" fillId="0" borderId="97" xfId="15" applyFont="1" applyFill="1" applyBorder="1" applyAlignment="1">
      <alignment horizontal="center" vertical="center" wrapText="1"/>
    </xf>
    <xf numFmtId="0" fontId="14" fillId="0" borderId="98" xfId="15" applyFont="1" applyFill="1" applyBorder="1" applyAlignment="1">
      <alignment horizontal="center" vertical="center" wrapText="1"/>
    </xf>
    <xf numFmtId="0" fontId="42" fillId="0" borderId="99" xfId="15" applyFont="1" applyFill="1" applyBorder="1" applyAlignment="1">
      <alignment horizontal="center" vertical="center" wrapText="1"/>
    </xf>
    <xf numFmtId="0" fontId="9" fillId="0" borderId="62" xfId="21" applyFont="1" applyFill="1" applyBorder="1" applyAlignment="1">
      <alignment horizontal="left" vertical="center" textRotation="255" wrapText="1"/>
    </xf>
    <xf numFmtId="0" fontId="9" fillId="0" borderId="63" xfId="21" applyFont="1" applyFill="1" applyBorder="1" applyAlignment="1">
      <alignment horizontal="left" vertical="center" textRotation="255" wrapText="1"/>
    </xf>
    <xf numFmtId="0" fontId="9" fillId="0" borderId="5" xfId="21" applyFont="1" applyFill="1" applyBorder="1" applyAlignment="1">
      <alignment horizontal="left" vertical="center" textRotation="255" wrapText="1"/>
    </xf>
    <xf numFmtId="0" fontId="9" fillId="0" borderId="65" xfId="15" applyFont="1" applyFill="1" applyBorder="1" applyAlignment="1">
      <alignment horizontal="left" vertical="center" wrapText="1"/>
    </xf>
    <xf numFmtId="0" fontId="9" fillId="0" borderId="0" xfId="15" applyFont="1" applyFill="1" applyBorder="1" applyAlignment="1">
      <alignment horizontal="left" vertical="center" wrapText="1"/>
    </xf>
    <xf numFmtId="0" fontId="9" fillId="0" borderId="5" xfId="15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63" xfId="0" applyFont="1" applyFill="1" applyBorder="1" applyAlignment="1">
      <alignment horizontal="left" vertical="center" wrapText="1"/>
    </xf>
    <xf numFmtId="0" fontId="14" fillId="0" borderId="125" xfId="0" applyFont="1" applyFill="1" applyBorder="1" applyAlignment="1">
      <alignment horizontal="left" vertical="center" wrapText="1"/>
    </xf>
    <xf numFmtId="0" fontId="9" fillId="0" borderId="63" xfId="15" applyFont="1" applyFill="1" applyBorder="1" applyAlignment="1">
      <alignment horizontal="center" vertical="center" wrapText="1"/>
    </xf>
    <xf numFmtId="0" fontId="9" fillId="0" borderId="125" xfId="21" applyFont="1" applyFill="1" applyBorder="1" applyAlignment="1">
      <alignment horizontal="left" vertical="center" textRotation="255" wrapText="1"/>
    </xf>
    <xf numFmtId="0" fontId="9" fillId="0" borderId="12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9" fillId="0" borderId="62" xfId="15" applyFont="1" applyFill="1" applyBorder="1" applyAlignment="1">
      <alignment horizontal="center" vertical="center" wrapText="1"/>
    </xf>
    <xf numFmtId="0" fontId="9" fillId="0" borderId="125" xfId="15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2" fillId="0" borderId="0" xfId="5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9" fillId="0" borderId="125" xfId="0" applyFont="1" applyFill="1" applyBorder="1" applyAlignment="1">
      <alignment horizontal="left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4" fillId="0" borderId="114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26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0" fontId="9" fillId="0" borderId="122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40" fillId="2" borderId="24" xfId="15" applyFont="1" applyFill="1" applyBorder="1" applyAlignment="1">
      <alignment vertical="center" wrapText="1"/>
    </xf>
    <xf numFmtId="0" fontId="59" fillId="2" borderId="73" xfId="0" applyFont="1" applyFill="1" applyBorder="1" applyAlignment="1">
      <alignment horizontal="left" vertical="center" wrapText="1"/>
    </xf>
    <xf numFmtId="0" fontId="59" fillId="2" borderId="14" xfId="0" applyFont="1" applyFill="1" applyBorder="1" applyAlignment="1">
      <alignment horizontal="left" vertical="center" wrapText="1"/>
    </xf>
    <xf numFmtId="0" fontId="40" fillId="2" borderId="24" xfId="15" applyFont="1" applyFill="1" applyBorder="1" applyAlignment="1">
      <alignment vertical="center"/>
    </xf>
    <xf numFmtId="0" fontId="11" fillId="2" borderId="50" xfId="13" applyFont="1" applyFill="1" applyBorder="1" applyAlignment="1">
      <alignment horizontal="center" vertical="center" wrapText="1"/>
    </xf>
    <xf numFmtId="0" fontId="11" fillId="2" borderId="51" xfId="13" applyFont="1" applyFill="1" applyBorder="1" applyAlignment="1">
      <alignment horizontal="center" vertical="center" wrapText="1"/>
    </xf>
    <xf numFmtId="0" fontId="11" fillId="2" borderId="53" xfId="13" applyFont="1" applyFill="1" applyBorder="1" applyAlignment="1">
      <alignment horizontal="center" vertical="center" wrapText="1"/>
    </xf>
    <xf numFmtId="0" fontId="11" fillId="2" borderId="46" xfId="13" applyFont="1" applyFill="1" applyBorder="1" applyAlignment="1">
      <alignment horizontal="center" vertical="center" wrapText="1"/>
    </xf>
    <xf numFmtId="0" fontId="11" fillId="2" borderId="15" xfId="13" applyFont="1" applyFill="1" applyBorder="1" applyAlignment="1">
      <alignment horizontal="center" vertical="center" wrapText="1"/>
    </xf>
    <xf numFmtId="0" fontId="11" fillId="2" borderId="48" xfId="13" applyFont="1" applyFill="1" applyBorder="1" applyAlignment="1">
      <alignment horizontal="center" vertical="center" wrapText="1"/>
    </xf>
    <xf numFmtId="0" fontId="19" fillId="0" borderId="0" xfId="9" applyFont="1"/>
    <xf numFmtId="0" fontId="122" fillId="0" borderId="0" xfId="9"/>
    <xf numFmtId="0" fontId="122" fillId="0" borderId="0" xfId="9" applyFill="1"/>
    <xf numFmtId="0" fontId="19" fillId="0" borderId="0" xfId="9" applyFont="1" applyAlignment="1">
      <alignment horizontal="center"/>
    </xf>
    <xf numFmtId="0" fontId="19" fillId="0" borderId="0" xfId="9" applyFont="1" applyAlignment="1">
      <alignment horizontal="left"/>
    </xf>
    <xf numFmtId="0" fontId="19" fillId="0" borderId="0" xfId="9" applyFont="1" applyFill="1" applyAlignment="1">
      <alignment horizontal="left"/>
    </xf>
    <xf numFmtId="0" fontId="19" fillId="0" borderId="0" xfId="9" applyFont="1" applyFill="1"/>
    <xf numFmtId="0" fontId="19" fillId="0" borderId="0" xfId="9" applyFont="1" applyFill="1" applyAlignment="1"/>
    <xf numFmtId="0" fontId="122" fillId="0" borderId="0" xfId="9" applyBorder="1" applyAlignment="1"/>
    <xf numFmtId="0" fontId="122" fillId="0" borderId="0" xfId="9" applyFill="1" applyAlignment="1">
      <alignment horizontal="center"/>
    </xf>
    <xf numFmtId="0" fontId="122" fillId="2" borderId="0" xfId="9" applyFill="1"/>
    <xf numFmtId="0" fontId="122" fillId="0" borderId="2" xfId="9" applyBorder="1" applyAlignment="1">
      <alignment horizontal="center"/>
    </xf>
    <xf numFmtId="0" fontId="93" fillId="2" borderId="0" xfId="9" applyFont="1" applyFill="1" applyBorder="1" applyAlignment="1">
      <alignment horizontal="left" wrapText="1"/>
    </xf>
    <xf numFmtId="0" fontId="91" fillId="2" borderId="0" xfId="9" applyFont="1" applyFill="1" applyBorder="1" applyAlignment="1">
      <alignment horizontal="center" vertical="center"/>
    </xf>
    <xf numFmtId="0" fontId="91" fillId="2" borderId="3" xfId="9" applyFont="1" applyFill="1" applyBorder="1" applyAlignment="1">
      <alignment horizontal="center" vertical="center"/>
    </xf>
    <xf numFmtId="0" fontId="122" fillId="0" borderId="40" xfId="9" applyFill="1" applyBorder="1"/>
    <xf numFmtId="0" fontId="94" fillId="2" borderId="3" xfId="9" applyFont="1" applyFill="1" applyBorder="1" applyAlignment="1">
      <alignment horizontal="center" vertical="center"/>
    </xf>
    <xf numFmtId="0" fontId="94" fillId="2" borderId="0" xfId="9" applyFont="1" applyFill="1" applyBorder="1" applyAlignment="1">
      <alignment horizontal="center" vertical="center"/>
    </xf>
    <xf numFmtId="0" fontId="91" fillId="2" borderId="0" xfId="9" applyFont="1" applyFill="1"/>
    <xf numFmtId="0" fontId="0" fillId="0" borderId="0" xfId="0" applyAlignment="1">
      <alignment vertical="top"/>
    </xf>
    <xf numFmtId="0" fontId="96" fillId="5" borderId="0" xfId="9" applyFont="1" applyFill="1" applyBorder="1" applyAlignment="1"/>
    <xf numFmtId="0" fontId="122" fillId="0" borderId="0" xfId="9" applyBorder="1" applyAlignment="1">
      <alignment horizontal="center"/>
    </xf>
    <xf numFmtId="0" fontId="122" fillId="0" borderId="40" xfId="9" applyBorder="1" applyAlignment="1">
      <alignment horizontal="center"/>
    </xf>
    <xf numFmtId="0" fontId="122" fillId="0" borderId="93" xfId="9" applyBorder="1" applyAlignment="1">
      <alignment horizontal="center"/>
    </xf>
    <xf numFmtId="0" fontId="93" fillId="0" borderId="93" xfId="0" applyFont="1" applyFill="1" applyBorder="1" applyAlignment="1">
      <alignment horizontal="center"/>
    </xf>
    <xf numFmtId="0" fontId="40" fillId="5" borderId="71" xfId="15" applyFont="1" applyFill="1" applyBorder="1" applyAlignment="1">
      <alignment vertical="center" wrapText="1"/>
    </xf>
    <xf numFmtId="0" fontId="40" fillId="5" borderId="67" xfId="15" applyFont="1" applyFill="1" applyBorder="1" applyAlignment="1">
      <alignment vertical="center" wrapText="1"/>
    </xf>
    <xf numFmtId="0" fontId="11" fillId="5" borderId="46" xfId="15" applyFont="1" applyFill="1" applyBorder="1" applyAlignment="1">
      <alignment vertical="center" wrapText="1"/>
    </xf>
    <xf numFmtId="0" fontId="113" fillId="5" borderId="29" xfId="15" applyFont="1" applyFill="1" applyBorder="1" applyAlignment="1">
      <alignment vertical="center" wrapText="1"/>
    </xf>
    <xf numFmtId="0" fontId="11" fillId="5" borderId="76" xfId="13" applyFont="1" applyFill="1" applyBorder="1" applyAlignment="1">
      <alignment vertical="center" wrapText="1"/>
    </xf>
    <xf numFmtId="0" fontId="11" fillId="5" borderId="60" xfId="13" applyFont="1" applyFill="1" applyBorder="1" applyAlignment="1">
      <alignment vertical="center" wrapText="1"/>
    </xf>
    <xf numFmtId="0" fontId="11" fillId="5" borderId="46" xfId="15" applyFont="1" applyFill="1" applyBorder="1" applyAlignment="1">
      <alignment horizontal="center" vertical="center" wrapText="1"/>
    </xf>
    <xf numFmtId="0" fontId="11" fillId="5" borderId="48" xfId="15" applyFont="1" applyFill="1" applyBorder="1" applyAlignment="1">
      <alignment horizontal="center" vertical="center" wrapText="1"/>
    </xf>
    <xf numFmtId="0" fontId="11" fillId="0" borderId="46" xfId="15" applyFont="1" applyFill="1" applyBorder="1" applyAlignment="1">
      <alignment horizontal="center" vertical="center" wrapText="1"/>
    </xf>
    <xf numFmtId="0" fontId="40" fillId="5" borderId="0" xfId="13" applyFont="1" applyFill="1" applyBorder="1" applyAlignment="1">
      <alignment horizontal="center" vertical="center" wrapText="1"/>
    </xf>
    <xf numFmtId="0" fontId="40" fillId="5" borderId="90" xfId="15" applyFont="1" applyFill="1" applyBorder="1" applyAlignment="1">
      <alignment vertical="center" wrapText="1"/>
    </xf>
    <xf numFmtId="0" fontId="11" fillId="5" borderId="2" xfId="15" applyFont="1" applyFill="1" applyBorder="1" applyAlignment="1">
      <alignment horizontal="center" vertical="center" wrapText="1"/>
    </xf>
    <xf numFmtId="0" fontId="11" fillId="5" borderId="15" xfId="15" applyFont="1" applyFill="1" applyBorder="1" applyAlignment="1">
      <alignment vertical="center" wrapText="1"/>
    </xf>
    <xf numFmtId="0" fontId="40" fillId="5" borderId="48" xfId="15" applyFont="1" applyFill="1" applyBorder="1" applyAlignment="1">
      <alignment vertical="center" wrapText="1"/>
    </xf>
    <xf numFmtId="0" fontId="41" fillId="5" borderId="34" xfId="0" applyFont="1" applyFill="1" applyBorder="1" applyAlignment="1">
      <alignment horizontal="left" vertical="center" wrapText="1"/>
    </xf>
    <xf numFmtId="0" fontId="41" fillId="5" borderId="43" xfId="0" applyFont="1" applyFill="1" applyBorder="1" applyAlignment="1">
      <alignment horizontal="left" vertical="center" wrapText="1"/>
    </xf>
    <xf numFmtId="0" fontId="40" fillId="5" borderId="4" xfId="13" applyFont="1" applyFill="1" applyBorder="1" applyAlignment="1">
      <alignment vertical="center" wrapText="1"/>
    </xf>
    <xf numFmtId="0" fontId="63" fillId="5" borderId="35" xfId="0" applyFont="1" applyFill="1" applyBorder="1" applyAlignment="1">
      <alignment horizontal="left" vertical="center" wrapText="1"/>
    </xf>
    <xf numFmtId="0" fontId="63" fillId="5" borderId="35" xfId="0" applyFont="1" applyFill="1" applyBorder="1" applyAlignment="1">
      <alignment horizontal="center" vertical="center"/>
    </xf>
    <xf numFmtId="0" fontId="41" fillId="5" borderId="28" xfId="0" applyFont="1" applyFill="1" applyBorder="1" applyAlignment="1">
      <alignment horizontal="left" vertical="center" wrapText="1"/>
    </xf>
    <xf numFmtId="0" fontId="56" fillId="5" borderId="38" xfId="0" applyFont="1" applyFill="1" applyBorder="1" applyAlignment="1">
      <alignment horizontal="center" vertical="center"/>
    </xf>
    <xf numFmtId="0" fontId="40" fillId="9" borderId="134" xfId="0" applyFont="1" applyFill="1" applyBorder="1" applyAlignment="1">
      <alignment horizontal="center" vertical="center"/>
    </xf>
    <xf numFmtId="0" fontId="40" fillId="9" borderId="119" xfId="0" applyFont="1" applyFill="1" applyBorder="1" applyAlignment="1">
      <alignment horizontal="center" vertical="center" wrapText="1"/>
    </xf>
    <xf numFmtId="0" fontId="40" fillId="9" borderId="135" xfId="0" applyFont="1" applyFill="1" applyBorder="1" applyAlignment="1">
      <alignment horizontal="center" vertical="center" wrapText="1"/>
    </xf>
    <xf numFmtId="0" fontId="56" fillId="5" borderId="76" xfId="0" applyFont="1" applyFill="1" applyBorder="1" applyAlignment="1">
      <alignment horizontal="center" vertical="center"/>
    </xf>
    <xf numFmtId="0" fontId="40" fillId="9" borderId="118" xfId="0" applyFont="1" applyFill="1" applyBorder="1" applyAlignment="1">
      <alignment horizontal="center" vertical="center"/>
    </xf>
    <xf numFmtId="0" fontId="11" fillId="5" borderId="42" xfId="13" applyFont="1" applyFill="1" applyBorder="1" applyAlignment="1">
      <alignment horizontal="center" vertical="center" wrapText="1"/>
    </xf>
    <xf numFmtId="0" fontId="11" fillId="9" borderId="133" xfId="0" applyFont="1" applyFill="1" applyBorder="1" applyAlignment="1">
      <alignment horizontal="center" vertical="center" wrapText="1"/>
    </xf>
    <xf numFmtId="0" fontId="11" fillId="9" borderId="134" xfId="0" applyFont="1" applyFill="1" applyBorder="1" applyAlignment="1">
      <alignment horizontal="center" vertical="center" wrapText="1"/>
    </xf>
    <xf numFmtId="0" fontId="11" fillId="9" borderId="136" xfId="0" applyFont="1" applyFill="1" applyBorder="1" applyAlignment="1">
      <alignment horizontal="center" vertical="center" wrapText="1"/>
    </xf>
    <xf numFmtId="0" fontId="40" fillId="0" borderId="29" xfId="15" applyFont="1" applyFill="1" applyBorder="1" applyAlignment="1">
      <alignment vertical="center" wrapText="1"/>
    </xf>
    <xf numFmtId="0" fontId="113" fillId="0" borderId="29" xfId="15" applyFont="1" applyFill="1" applyBorder="1" applyAlignment="1">
      <alignment vertical="center" wrapText="1"/>
    </xf>
    <xf numFmtId="0" fontId="40" fillId="0" borderId="0" xfId="15" applyFont="1" applyFill="1" applyBorder="1" applyAlignment="1">
      <alignment vertical="center" wrapText="1"/>
    </xf>
    <xf numFmtId="0" fontId="11" fillId="0" borderId="0" xfId="13" applyFont="1" applyFill="1" applyBorder="1" applyAlignment="1">
      <alignment horizontal="left" vertical="center" wrapText="1"/>
    </xf>
    <xf numFmtId="0" fontId="54" fillId="10" borderId="37" xfId="0" applyFont="1" applyFill="1" applyBorder="1" applyAlignment="1">
      <alignment horizontal="center" vertical="center" wrapText="1"/>
    </xf>
    <xf numFmtId="0" fontId="54" fillId="10" borderId="36" xfId="0" applyFont="1" applyFill="1" applyBorder="1" applyAlignment="1">
      <alignment horizontal="center" vertical="center" wrapText="1"/>
    </xf>
    <xf numFmtId="0" fontId="39" fillId="5" borderId="35" xfId="15" quotePrefix="1" applyFont="1" applyFill="1" applyBorder="1" applyAlignment="1">
      <alignment vertical="center" wrapText="1"/>
    </xf>
    <xf numFmtId="0" fontId="36" fillId="5" borderId="10" xfId="11" quotePrefix="1" applyFont="1" applyFill="1" applyBorder="1" applyAlignment="1">
      <alignment horizontal="center" vertical="center" wrapText="1"/>
    </xf>
    <xf numFmtId="0" fontId="37" fillId="5" borderId="10" xfId="11" quotePrefix="1" applyFont="1" applyFill="1" applyBorder="1" applyAlignment="1">
      <alignment horizontal="center" vertical="center" wrapText="1"/>
    </xf>
    <xf numFmtId="0" fontId="38" fillId="5" borderId="35" xfId="11" quotePrefix="1" applyFont="1" applyFill="1" applyBorder="1" applyAlignment="1">
      <alignment horizontal="center" vertical="center" wrapText="1"/>
    </xf>
    <xf numFmtId="0" fontId="38" fillId="5" borderId="69" xfId="11" quotePrefix="1" applyFont="1" applyFill="1" applyBorder="1" applyAlignment="1">
      <alignment horizontal="center" vertical="center" wrapText="1"/>
    </xf>
    <xf numFmtId="0" fontId="39" fillId="5" borderId="69" xfId="15" quotePrefix="1" applyFont="1" applyFill="1" applyBorder="1" applyAlignment="1">
      <alignment vertical="center" wrapText="1"/>
    </xf>
    <xf numFmtId="0" fontId="39" fillId="5" borderId="40" xfId="15" quotePrefix="1" applyFont="1" applyFill="1" applyBorder="1" applyAlignment="1">
      <alignment vertical="center" wrapText="1"/>
    </xf>
    <xf numFmtId="0" fontId="11" fillId="2" borderId="73" xfId="15" quotePrefix="1" applyFont="1" applyFill="1" applyBorder="1" applyAlignment="1">
      <alignment vertical="center" wrapText="1"/>
    </xf>
    <xf numFmtId="0" fontId="27" fillId="2" borderId="73" xfId="22" quotePrefix="1" applyFont="1" applyFill="1" applyBorder="1" applyAlignment="1">
      <alignment horizontal="left" vertical="center" wrapText="1"/>
    </xf>
    <xf numFmtId="0" fontId="28" fillId="2" borderId="35" xfId="22" quotePrefix="1" applyFont="1" applyFill="1" applyBorder="1" applyAlignment="1" applyProtection="1">
      <alignment vertical="center" wrapText="1"/>
      <protection locked="0"/>
    </xf>
    <xf numFmtId="0" fontId="28" fillId="2" borderId="6" xfId="22" quotePrefix="1" applyFont="1" applyFill="1" applyBorder="1" applyAlignment="1" applyProtection="1">
      <alignment vertical="center" wrapText="1"/>
      <protection locked="0"/>
    </xf>
    <xf numFmtId="0" fontId="21" fillId="5" borderId="10" xfId="11" quotePrefix="1" applyFont="1" applyFill="1" applyBorder="1" applyAlignment="1" applyProtection="1">
      <alignment horizontal="center" textRotation="90" wrapText="1"/>
      <protection locked="0"/>
    </xf>
    <xf numFmtId="0" fontId="28" fillId="5" borderId="35" xfId="22" quotePrefix="1" applyFont="1" applyFill="1" applyBorder="1" applyAlignment="1" applyProtection="1">
      <alignment vertical="center" wrapText="1"/>
      <protection locked="0"/>
    </xf>
    <xf numFmtId="0" fontId="27" fillId="5" borderId="45" xfId="22" quotePrefix="1" applyFont="1" applyFill="1" applyBorder="1" applyAlignment="1">
      <alignment horizontal="left" vertical="center" wrapText="1"/>
    </xf>
    <xf numFmtId="0" fontId="21" fillId="5" borderId="69" xfId="11" quotePrefix="1" applyFont="1" applyFill="1" applyBorder="1" applyAlignment="1" applyProtection="1">
      <alignment horizontal="center" textRotation="90" wrapText="1"/>
      <protection locked="0"/>
    </xf>
    <xf numFmtId="0" fontId="28" fillId="5" borderId="35" xfId="15" quotePrefix="1" applyFont="1" applyFill="1" applyBorder="1" applyAlignment="1" applyProtection="1">
      <alignment vertical="center" wrapText="1"/>
      <protection locked="0"/>
    </xf>
    <xf numFmtId="0" fontId="27" fillId="5" borderId="14" xfId="22" quotePrefix="1" applyFont="1" applyFill="1" applyBorder="1" applyAlignment="1">
      <alignment horizontal="left" vertical="center" wrapText="1"/>
    </xf>
    <xf numFmtId="0" fontId="44" fillId="5" borderId="10" xfId="11" quotePrefix="1" applyFont="1" applyFill="1" applyBorder="1" applyAlignment="1" applyProtection="1">
      <alignment horizontal="center" textRotation="90" wrapText="1"/>
      <protection locked="0"/>
    </xf>
    <xf numFmtId="0" fontId="27" fillId="5" borderId="29" xfId="15" quotePrefix="1" applyFont="1" applyFill="1" applyBorder="1" applyAlignment="1">
      <alignment horizontal="left" vertical="center" wrapText="1"/>
    </xf>
    <xf numFmtId="0" fontId="36" fillId="5" borderId="69" xfId="11" quotePrefix="1" applyFont="1" applyFill="1" applyBorder="1" applyAlignment="1">
      <alignment horizontal="center" vertical="center" wrapText="1"/>
    </xf>
    <xf numFmtId="0" fontId="37" fillId="5" borderId="69" xfId="11" quotePrefix="1" applyFont="1" applyFill="1" applyBorder="1" applyAlignment="1">
      <alignment horizontal="center" vertical="center" wrapText="1"/>
    </xf>
    <xf numFmtId="0" fontId="38" fillId="5" borderId="59" xfId="11" quotePrefix="1" applyFont="1" applyFill="1" applyBorder="1" applyAlignment="1">
      <alignment horizontal="center" vertical="center" wrapText="1"/>
    </xf>
    <xf numFmtId="0" fontId="12" fillId="2" borderId="2" xfId="8" quotePrefix="1" applyFont="1" applyFill="1" applyBorder="1" applyAlignment="1">
      <alignment horizontal="center" vertical="center" wrapText="1"/>
    </xf>
    <xf numFmtId="0" fontId="124" fillId="5" borderId="0" xfId="0" applyFont="1" applyFill="1" applyBorder="1" applyAlignment="1">
      <alignment horizontal="center" vertical="center" wrapText="1"/>
    </xf>
    <xf numFmtId="0" fontId="36" fillId="5" borderId="140" xfId="11" quotePrefix="1" applyFont="1" applyFill="1" applyBorder="1" applyAlignment="1">
      <alignment horizontal="center" vertical="center" wrapText="1"/>
    </xf>
    <xf numFmtId="0" fontId="37" fillId="5" borderId="140" xfId="11" quotePrefix="1" applyFont="1" applyFill="1" applyBorder="1" applyAlignment="1">
      <alignment horizontal="center" vertical="center" wrapText="1"/>
    </xf>
    <xf numFmtId="0" fontId="38" fillId="5" borderId="137" xfId="11" quotePrefix="1" applyFont="1" applyFill="1" applyBorder="1" applyAlignment="1">
      <alignment horizontal="center" vertical="center" wrapText="1"/>
    </xf>
    <xf numFmtId="0" fontId="71" fillId="5" borderId="141" xfId="15" quotePrefix="1" applyFont="1" applyFill="1" applyBorder="1" applyAlignment="1">
      <alignment vertical="center" wrapText="1"/>
    </xf>
    <xf numFmtId="0" fontId="57" fillId="10" borderId="142" xfId="0" applyFont="1" applyFill="1" applyBorder="1" applyAlignment="1">
      <alignment horizontal="right" vertical="center" wrapText="1"/>
    </xf>
    <xf numFmtId="0" fontId="57" fillId="10" borderId="143" xfId="0" applyFont="1" applyFill="1" applyBorder="1" applyAlignment="1">
      <alignment horizontal="right" vertical="center" wrapText="1"/>
    </xf>
    <xf numFmtId="0" fontId="57" fillId="10" borderId="144" xfId="0" applyFont="1" applyFill="1" applyBorder="1" applyAlignment="1">
      <alignment horizontal="right" vertical="center" wrapText="1"/>
    </xf>
    <xf numFmtId="0" fontId="57" fillId="10" borderId="142" xfId="0" applyFont="1" applyFill="1" applyBorder="1" applyAlignment="1">
      <alignment horizontal="center" vertical="center" wrapText="1"/>
    </xf>
    <xf numFmtId="0" fontId="57" fillId="10" borderId="143" xfId="0" applyFont="1" applyFill="1" applyBorder="1" applyAlignment="1">
      <alignment vertical="center" wrapText="1"/>
    </xf>
    <xf numFmtId="0" fontId="57" fillId="10" borderId="143" xfId="0" applyFont="1" applyFill="1" applyBorder="1" applyAlignment="1">
      <alignment horizontal="center" vertical="center" wrapText="1"/>
    </xf>
    <xf numFmtId="0" fontId="57" fillId="10" borderId="146" xfId="0" applyFont="1" applyFill="1" applyBorder="1" applyAlignment="1">
      <alignment horizontal="center" vertical="center" wrapText="1"/>
    </xf>
    <xf numFmtId="0" fontId="57" fillId="10" borderId="147" xfId="0" applyFont="1" applyFill="1" applyBorder="1" applyAlignment="1">
      <alignment horizontal="center" vertical="center" wrapText="1"/>
    </xf>
    <xf numFmtId="0" fontId="57" fillId="10" borderId="148" xfId="0" applyFont="1" applyFill="1" applyBorder="1" applyAlignment="1">
      <alignment horizontal="center" vertical="center" wrapText="1"/>
    </xf>
    <xf numFmtId="0" fontId="57" fillId="10" borderId="150" xfId="0" applyFont="1" applyFill="1" applyBorder="1" applyAlignment="1">
      <alignment horizontal="center" vertical="center" wrapText="1"/>
    </xf>
    <xf numFmtId="0" fontId="57" fillId="10" borderId="151" xfId="0" applyFont="1" applyFill="1" applyBorder="1" applyAlignment="1">
      <alignment horizontal="center" vertical="center" wrapText="1"/>
    </xf>
    <xf numFmtId="0" fontId="57" fillId="10" borderId="152" xfId="0" applyFont="1" applyFill="1" applyBorder="1" applyAlignment="1">
      <alignment horizontal="center" vertical="center" wrapText="1"/>
    </xf>
    <xf numFmtId="0" fontId="125" fillId="5" borderId="138" xfId="0" applyFont="1" applyFill="1" applyBorder="1" applyAlignment="1">
      <alignment horizontal="left" vertical="center" wrapText="1"/>
    </xf>
    <xf numFmtId="0" fontId="11" fillId="5" borderId="156" xfId="13" quotePrefix="1" applyFont="1" applyFill="1" applyBorder="1" applyAlignment="1">
      <alignment horizontal="center" vertical="center" wrapText="1"/>
    </xf>
    <xf numFmtId="0" fontId="11" fillId="5" borderId="157" xfId="13" quotePrefix="1" applyFont="1" applyFill="1" applyBorder="1" applyAlignment="1">
      <alignment horizontal="center" vertical="center" wrapText="1"/>
    </xf>
    <xf numFmtId="0" fontId="11" fillId="5" borderId="158" xfId="13" quotePrefix="1" applyFont="1" applyFill="1" applyBorder="1" applyAlignment="1">
      <alignment horizontal="center" vertical="center" wrapText="1"/>
    </xf>
    <xf numFmtId="0" fontId="56" fillId="5" borderId="140" xfId="0" applyFont="1" applyFill="1" applyBorder="1" applyAlignment="1">
      <alignment horizontal="center" wrapText="1"/>
    </xf>
    <xf numFmtId="0" fontId="39" fillId="5" borderId="159" xfId="15" quotePrefix="1" applyFont="1" applyFill="1" applyBorder="1" applyAlignment="1">
      <alignment vertical="center" wrapText="1"/>
    </xf>
    <xf numFmtId="0" fontId="115" fillId="5" borderId="141" xfId="13" quotePrefix="1" applyFont="1" applyFill="1" applyBorder="1" applyAlignment="1">
      <alignment horizontal="center" vertical="center" wrapText="1"/>
    </xf>
    <xf numFmtId="0" fontId="115" fillId="5" borderId="142" xfId="13" quotePrefix="1" applyFont="1" applyFill="1" applyBorder="1" applyAlignment="1">
      <alignment horizontal="center" vertical="center" wrapText="1"/>
    </xf>
    <xf numFmtId="0" fontId="126" fillId="5" borderId="0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horizontal="center" vertical="center" wrapText="1"/>
    </xf>
    <xf numFmtId="0" fontId="52" fillId="0" borderId="141" xfId="11" applyFont="1" applyFill="1" applyBorder="1" applyAlignment="1">
      <alignment horizontal="center" vertical="center" wrapText="1"/>
    </xf>
    <xf numFmtId="0" fontId="53" fillId="0" borderId="141" xfId="11" applyFont="1" applyFill="1" applyBorder="1" applyAlignment="1">
      <alignment horizontal="center" vertical="center" wrapText="1"/>
    </xf>
    <xf numFmtId="0" fontId="54" fillId="0" borderId="142" xfId="11" applyFont="1" applyFill="1" applyBorder="1" applyAlignment="1">
      <alignment horizontal="center" vertical="center" wrapText="1"/>
    </xf>
    <xf numFmtId="0" fontId="55" fillId="0" borderId="138" xfId="15" applyFont="1" applyFill="1" applyBorder="1" applyAlignment="1">
      <alignment vertical="center" wrapText="1"/>
    </xf>
    <xf numFmtId="0" fontId="56" fillId="0" borderId="137" xfId="0" applyFont="1" applyFill="1" applyBorder="1" applyAlignment="1">
      <alignment horizontal="center" vertical="center"/>
    </xf>
    <xf numFmtId="0" fontId="57" fillId="0" borderId="137" xfId="15" applyFont="1" applyFill="1" applyBorder="1" applyAlignment="1">
      <alignment horizontal="center" vertical="center" wrapText="1"/>
    </xf>
    <xf numFmtId="0" fontId="34" fillId="0" borderId="137" xfId="0" applyFont="1" applyFill="1" applyBorder="1" applyAlignment="1">
      <alignment horizontal="center" vertical="center"/>
    </xf>
    <xf numFmtId="0" fontId="51" fillId="0" borderId="137" xfId="13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wrapText="1"/>
    </xf>
    <xf numFmtId="0" fontId="36" fillId="5" borderId="141" xfId="11" quotePrefix="1" applyFont="1" applyFill="1" applyBorder="1" applyAlignment="1">
      <alignment horizontal="center" vertical="center" wrapText="1"/>
    </xf>
    <xf numFmtId="0" fontId="38" fillId="5" borderId="142" xfId="11" quotePrefix="1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11" fillId="5" borderId="152" xfId="13" applyFont="1" applyFill="1" applyBorder="1" applyAlignment="1">
      <alignment horizontal="center" vertical="center" wrapText="1"/>
    </xf>
    <xf numFmtId="0" fontId="11" fillId="5" borderId="142" xfId="13" quotePrefix="1" applyFont="1" applyFill="1" applyBorder="1" applyAlignment="1">
      <alignment horizontal="center" vertical="center" wrapText="1"/>
    </xf>
    <xf numFmtId="0" fontId="11" fillId="5" borderId="0" xfId="11" quotePrefix="1" applyFont="1" applyFill="1" applyBorder="1" applyAlignment="1">
      <alignment horizontal="center" vertical="center" textRotation="255" wrapText="1"/>
    </xf>
    <xf numFmtId="0" fontId="11" fillId="5" borderId="157" xfId="13" applyFont="1" applyFill="1" applyBorder="1" applyAlignment="1">
      <alignment horizontal="center" vertical="center" wrapText="1"/>
    </xf>
    <xf numFmtId="0" fontId="11" fillId="5" borderId="148" xfId="13" quotePrefix="1" applyFont="1" applyFill="1" applyBorder="1" applyAlignment="1">
      <alignment horizontal="center" vertical="center" wrapText="1"/>
    </xf>
    <xf numFmtId="0" fontId="11" fillId="2" borderId="161" xfId="13" applyFont="1" applyFill="1" applyBorder="1" applyAlignment="1">
      <alignment horizontal="center" vertical="center" wrapText="1"/>
    </xf>
    <xf numFmtId="0" fontId="11" fillId="5" borderId="174" xfId="13" applyFont="1" applyFill="1" applyBorder="1" applyAlignment="1">
      <alignment horizontal="center" vertical="center" wrapText="1"/>
    </xf>
    <xf numFmtId="0" fontId="11" fillId="5" borderId="159" xfId="15" quotePrefix="1" applyFont="1" applyFill="1" applyBorder="1" applyAlignment="1">
      <alignment horizontal="center" vertical="center" wrapText="1"/>
    </xf>
    <xf numFmtId="0" fontId="11" fillId="5" borderId="142" xfId="15" quotePrefix="1" applyFont="1" applyFill="1" applyBorder="1" applyAlignment="1">
      <alignment horizontal="center" vertical="center" wrapText="1"/>
    </xf>
    <xf numFmtId="0" fontId="43" fillId="5" borderId="138" xfId="0" applyFont="1" applyFill="1" applyBorder="1" applyAlignment="1">
      <alignment horizontal="left" vertical="center" wrapText="1"/>
    </xf>
    <xf numFmtId="0" fontId="10" fillId="5" borderId="159" xfId="0" applyFont="1" applyFill="1" applyBorder="1" applyAlignment="1">
      <alignment horizontal="left" vertical="center" wrapText="1"/>
    </xf>
    <xf numFmtId="0" fontId="38" fillId="5" borderId="159" xfId="11" quotePrefix="1" applyFont="1" applyFill="1" applyBorder="1" applyAlignment="1">
      <alignment horizontal="center" vertical="center" wrapText="1"/>
    </xf>
    <xf numFmtId="0" fontId="96" fillId="0" borderId="169" xfId="0" applyFont="1" applyFill="1" applyBorder="1" applyAlignment="1">
      <alignment horizontal="center"/>
    </xf>
    <xf numFmtId="0" fontId="96" fillId="0" borderId="179" xfId="0" applyFont="1" applyFill="1" applyBorder="1" applyAlignment="1">
      <alignment horizontal="center"/>
    </xf>
    <xf numFmtId="0" fontId="104" fillId="0" borderId="170" xfId="0" applyFont="1" applyFill="1" applyBorder="1" applyAlignment="1">
      <alignment horizontal="center"/>
    </xf>
    <xf numFmtId="0" fontId="104" fillId="0" borderId="171" xfId="0" applyFont="1" applyFill="1" applyBorder="1" applyAlignment="1">
      <alignment horizontal="center"/>
    </xf>
    <xf numFmtId="0" fontId="122" fillId="0" borderId="0" xfId="9" applyFont="1" applyBorder="1" applyAlignment="1"/>
    <xf numFmtId="0" fontId="124" fillId="5" borderId="0" xfId="0" applyFont="1" applyFill="1" applyBorder="1" applyAlignment="1">
      <alignment wrapText="1"/>
    </xf>
    <xf numFmtId="0" fontId="40" fillId="5" borderId="0" xfId="11" quotePrefix="1" applyFont="1" applyFill="1" applyBorder="1" applyAlignment="1">
      <alignment horizontal="center" vertical="center" wrapText="1"/>
    </xf>
    <xf numFmtId="0" fontId="126" fillId="5" borderId="138" xfId="0" applyFont="1" applyFill="1" applyBorder="1" applyAlignment="1">
      <alignment horizontal="left" vertical="center" wrapText="1"/>
    </xf>
    <xf numFmtId="0" fontId="40" fillId="5" borderId="0" xfId="13" quotePrefix="1" applyFont="1" applyFill="1" applyBorder="1" applyAlignment="1">
      <alignment vertical="center" wrapText="1"/>
    </xf>
    <xf numFmtId="0" fontId="40" fillId="5" borderId="0" xfId="15" quotePrefix="1" applyFont="1" applyFill="1" applyBorder="1" applyAlignment="1">
      <alignment vertical="center" wrapText="1"/>
    </xf>
    <xf numFmtId="0" fontId="39" fillId="5" borderId="142" xfId="15" quotePrefix="1" applyFont="1" applyFill="1" applyBorder="1" applyAlignment="1">
      <alignment vertical="center" wrapText="1"/>
    </xf>
    <xf numFmtId="0" fontId="11" fillId="5" borderId="0" xfId="13" quotePrefix="1" applyFont="1" applyFill="1" applyBorder="1" applyAlignment="1">
      <alignment horizontal="left" vertical="center" wrapText="1"/>
    </xf>
    <xf numFmtId="0" fontId="124" fillId="2" borderId="0" xfId="0" applyFont="1" applyFill="1" applyBorder="1" applyAlignment="1">
      <alignment horizontal="center" vertical="center" wrapText="1"/>
    </xf>
    <xf numFmtId="0" fontId="40" fillId="2" borderId="0" xfId="15" quotePrefix="1" applyFont="1" applyFill="1" applyBorder="1" applyAlignment="1">
      <alignment horizontal="center" vertical="center" wrapText="1"/>
    </xf>
    <xf numFmtId="0" fontId="11" fillId="2" borderId="157" xfId="13" applyFont="1" applyFill="1" applyBorder="1" applyAlignment="1">
      <alignment horizontal="center" vertical="center" wrapText="1"/>
    </xf>
    <xf numFmtId="0" fontId="11" fillId="2" borderId="158" xfId="13" applyFont="1" applyFill="1" applyBorder="1" applyAlignment="1">
      <alignment horizontal="center" vertical="center" wrapText="1"/>
    </xf>
    <xf numFmtId="0" fontId="40" fillId="2" borderId="158" xfId="15" quotePrefix="1" applyFont="1" applyFill="1" applyBorder="1" applyAlignment="1">
      <alignment horizontal="center" vertical="center" wrapText="1"/>
    </xf>
    <xf numFmtId="0" fontId="56" fillId="2" borderId="157" xfId="0" applyFont="1" applyFill="1" applyBorder="1" applyAlignment="1">
      <alignment horizontal="center" vertical="center"/>
    </xf>
    <xf numFmtId="0" fontId="40" fillId="2" borderId="185" xfId="15" quotePrefix="1" applyFont="1" applyFill="1" applyBorder="1" applyAlignment="1">
      <alignment horizontal="center" vertical="center" wrapText="1"/>
    </xf>
    <xf numFmtId="0" fontId="11" fillId="5" borderId="157" xfId="15" quotePrefix="1" applyFont="1" applyFill="1" applyBorder="1" applyAlignment="1">
      <alignment vertical="center" wrapText="1"/>
    </xf>
    <xf numFmtId="0" fontId="40" fillId="5" borderId="158" xfId="15" quotePrefix="1" applyFont="1" applyFill="1" applyBorder="1" applyAlignment="1">
      <alignment vertical="center" wrapText="1"/>
    </xf>
    <xf numFmtId="0" fontId="40" fillId="5" borderId="185" xfId="15" quotePrefix="1" applyFont="1" applyFill="1" applyBorder="1" applyAlignment="1">
      <alignment vertical="center" wrapText="1"/>
    </xf>
    <xf numFmtId="0" fontId="126" fillId="5" borderId="157" xfId="0" applyFont="1" applyFill="1" applyBorder="1" applyAlignment="1">
      <alignment horizontal="left" vertical="center" wrapText="1"/>
    </xf>
    <xf numFmtId="0" fontId="126" fillId="5" borderId="158" xfId="0" applyFont="1" applyFill="1" applyBorder="1" applyAlignment="1">
      <alignment horizontal="left" vertical="center" wrapText="1"/>
    </xf>
    <xf numFmtId="0" fontId="126" fillId="5" borderId="0" xfId="0" applyFont="1" applyFill="1" applyBorder="1" applyAlignment="1">
      <alignment horizontal="left" vertical="center"/>
    </xf>
    <xf numFmtId="0" fontId="124" fillId="2" borderId="0" xfId="0" applyFont="1" applyFill="1" applyBorder="1" applyAlignment="1">
      <alignment wrapText="1"/>
    </xf>
    <xf numFmtId="0" fontId="40" fillId="2" borderId="0" xfId="11" quotePrefix="1" applyFont="1" applyFill="1" applyBorder="1" applyAlignment="1">
      <alignment horizontal="center" vertical="center" wrapText="1"/>
    </xf>
    <xf numFmtId="0" fontId="126" fillId="2" borderId="157" xfId="0" applyFont="1" applyFill="1" applyBorder="1" applyAlignment="1">
      <alignment horizontal="left" vertical="center" wrapText="1"/>
    </xf>
    <xf numFmtId="0" fontId="126" fillId="2" borderId="158" xfId="0" applyFont="1" applyFill="1" applyBorder="1" applyAlignment="1">
      <alignment horizontal="left" vertical="center" wrapText="1"/>
    </xf>
    <xf numFmtId="0" fontId="40" fillId="2" borderId="0" xfId="13" quotePrefix="1" applyFont="1" applyFill="1" applyBorder="1" applyAlignment="1">
      <alignment vertical="center" wrapText="1"/>
    </xf>
    <xf numFmtId="0" fontId="40" fillId="2" borderId="0" xfId="15" quotePrefix="1" applyFont="1" applyFill="1" applyBorder="1" applyAlignment="1">
      <alignment vertical="center" wrapText="1"/>
    </xf>
    <xf numFmtId="0" fontId="40" fillId="2" borderId="0" xfId="13" quotePrefix="1" applyFont="1" applyFill="1" applyBorder="1" applyAlignment="1">
      <alignment horizontal="center" vertical="center" wrapText="1"/>
    </xf>
    <xf numFmtId="0" fontId="126" fillId="2" borderId="0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center"/>
    </xf>
    <xf numFmtId="0" fontId="28" fillId="2" borderId="157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57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quotePrefix="1" applyFont="1" applyFill="1"/>
    <xf numFmtId="0" fontId="130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Font="1" applyFill="1" applyBorder="1" applyAlignment="1" applyProtection="1">
      <alignment horizontal="center" vertical="center" wrapText="1"/>
      <protection locked="0"/>
    </xf>
    <xf numFmtId="0" fontId="25" fillId="2" borderId="157" xfId="13" quotePrefix="1" applyFont="1" applyFill="1" applyBorder="1" applyAlignment="1" applyProtection="1">
      <alignment horizontal="center" vertical="center" wrapText="1"/>
      <protection locked="0"/>
    </xf>
    <xf numFmtId="0" fontId="11" fillId="2" borderId="147" xfId="13" applyFont="1" applyFill="1" applyBorder="1" applyAlignment="1">
      <alignment horizontal="center" vertical="center" wrapText="1"/>
    </xf>
    <xf numFmtId="0" fontId="11" fillId="8" borderId="165" xfId="13" quotePrefix="1" applyFont="1" applyFill="1" applyBorder="1" applyAlignment="1">
      <alignment horizontal="center" vertical="center" wrapText="1"/>
    </xf>
    <xf numFmtId="0" fontId="11" fillId="2" borderId="145" xfId="15" quotePrefix="1" applyFont="1" applyFill="1" applyBorder="1" applyAlignment="1">
      <alignment vertical="center" wrapText="1"/>
    </xf>
    <xf numFmtId="0" fontId="56" fillId="2" borderId="146" xfId="0" applyFont="1" applyFill="1" applyBorder="1" applyAlignment="1">
      <alignment horizontal="center" vertical="center"/>
    </xf>
    <xf numFmtId="0" fontId="56" fillId="2" borderId="147" xfId="0" applyFont="1" applyFill="1" applyBorder="1" applyAlignment="1">
      <alignment horizontal="center" vertical="center"/>
    </xf>
    <xf numFmtId="0" fontId="40" fillId="2" borderId="148" xfId="15" quotePrefix="1" applyFont="1" applyFill="1" applyBorder="1" applyAlignment="1">
      <alignment horizontal="center" vertical="center" wrapText="1"/>
    </xf>
    <xf numFmtId="0" fontId="11" fillId="2" borderId="146" xfId="13" applyFont="1" applyFill="1" applyBorder="1" applyAlignment="1">
      <alignment horizontal="center" vertical="center" wrapText="1"/>
    </xf>
    <xf numFmtId="0" fontId="122" fillId="0" borderId="0" xfId="9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9" fillId="5" borderId="138" xfId="15" quotePrefix="1" applyFont="1" applyFill="1" applyBorder="1" applyAlignment="1">
      <alignment vertical="center" wrapText="1"/>
    </xf>
    <xf numFmtId="0" fontId="11" fillId="0" borderId="0" xfId="11" quotePrefix="1" applyFont="1" applyFill="1" applyBorder="1" applyAlignment="1">
      <alignment horizontal="center" vertical="center" textRotation="255" wrapText="1"/>
    </xf>
    <xf numFmtId="0" fontId="11" fillId="0" borderId="152" xfId="13" applyFont="1" applyFill="1" applyBorder="1" applyAlignment="1">
      <alignment horizontal="center" vertical="center" wrapText="1"/>
    </xf>
    <xf numFmtId="0" fontId="11" fillId="5" borderId="159" xfId="15" applyFont="1" applyFill="1" applyBorder="1" applyAlignment="1">
      <alignment vertical="center" wrapText="1"/>
    </xf>
    <xf numFmtId="0" fontId="56" fillId="5" borderId="138" xfId="0" applyFont="1" applyFill="1" applyBorder="1" applyAlignment="1">
      <alignment horizontal="center" vertical="center"/>
    </xf>
    <xf numFmtId="0" fontId="56" fillId="5" borderId="176" xfId="0" applyFont="1" applyFill="1" applyBorder="1" applyAlignment="1">
      <alignment horizontal="center" vertical="center"/>
    </xf>
    <xf numFmtId="0" fontId="40" fillId="5" borderId="178" xfId="15" quotePrefix="1" applyFont="1" applyFill="1" applyBorder="1" applyAlignment="1">
      <alignment horizontal="center" vertical="center" wrapText="1"/>
    </xf>
    <xf numFmtId="0" fontId="34" fillId="5" borderId="176" xfId="0" applyFont="1" applyFill="1" applyBorder="1" applyAlignment="1">
      <alignment horizontal="center" vertical="center"/>
    </xf>
    <xf numFmtId="0" fontId="40" fillId="5" borderId="192" xfId="15" applyFont="1" applyFill="1" applyBorder="1" applyAlignment="1">
      <alignment vertical="center" wrapText="1"/>
    </xf>
    <xf numFmtId="0" fontId="40" fillId="5" borderId="192" xfId="15" quotePrefix="1" applyFont="1" applyFill="1" applyBorder="1" applyAlignment="1">
      <alignment vertical="center" wrapText="1"/>
    </xf>
    <xf numFmtId="0" fontId="11" fillId="9" borderId="193" xfId="0" applyFont="1" applyFill="1" applyBorder="1" applyAlignment="1">
      <alignment horizontal="center" vertical="center" wrapText="1"/>
    </xf>
    <xf numFmtId="0" fontId="11" fillId="9" borderId="194" xfId="0" applyFont="1" applyFill="1" applyBorder="1" applyAlignment="1">
      <alignment horizontal="center" vertical="center" wrapText="1"/>
    </xf>
    <xf numFmtId="0" fontId="133" fillId="9" borderId="118" xfId="0" applyFont="1" applyFill="1" applyBorder="1" applyAlignment="1">
      <alignment horizontal="center" vertical="center"/>
    </xf>
    <xf numFmtId="0" fontId="133" fillId="9" borderId="134" xfId="0" applyFont="1" applyFill="1" applyBorder="1" applyAlignment="1">
      <alignment horizontal="center" vertical="center"/>
    </xf>
    <xf numFmtId="0" fontId="10" fillId="5" borderId="189" xfId="0" applyFont="1" applyFill="1" applyBorder="1" applyAlignment="1">
      <alignment horizontal="left" vertical="center" wrapText="1"/>
    </xf>
    <xf numFmtId="0" fontId="11" fillId="9" borderId="196" xfId="0" applyFont="1" applyFill="1" applyBorder="1" applyAlignment="1">
      <alignment horizontal="center" vertical="center" wrapText="1"/>
    </xf>
    <xf numFmtId="0" fontId="11" fillId="9" borderId="197" xfId="0" applyFont="1" applyFill="1" applyBorder="1" applyAlignment="1">
      <alignment horizontal="center" vertical="center" wrapText="1"/>
    </xf>
    <xf numFmtId="0" fontId="62" fillId="5" borderId="141" xfId="11" quotePrefix="1" applyFont="1" applyFill="1" applyBorder="1" applyAlignment="1">
      <alignment horizontal="center" vertical="center" wrapText="1"/>
    </xf>
    <xf numFmtId="0" fontId="62" fillId="5" borderId="159" xfId="11" quotePrefix="1" applyFont="1" applyFill="1" applyBorder="1" applyAlignment="1">
      <alignment horizontal="center" vertical="center" wrapText="1"/>
    </xf>
    <xf numFmtId="0" fontId="62" fillId="5" borderId="142" xfId="11" quotePrefix="1" applyFont="1" applyFill="1" applyBorder="1" applyAlignment="1">
      <alignment horizontal="center" vertical="center" wrapText="1"/>
    </xf>
    <xf numFmtId="0" fontId="126" fillId="5" borderId="189" xfId="0" applyFont="1" applyFill="1" applyBorder="1" applyAlignment="1">
      <alignment horizontal="left" vertical="center" wrapText="1"/>
    </xf>
    <xf numFmtId="0" fontId="11" fillId="9" borderId="198" xfId="0" applyFont="1" applyFill="1" applyBorder="1" applyAlignment="1">
      <alignment horizontal="center" vertical="center" wrapText="1"/>
    </xf>
    <xf numFmtId="0" fontId="39" fillId="5" borderId="200" xfId="15" quotePrefix="1" applyFont="1" applyFill="1" applyBorder="1" applyAlignment="1">
      <alignment vertical="center" wrapText="1"/>
    </xf>
    <xf numFmtId="0" fontId="10" fillId="5" borderId="200" xfId="0" applyFont="1" applyFill="1" applyBorder="1" applyAlignment="1">
      <alignment horizontal="left" vertical="center" wrapText="1"/>
    </xf>
    <xf numFmtId="0" fontId="40" fillId="5" borderId="3" xfId="15" quotePrefix="1" applyFont="1" applyFill="1" applyBorder="1" applyAlignment="1">
      <alignment horizontal="center" vertical="center" wrapText="1"/>
    </xf>
    <xf numFmtId="0" fontId="40" fillId="5" borderId="4" xfId="15" quotePrefix="1" applyFont="1" applyFill="1" applyBorder="1" applyAlignment="1">
      <alignment horizontal="center" vertical="center" wrapText="1"/>
    </xf>
    <xf numFmtId="0" fontId="34" fillId="5" borderId="203" xfId="0" applyFont="1" applyFill="1" applyBorder="1" applyAlignment="1">
      <alignment horizontal="center" vertical="center"/>
    </xf>
    <xf numFmtId="0" fontId="40" fillId="5" borderId="209" xfId="13" quotePrefix="1" applyFont="1" applyFill="1" applyBorder="1" applyAlignment="1">
      <alignment horizontal="center" vertical="center" wrapText="1"/>
    </xf>
    <xf numFmtId="0" fontId="40" fillId="5" borderId="0" xfId="13" quotePrefix="1" applyFont="1" applyFill="1" applyBorder="1" applyAlignment="1">
      <alignment horizontal="center" vertical="center" wrapText="1"/>
    </xf>
    <xf numFmtId="0" fontId="87" fillId="0" borderId="169" xfId="9" applyFont="1" applyBorder="1" applyAlignment="1">
      <alignment horizontal="center" vertical="center" wrapText="1"/>
    </xf>
    <xf numFmtId="0" fontId="88" fillId="0" borderId="179" xfId="9" applyFont="1" applyBorder="1" applyAlignment="1">
      <alignment horizontal="center" wrapText="1"/>
    </xf>
    <xf numFmtId="0" fontId="89" fillId="0" borderId="205" xfId="9" applyFont="1" applyBorder="1" applyAlignment="1">
      <alignment horizontal="center" vertical="center"/>
    </xf>
    <xf numFmtId="0" fontId="89" fillId="0" borderId="212" xfId="9" applyFont="1" applyBorder="1" applyAlignment="1">
      <alignment horizontal="center" vertical="center"/>
    </xf>
    <xf numFmtId="0" fontId="110" fillId="0" borderId="217" xfId="9" applyFont="1" applyBorder="1" applyAlignment="1">
      <alignment horizontal="center" vertical="center" textRotation="90" wrapText="1"/>
    </xf>
    <xf numFmtId="0" fontId="110" fillId="0" borderId="216" xfId="9" applyFont="1" applyBorder="1"/>
    <xf numFmtId="0" fontId="110" fillId="0" borderId="182" xfId="9" applyFont="1" applyBorder="1"/>
    <xf numFmtId="0" fontId="93" fillId="0" borderId="177" xfId="0" applyFont="1" applyFill="1" applyBorder="1" applyAlignment="1">
      <alignment horizontal="center"/>
    </xf>
    <xf numFmtId="0" fontId="122" fillId="0" borderId="0" xfId="9" applyFont="1" applyFill="1"/>
    <xf numFmtId="0" fontId="122" fillId="0" borderId="0" xfId="9" applyFont="1"/>
    <xf numFmtId="0" fontId="96" fillId="0" borderId="218" xfId="0" applyFont="1" applyFill="1" applyBorder="1" applyAlignment="1">
      <alignment horizontal="center"/>
    </xf>
    <xf numFmtId="0" fontId="96" fillId="0" borderId="219" xfId="0" applyFont="1" applyFill="1" applyBorder="1" applyAlignment="1">
      <alignment horizontal="center"/>
    </xf>
    <xf numFmtId="0" fontId="93" fillId="0" borderId="206" xfId="0" applyFont="1" applyFill="1" applyBorder="1" applyAlignment="1">
      <alignment horizontal="center"/>
    </xf>
    <xf numFmtId="0" fontId="105" fillId="0" borderId="217" xfId="9" applyFont="1" applyFill="1" applyBorder="1" applyAlignment="1">
      <alignment horizontal="center" vertical="center" wrapText="1"/>
    </xf>
    <xf numFmtId="0" fontId="105" fillId="0" borderId="181" xfId="9" applyFont="1" applyFill="1" applyBorder="1" applyAlignment="1">
      <alignment horizontal="center" vertical="center" wrapText="1"/>
    </xf>
    <xf numFmtId="0" fontId="111" fillId="0" borderId="177" xfId="9" applyFont="1" applyFill="1" applyBorder="1" applyAlignment="1">
      <alignment horizontal="center" vertical="center" wrapText="1"/>
    </xf>
    <xf numFmtId="0" fontId="96" fillId="0" borderId="217" xfId="9" applyFont="1" applyFill="1" applyBorder="1" applyAlignment="1">
      <alignment horizontal="center" vertical="center" wrapText="1"/>
    </xf>
    <xf numFmtId="0" fontId="96" fillId="0" borderId="181" xfId="9" applyFont="1" applyFill="1" applyBorder="1" applyAlignment="1">
      <alignment horizontal="center" vertical="center" wrapText="1"/>
    </xf>
    <xf numFmtId="0" fontId="93" fillId="0" borderId="177" xfId="9" applyFont="1" applyFill="1" applyBorder="1" applyAlignment="1">
      <alignment horizontal="center" vertical="center" wrapText="1"/>
    </xf>
    <xf numFmtId="0" fontId="96" fillId="0" borderId="218" xfId="9" applyFont="1" applyFill="1" applyBorder="1" applyAlignment="1">
      <alignment horizontal="center" vertical="center" wrapText="1"/>
    </xf>
    <xf numFmtId="0" fontId="96" fillId="0" borderId="219" xfId="9" applyFont="1" applyFill="1" applyBorder="1" applyAlignment="1">
      <alignment horizontal="center" vertical="center" wrapText="1"/>
    </xf>
    <xf numFmtId="0" fontId="93" fillId="0" borderId="213" xfId="9" applyFont="1" applyFill="1" applyBorder="1" applyAlignment="1">
      <alignment horizontal="center" vertical="center" wrapText="1"/>
    </xf>
    <xf numFmtId="0" fontId="104" fillId="0" borderId="206" xfId="0" applyFont="1" applyFill="1" applyBorder="1" applyAlignment="1">
      <alignment horizontal="center"/>
    </xf>
    <xf numFmtId="0" fontId="104" fillId="0" borderId="217" xfId="9" applyFont="1" applyFill="1" applyBorder="1" applyAlignment="1">
      <alignment horizontal="center" vertical="center" wrapText="1"/>
    </xf>
    <xf numFmtId="0" fontId="104" fillId="0" borderId="215" xfId="9" applyFont="1" applyFill="1" applyBorder="1" applyAlignment="1">
      <alignment horizontal="center" vertical="center" wrapText="1"/>
    </xf>
    <xf numFmtId="0" fontId="93" fillId="0" borderId="220" xfId="9" applyFont="1" applyFill="1" applyBorder="1" applyAlignment="1">
      <alignment horizontal="center" vertical="center" wrapText="1"/>
    </xf>
    <xf numFmtId="0" fontId="122" fillId="0" borderId="40" xfId="9" applyFont="1" applyFill="1" applyBorder="1"/>
    <xf numFmtId="0" fontId="96" fillId="0" borderId="131" xfId="9" applyFont="1" applyFill="1" applyBorder="1" applyAlignment="1">
      <alignment horizontal="center" vertical="center" wrapText="1"/>
    </xf>
    <xf numFmtId="0" fontId="93" fillId="0" borderId="225" xfId="9" applyFont="1" applyFill="1" applyBorder="1" applyAlignment="1">
      <alignment horizontal="center" vertical="center" wrapText="1"/>
    </xf>
    <xf numFmtId="0" fontId="14" fillId="0" borderId="238" xfId="0" applyFont="1" applyFill="1" applyBorder="1" applyAlignment="1">
      <alignment horizontal="center" vertical="center" wrapText="1"/>
    </xf>
    <xf numFmtId="0" fontId="14" fillId="0" borderId="240" xfId="0" applyFont="1" applyFill="1" applyBorder="1" applyAlignment="1">
      <alignment horizontal="center" vertical="center" wrapText="1"/>
    </xf>
    <xf numFmtId="0" fontId="14" fillId="0" borderId="175" xfId="0" applyFont="1" applyFill="1" applyBorder="1" applyAlignment="1">
      <alignment horizontal="center" vertical="center" wrapText="1"/>
    </xf>
    <xf numFmtId="0" fontId="14" fillId="0" borderId="139" xfId="0" applyFont="1" applyFill="1" applyBorder="1" applyAlignment="1">
      <alignment horizontal="center" vertical="center" wrapText="1"/>
    </xf>
    <xf numFmtId="0" fontId="14" fillId="0" borderId="242" xfId="0" applyFont="1" applyFill="1" applyBorder="1" applyAlignment="1">
      <alignment horizontal="center" vertical="center" wrapText="1"/>
    </xf>
    <xf numFmtId="0" fontId="14" fillId="0" borderId="249" xfId="0" applyFont="1" applyFill="1" applyBorder="1" applyAlignment="1">
      <alignment horizontal="center" vertical="center" wrapText="1"/>
    </xf>
    <xf numFmtId="0" fontId="9" fillId="0" borderId="251" xfId="0" applyFont="1" applyFill="1" applyBorder="1" applyAlignment="1">
      <alignment horizontal="center" vertical="center" wrapText="1"/>
    </xf>
    <xf numFmtId="0" fontId="9" fillId="0" borderId="240" xfId="0" applyFont="1" applyFill="1" applyBorder="1" applyAlignment="1">
      <alignment horizontal="center" vertical="center" wrapText="1"/>
    </xf>
    <xf numFmtId="0" fontId="9" fillId="0" borderId="246" xfId="0" applyFont="1" applyFill="1" applyBorder="1" applyAlignment="1">
      <alignment horizontal="center" vertical="center" wrapText="1"/>
    </xf>
    <xf numFmtId="0" fontId="42" fillId="0" borderId="232" xfId="0" applyFont="1" applyFill="1" applyBorder="1" applyAlignment="1">
      <alignment horizontal="left"/>
    </xf>
    <xf numFmtId="0" fontId="42" fillId="0" borderId="252" xfId="0" applyFont="1" applyFill="1" applyBorder="1" applyAlignment="1">
      <alignment horizontal="left"/>
    </xf>
    <xf numFmtId="0" fontId="42" fillId="0" borderId="252" xfId="0" applyFont="1" applyFill="1" applyBorder="1" applyAlignment="1">
      <alignment horizontal="center"/>
    </xf>
    <xf numFmtId="0" fontId="42" fillId="0" borderId="233" xfId="0" applyFont="1" applyFill="1" applyBorder="1" applyAlignment="1">
      <alignment horizontal="center"/>
    </xf>
    <xf numFmtId="0" fontId="14" fillId="0" borderId="234" xfId="0" applyFont="1" applyFill="1" applyBorder="1" applyAlignment="1">
      <alignment horizontal="center"/>
    </xf>
    <xf numFmtId="0" fontId="42" fillId="0" borderId="235" xfId="0" applyFont="1" applyFill="1" applyBorder="1" applyAlignment="1">
      <alignment horizontal="center"/>
    </xf>
    <xf numFmtId="0" fontId="42" fillId="0" borderId="175" xfId="0" applyFont="1" applyFill="1" applyBorder="1" applyAlignment="1">
      <alignment vertical="center" wrapText="1"/>
    </xf>
    <xf numFmtId="0" fontId="14" fillId="0" borderId="139" xfId="0" applyFont="1" applyFill="1" applyBorder="1" applyAlignment="1">
      <alignment vertical="center" wrapText="1"/>
    </xf>
    <xf numFmtId="0" fontId="42" fillId="0" borderId="251" xfId="0" applyFont="1" applyFill="1" applyBorder="1" applyAlignment="1">
      <alignment horizontal="left"/>
    </xf>
    <xf numFmtId="0" fontId="42" fillId="0" borderId="255" xfId="0" applyFont="1" applyFill="1" applyBorder="1" applyAlignment="1">
      <alignment horizontal="left"/>
    </xf>
    <xf numFmtId="0" fontId="42" fillId="0" borderId="255" xfId="0" applyFont="1" applyFill="1" applyBorder="1" applyAlignment="1">
      <alignment horizontal="center"/>
    </xf>
    <xf numFmtId="0" fontId="42" fillId="0" borderId="256" xfId="0" applyFont="1" applyFill="1" applyBorder="1" applyAlignment="1">
      <alignment horizontal="center"/>
    </xf>
    <xf numFmtId="0" fontId="14" fillId="0" borderId="240" xfId="0" applyFont="1" applyFill="1" applyBorder="1" applyAlignment="1">
      <alignment horizontal="center"/>
    </xf>
    <xf numFmtId="0" fontId="42" fillId="0" borderId="246" xfId="0" applyFont="1" applyFill="1" applyBorder="1" applyAlignment="1">
      <alignment horizontal="center"/>
    </xf>
    <xf numFmtId="0" fontId="14" fillId="0" borderId="257" xfId="0" applyFont="1" applyFill="1" applyBorder="1" applyAlignment="1">
      <alignment horizontal="center" vertical="center" wrapText="1"/>
    </xf>
    <xf numFmtId="0" fontId="14" fillId="0" borderId="258" xfId="0" applyFont="1" applyFill="1" applyBorder="1" applyAlignment="1">
      <alignment horizontal="center" vertical="center" wrapText="1"/>
    </xf>
    <xf numFmtId="0" fontId="14" fillId="0" borderId="260" xfId="0" applyFont="1" applyFill="1" applyBorder="1" applyAlignment="1">
      <alignment horizontal="center" vertical="center" wrapText="1"/>
    </xf>
    <xf numFmtId="0" fontId="14" fillId="0" borderId="261" xfId="0" applyFont="1" applyFill="1" applyBorder="1" applyAlignment="1">
      <alignment horizontal="center" vertical="center" wrapText="1"/>
    </xf>
    <xf numFmtId="0" fontId="14" fillId="0" borderId="262" xfId="0" applyFont="1" applyFill="1" applyBorder="1" applyAlignment="1">
      <alignment horizontal="center" vertical="center" wrapText="1"/>
    </xf>
    <xf numFmtId="0" fontId="14" fillId="0" borderId="263" xfId="0" applyFont="1" applyFill="1" applyBorder="1" applyAlignment="1">
      <alignment horizontal="center" vertical="center" wrapText="1"/>
    </xf>
    <xf numFmtId="0" fontId="14" fillId="0" borderId="232" xfId="0" applyFont="1" applyFill="1" applyBorder="1" applyAlignment="1">
      <alignment horizontal="center" vertical="center" wrapText="1"/>
    </xf>
    <xf numFmtId="0" fontId="14" fillId="0" borderId="233" xfId="0" applyFont="1" applyFill="1" applyBorder="1" applyAlignment="1">
      <alignment horizontal="center" vertical="center" wrapText="1"/>
    </xf>
    <xf numFmtId="0" fontId="14" fillId="0" borderId="234" xfId="0" applyFont="1" applyFill="1" applyBorder="1" applyAlignment="1">
      <alignment horizontal="center" vertical="center" wrapText="1"/>
    </xf>
    <xf numFmtId="0" fontId="14" fillId="0" borderId="235" xfId="0" applyFont="1" applyFill="1" applyBorder="1" applyAlignment="1">
      <alignment horizontal="center" vertical="center" wrapText="1"/>
    </xf>
    <xf numFmtId="0" fontId="14" fillId="0" borderId="256" xfId="0" applyFont="1" applyFill="1" applyBorder="1" applyAlignment="1">
      <alignment horizontal="center" vertical="center" wrapText="1"/>
    </xf>
    <xf numFmtId="0" fontId="9" fillId="0" borderId="237" xfId="0" applyFont="1" applyFill="1" applyBorder="1" applyAlignment="1">
      <alignment horizontal="center" vertical="center" wrapText="1"/>
    </xf>
    <xf numFmtId="0" fontId="42" fillId="0" borderId="277" xfId="0" applyFont="1" applyFill="1" applyBorder="1" applyAlignment="1">
      <alignment horizontal="left"/>
    </xf>
    <xf numFmtId="0" fontId="42" fillId="0" borderId="278" xfId="0" applyFont="1" applyFill="1" applyBorder="1" applyAlignment="1">
      <alignment horizontal="left"/>
    </xf>
    <xf numFmtId="0" fontId="42" fillId="0" borderId="278" xfId="0" applyFont="1" applyFill="1" applyBorder="1" applyAlignment="1">
      <alignment horizontal="center"/>
    </xf>
    <xf numFmtId="0" fontId="42" fillId="0" borderId="279" xfId="0" applyFont="1" applyFill="1" applyBorder="1" applyAlignment="1">
      <alignment horizontal="center"/>
    </xf>
    <xf numFmtId="0" fontId="14" fillId="0" borderId="280" xfId="0" applyFont="1" applyFill="1" applyBorder="1" applyAlignment="1">
      <alignment horizontal="center"/>
    </xf>
    <xf numFmtId="0" fontId="42" fillId="0" borderId="281" xfId="0" applyFont="1" applyFill="1" applyBorder="1" applyAlignment="1">
      <alignment horizontal="center"/>
    </xf>
    <xf numFmtId="0" fontId="42" fillId="0" borderId="268" xfId="0" applyFont="1" applyFill="1" applyBorder="1" applyAlignment="1">
      <alignment vertical="center" wrapText="1"/>
    </xf>
    <xf numFmtId="0" fontId="42" fillId="0" borderId="269" xfId="0" applyFont="1" applyFill="1" applyBorder="1" applyAlignment="1">
      <alignment vertical="center" wrapText="1"/>
    </xf>
    <xf numFmtId="0" fontId="14" fillId="0" borderId="275" xfId="0" applyFont="1" applyFill="1" applyBorder="1" applyAlignment="1">
      <alignment vertical="center" wrapText="1"/>
    </xf>
    <xf numFmtId="0" fontId="14" fillId="0" borderId="268" xfId="0" applyFont="1" applyFill="1" applyBorder="1" applyAlignment="1">
      <alignment horizontal="center" vertical="center" wrapText="1"/>
    </xf>
    <xf numFmtId="0" fontId="14" fillId="0" borderId="269" xfId="0" applyFont="1" applyFill="1" applyBorder="1" applyAlignment="1">
      <alignment horizontal="center" vertical="center" wrapText="1"/>
    </xf>
    <xf numFmtId="0" fontId="14" fillId="0" borderId="275" xfId="0" applyFont="1" applyFill="1" applyBorder="1" applyAlignment="1">
      <alignment horizontal="center" vertical="center" wrapText="1"/>
    </xf>
    <xf numFmtId="0" fontId="60" fillId="0" borderId="274" xfId="21" applyFont="1" applyFill="1" applyBorder="1" applyAlignment="1">
      <alignment horizontal="center" vertical="center" wrapText="1"/>
    </xf>
    <xf numFmtId="0" fontId="60" fillId="0" borderId="271" xfId="21" applyFont="1" applyFill="1" applyBorder="1" applyAlignment="1">
      <alignment horizontal="center" vertical="center" wrapText="1"/>
    </xf>
    <xf numFmtId="0" fontId="60" fillId="0" borderId="275" xfId="21" applyFont="1" applyFill="1" applyBorder="1" applyAlignment="1">
      <alignment horizontal="center" vertical="center" wrapText="1"/>
    </xf>
    <xf numFmtId="0" fontId="60" fillId="0" borderId="276" xfId="21" applyFont="1" applyFill="1" applyBorder="1" applyAlignment="1">
      <alignment horizontal="center" vertical="center" wrapText="1"/>
    </xf>
    <xf numFmtId="0" fontId="22" fillId="0" borderId="257" xfId="0" applyFont="1" applyFill="1" applyBorder="1" applyAlignment="1">
      <alignment horizontal="center" vertical="center" wrapText="1"/>
    </xf>
    <xf numFmtId="0" fontId="22" fillId="0" borderId="265" xfId="0" applyFont="1" applyFill="1" applyBorder="1" applyAlignment="1">
      <alignment horizontal="center" vertical="center" wrapText="1"/>
    </xf>
    <xf numFmtId="0" fontId="22" fillId="0" borderId="241" xfId="0" applyFont="1" applyFill="1" applyBorder="1" applyAlignment="1">
      <alignment horizontal="center" vertical="center" wrapText="1"/>
    </xf>
    <xf numFmtId="0" fontId="22" fillId="0" borderId="246" xfId="0" applyFont="1" applyFill="1" applyBorder="1" applyAlignment="1">
      <alignment horizontal="center" vertical="center" wrapText="1"/>
    </xf>
    <xf numFmtId="0" fontId="22" fillId="0" borderId="256" xfId="0" applyFont="1" applyFill="1" applyBorder="1" applyAlignment="1">
      <alignment horizontal="center" vertical="center" wrapText="1"/>
    </xf>
    <xf numFmtId="0" fontId="22" fillId="0" borderId="240" xfId="0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wrapText="1"/>
    </xf>
    <xf numFmtId="0" fontId="9" fillId="0" borderId="268" xfId="0" applyFont="1" applyFill="1" applyBorder="1" applyAlignment="1">
      <alignment horizontal="center" vertical="center"/>
    </xf>
    <xf numFmtId="0" fontId="9" fillId="0" borderId="275" xfId="0" applyFont="1" applyFill="1" applyBorder="1" applyAlignment="1">
      <alignment horizontal="center" vertical="center"/>
    </xf>
    <xf numFmtId="0" fontId="9" fillId="0" borderId="269" xfId="0" applyFont="1" applyFill="1" applyBorder="1" applyAlignment="1">
      <alignment horizontal="center" vertical="center"/>
    </xf>
    <xf numFmtId="0" fontId="9" fillId="0" borderId="276" xfId="0" applyFont="1" applyFill="1" applyBorder="1" applyAlignment="1">
      <alignment horizontal="center" vertical="center"/>
    </xf>
    <xf numFmtId="0" fontId="14" fillId="0" borderId="245" xfId="0" applyFont="1" applyFill="1" applyBorder="1" applyAlignment="1">
      <alignment horizontal="center" vertical="center" wrapText="1"/>
    </xf>
    <xf numFmtId="0" fontId="14" fillId="0" borderId="240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left" vertical="center" wrapText="1"/>
    </xf>
    <xf numFmtId="0" fontId="135" fillId="0" borderId="0" xfId="0" applyFont="1" applyFill="1" applyBorder="1" applyAlignment="1">
      <alignment vertical="center" wrapText="1"/>
    </xf>
    <xf numFmtId="0" fontId="9" fillId="0" borderId="291" xfId="0" applyFont="1" applyFill="1" applyBorder="1" applyAlignment="1">
      <alignment horizontal="center" vertical="center"/>
    </xf>
    <xf numFmtId="0" fontId="42" fillId="0" borderId="251" xfId="0" applyFont="1" applyFill="1" applyBorder="1" applyAlignment="1">
      <alignment horizontal="left" vertical="center"/>
    </xf>
    <xf numFmtId="0" fontId="42" fillId="0" borderId="256" xfId="0" applyFont="1" applyFill="1" applyBorder="1" applyAlignment="1">
      <alignment horizontal="center" vertical="center"/>
    </xf>
    <xf numFmtId="0" fontId="42" fillId="0" borderId="246" xfId="0" applyFont="1" applyFill="1" applyBorder="1" applyAlignment="1">
      <alignment horizontal="center" vertical="center"/>
    </xf>
    <xf numFmtId="0" fontId="42" fillId="0" borderId="246" xfId="0" applyFont="1" applyFill="1" applyBorder="1" applyAlignment="1">
      <alignment horizontal="center" vertical="center" wrapText="1"/>
    </xf>
    <xf numFmtId="0" fontId="42" fillId="0" borderId="251" xfId="0" applyFont="1" applyFill="1" applyBorder="1" applyAlignment="1">
      <alignment horizontal="left" vertical="center" wrapText="1"/>
    </xf>
    <xf numFmtId="0" fontId="42" fillId="0" borderId="256" xfId="0" applyFont="1" applyFill="1" applyBorder="1" applyAlignment="1">
      <alignment horizontal="center" vertical="center" wrapText="1"/>
    </xf>
    <xf numFmtId="0" fontId="42" fillId="0" borderId="269" xfId="0" applyFont="1" applyFill="1" applyBorder="1" applyAlignment="1">
      <alignment horizontal="center" vertical="center" wrapText="1"/>
    </xf>
    <xf numFmtId="0" fontId="14" fillId="0" borderId="287" xfId="0" applyFont="1" applyFill="1" applyBorder="1" applyAlignment="1">
      <alignment horizontal="center" vertical="center" wrapText="1"/>
    </xf>
    <xf numFmtId="0" fontId="14" fillId="0" borderId="286" xfId="0" applyFont="1" applyFill="1" applyBorder="1" applyAlignment="1">
      <alignment horizontal="center" vertical="center" wrapText="1"/>
    </xf>
    <xf numFmtId="0" fontId="14" fillId="0" borderId="292" xfId="0" applyFont="1" applyFill="1" applyBorder="1" applyAlignment="1">
      <alignment horizontal="center" vertical="center" wrapText="1"/>
    </xf>
    <xf numFmtId="0" fontId="42" fillId="0" borderId="286" xfId="0" applyFont="1" applyFill="1" applyBorder="1" applyAlignment="1">
      <alignment horizontal="center" vertical="center" wrapText="1"/>
    </xf>
    <xf numFmtId="0" fontId="42" fillId="0" borderId="263" xfId="0" applyFont="1" applyFill="1" applyBorder="1" applyAlignment="1">
      <alignment horizontal="center" vertical="center" wrapText="1"/>
    </xf>
    <xf numFmtId="0" fontId="14" fillId="0" borderId="293" xfId="0" applyFont="1" applyFill="1" applyBorder="1" applyAlignment="1">
      <alignment horizontal="center" vertical="center" wrapText="1"/>
    </xf>
    <xf numFmtId="0" fontId="14" fillId="0" borderId="294" xfId="0" applyFont="1" applyFill="1" applyBorder="1" applyAlignment="1">
      <alignment horizontal="center" vertical="center" wrapText="1"/>
    </xf>
    <xf numFmtId="0" fontId="14" fillId="0" borderId="295" xfId="0" applyFont="1" applyFill="1" applyBorder="1" applyAlignment="1">
      <alignment horizontal="center" vertical="center" wrapText="1"/>
    </xf>
    <xf numFmtId="0" fontId="42" fillId="0" borderId="295" xfId="0" applyFont="1" applyFill="1" applyBorder="1" applyAlignment="1">
      <alignment horizontal="center" vertical="center" wrapText="1"/>
    </xf>
    <xf numFmtId="0" fontId="75" fillId="0" borderId="276" xfId="21" applyFont="1" applyFill="1" applyBorder="1" applyAlignment="1">
      <alignment horizontal="center" vertical="center" wrapText="1"/>
    </xf>
    <xf numFmtId="0" fontId="42" fillId="0" borderId="297" xfId="0" applyFont="1" applyFill="1" applyBorder="1" applyAlignment="1">
      <alignment vertical="center" wrapText="1"/>
    </xf>
    <xf numFmtId="0" fontId="42" fillId="0" borderId="298" xfId="0" applyFont="1" applyFill="1" applyBorder="1" applyAlignment="1">
      <alignment vertical="center" wrapText="1"/>
    </xf>
    <xf numFmtId="0" fontId="14" fillId="0" borderId="296" xfId="0" applyFont="1" applyFill="1" applyBorder="1" applyAlignment="1">
      <alignment vertical="center" wrapText="1"/>
    </xf>
    <xf numFmtId="0" fontId="42" fillId="0" borderId="256" xfId="0" applyFont="1" applyFill="1" applyBorder="1" applyAlignment="1">
      <alignment horizontal="left" vertical="center" wrapText="1"/>
    </xf>
    <xf numFmtId="0" fontId="42" fillId="0" borderId="251" xfId="0" applyFont="1" applyFill="1" applyBorder="1" applyAlignment="1">
      <alignment horizontal="center" vertical="center"/>
    </xf>
    <xf numFmtId="0" fontId="42" fillId="0" borderId="251" xfId="0" applyFont="1" applyFill="1" applyBorder="1" applyAlignment="1">
      <alignment horizontal="center" vertical="center" wrapText="1"/>
    </xf>
    <xf numFmtId="0" fontId="14" fillId="0" borderId="299" xfId="0" applyFont="1" applyFill="1" applyBorder="1" applyAlignment="1">
      <alignment horizontal="center" vertical="center" wrapText="1"/>
    </xf>
    <xf numFmtId="0" fontId="14" fillId="0" borderId="300" xfId="0" applyFont="1" applyFill="1" applyBorder="1" applyAlignment="1">
      <alignment horizontal="center" vertical="center" wrapText="1"/>
    </xf>
    <xf numFmtId="0" fontId="11" fillId="0" borderId="247" xfId="0" applyFont="1" applyFill="1" applyBorder="1" applyAlignment="1">
      <alignment horizontal="center" vertical="center" wrapText="1"/>
    </xf>
    <xf numFmtId="0" fontId="11" fillId="0" borderId="248" xfId="0" applyFont="1" applyFill="1" applyBorder="1" applyAlignment="1">
      <alignment horizontal="center" vertical="center" wrapText="1"/>
    </xf>
    <xf numFmtId="0" fontId="11" fillId="0" borderId="249" xfId="0" applyFont="1" applyFill="1" applyBorder="1" applyAlignment="1">
      <alignment horizontal="center" vertical="center" wrapText="1"/>
    </xf>
    <xf numFmtId="0" fontId="11" fillId="0" borderId="286" xfId="0" applyFont="1" applyFill="1" applyBorder="1" applyAlignment="1">
      <alignment horizontal="center" vertical="center" wrapText="1"/>
    </xf>
    <xf numFmtId="0" fontId="11" fillId="0" borderId="287" xfId="0" applyFont="1" applyFill="1" applyBorder="1" applyAlignment="1">
      <alignment horizontal="center" vertical="center" wrapText="1"/>
    </xf>
    <xf numFmtId="0" fontId="40" fillId="0" borderId="28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4" fillId="0" borderId="0" xfId="0" applyFont="1" applyFill="1"/>
    <xf numFmtId="0" fontId="72" fillId="0" borderId="0" xfId="0" applyFont="1" applyFill="1" applyAlignment="1">
      <alignment vertical="center"/>
    </xf>
    <xf numFmtId="0" fontId="72" fillId="0" borderId="0" xfId="0" applyFont="1" applyFill="1"/>
    <xf numFmtId="0" fontId="73" fillId="0" borderId="0" xfId="0" applyFont="1" applyFill="1"/>
    <xf numFmtId="0" fontId="0" fillId="0" borderId="0" xfId="0" applyFont="1" applyFill="1"/>
    <xf numFmtId="0" fontId="11" fillId="5" borderId="303" xfId="13" quotePrefix="1" applyFont="1" applyFill="1" applyBorder="1" applyAlignment="1">
      <alignment horizontal="center" vertical="center" wrapText="1"/>
    </xf>
    <xf numFmtId="0" fontId="11" fillId="5" borderId="312" xfId="13" quotePrefix="1" applyFont="1" applyFill="1" applyBorder="1" applyAlignment="1">
      <alignment horizontal="center" vertical="center" wrapText="1"/>
    </xf>
    <xf numFmtId="0" fontId="11" fillId="5" borderId="313" xfId="13" quotePrefix="1" applyFont="1" applyFill="1" applyBorder="1" applyAlignment="1">
      <alignment horizontal="center" vertical="center" wrapText="1"/>
    </xf>
    <xf numFmtId="0" fontId="56" fillId="5" borderId="315" xfId="0" applyFont="1" applyFill="1" applyBorder="1" applyAlignment="1">
      <alignment horizontal="center" vertical="top" wrapText="1"/>
    </xf>
    <xf numFmtId="0" fontId="11" fillId="5" borderId="332" xfId="13" quotePrefix="1" applyFont="1" applyFill="1" applyBorder="1" applyAlignment="1">
      <alignment horizontal="center" vertical="center" wrapText="1"/>
    </xf>
    <xf numFmtId="0" fontId="11" fillId="5" borderId="209" xfId="11" quotePrefix="1" applyFont="1" applyFill="1" applyBorder="1" applyAlignment="1">
      <alignment horizontal="center" vertical="center" textRotation="255" wrapText="1"/>
    </xf>
    <xf numFmtId="0" fontId="40" fillId="5" borderId="309" xfId="13" quotePrefix="1" applyFont="1" applyFill="1" applyBorder="1" applyAlignment="1">
      <alignment horizontal="center" vertical="center" wrapText="1"/>
    </xf>
    <xf numFmtId="0" fontId="11" fillId="5" borderId="341" xfId="11" quotePrefix="1" applyFont="1" applyFill="1" applyBorder="1" applyAlignment="1">
      <alignment horizontal="center" vertical="center" textRotation="255" wrapText="1"/>
    </xf>
    <xf numFmtId="0" fontId="11" fillId="5" borderId="309" xfId="11" quotePrefix="1" applyFont="1" applyFill="1" applyBorder="1" applyAlignment="1">
      <alignment horizontal="center" vertical="center" textRotation="255" wrapText="1"/>
    </xf>
    <xf numFmtId="0" fontId="11" fillId="5" borderId="323" xfId="11" quotePrefix="1" applyFont="1" applyFill="1" applyBorder="1" applyAlignment="1">
      <alignment horizontal="center" vertical="center" textRotation="255" wrapText="1"/>
    </xf>
    <xf numFmtId="0" fontId="40" fillId="5" borderId="314" xfId="13" quotePrefix="1" applyFont="1" applyFill="1" applyBorder="1" applyAlignment="1">
      <alignment horizontal="center" vertical="center" wrapText="1"/>
    </xf>
    <xf numFmtId="0" fontId="11" fillId="5" borderId="315" xfId="13" quotePrefix="1" applyFont="1" applyFill="1" applyBorder="1" applyAlignment="1">
      <alignment horizontal="center" vertical="center" wrapText="1"/>
    </xf>
    <xf numFmtId="0" fontId="40" fillId="2" borderId="335" xfId="15" quotePrefix="1" applyFont="1" applyFill="1" applyBorder="1" applyAlignment="1">
      <alignment horizontal="center" vertical="center" wrapText="1"/>
    </xf>
    <xf numFmtId="0" fontId="11" fillId="5" borderId="325" xfId="13" quotePrefix="1" applyFont="1" applyFill="1" applyBorder="1" applyAlignment="1">
      <alignment horizontal="center" vertical="center" wrapText="1"/>
    </xf>
    <xf numFmtId="0" fontId="11" fillId="5" borderId="346" xfId="13" quotePrefix="1" applyFont="1" applyFill="1" applyBorder="1" applyAlignment="1">
      <alignment horizontal="center" vertical="center" wrapText="1"/>
    </xf>
    <xf numFmtId="0" fontId="40" fillId="5" borderId="326" xfId="15" quotePrefix="1" applyFont="1" applyFill="1" applyBorder="1" applyAlignment="1">
      <alignment horizontal="center" vertical="center" wrapText="1"/>
    </xf>
    <xf numFmtId="0" fontId="40" fillId="5" borderId="335" xfId="15" quotePrefix="1" applyFont="1" applyFill="1" applyBorder="1" applyAlignment="1">
      <alignment horizontal="center" vertical="center" wrapText="1"/>
    </xf>
    <xf numFmtId="0" fontId="11" fillId="2" borderId="343" xfId="15" quotePrefix="1" applyFont="1" applyFill="1" applyBorder="1" applyAlignment="1">
      <alignment vertical="center" wrapText="1"/>
    </xf>
    <xf numFmtId="0" fontId="11" fillId="2" borderId="345" xfId="15" quotePrefix="1" applyFont="1" applyFill="1" applyBorder="1" applyAlignment="1">
      <alignment vertical="center" wrapText="1"/>
    </xf>
    <xf numFmtId="0" fontId="11" fillId="2" borderId="336" xfId="15" quotePrefix="1" applyFont="1" applyFill="1" applyBorder="1" applyAlignment="1">
      <alignment vertical="center" wrapText="1"/>
    </xf>
    <xf numFmtId="0" fontId="11" fillId="2" borderId="347" xfId="15" quotePrefix="1" applyFont="1" applyFill="1" applyBorder="1" applyAlignment="1">
      <alignment vertical="center" wrapText="1"/>
    </xf>
    <xf numFmtId="0" fontId="11" fillId="2" borderId="342" xfId="13" applyFont="1" applyFill="1" applyBorder="1" applyAlignment="1">
      <alignment vertical="center" wrapText="1"/>
    </xf>
    <xf numFmtId="0" fontId="11" fillId="2" borderId="336" xfId="13" applyFont="1" applyFill="1" applyBorder="1" applyAlignment="1">
      <alignment vertical="center" wrapText="1"/>
    </xf>
    <xf numFmtId="0" fontId="11" fillId="2" borderId="347" xfId="13" applyFont="1" applyFill="1" applyBorder="1" applyAlignment="1">
      <alignment vertical="center" wrapText="1"/>
    </xf>
    <xf numFmtId="0" fontId="40" fillId="2" borderId="344" xfId="15" applyFont="1" applyFill="1" applyBorder="1" applyAlignment="1">
      <alignment vertical="center" wrapText="1"/>
    </xf>
    <xf numFmtId="0" fontId="11" fillId="2" borderId="330" xfId="13" applyFont="1" applyFill="1" applyBorder="1" applyAlignment="1">
      <alignment horizontal="center" vertical="center" wrapText="1"/>
    </xf>
    <xf numFmtId="0" fontId="11" fillId="2" borderId="326" xfId="13" applyFont="1" applyFill="1" applyBorder="1" applyAlignment="1">
      <alignment horizontal="center" vertical="center" wrapText="1"/>
    </xf>
    <xf numFmtId="0" fontId="11" fillId="2" borderId="335" xfId="13" applyFont="1" applyFill="1" applyBorder="1" applyAlignment="1">
      <alignment horizontal="center" vertical="center" wrapText="1"/>
    </xf>
    <xf numFmtId="0" fontId="56" fillId="2" borderId="344" xfId="15" applyFont="1" applyFill="1" applyBorder="1" applyAlignment="1">
      <alignment vertical="center" wrapText="1"/>
    </xf>
    <xf numFmtId="0" fontId="56" fillId="2" borderId="344" xfId="15" applyFont="1" applyFill="1" applyBorder="1" applyAlignment="1">
      <alignment vertical="center"/>
    </xf>
    <xf numFmtId="0" fontId="11" fillId="2" borderId="302" xfId="13" quotePrefix="1" applyFont="1" applyFill="1" applyBorder="1" applyAlignment="1">
      <alignment horizontal="center" vertical="center" wrapText="1"/>
    </xf>
    <xf numFmtId="0" fontId="11" fillId="2" borderId="307" xfId="13" quotePrefix="1" applyFont="1" applyFill="1" applyBorder="1" applyAlignment="1">
      <alignment horizontal="center" vertical="center" wrapText="1"/>
    </xf>
    <xf numFmtId="0" fontId="11" fillId="2" borderId="316" xfId="13" quotePrefix="1" applyFont="1" applyFill="1" applyBorder="1" applyAlignment="1">
      <alignment horizontal="center" vertical="center" wrapText="1"/>
    </xf>
    <xf numFmtId="0" fontId="56" fillId="2" borderId="335" xfId="15" quotePrefix="1" applyFont="1" applyFill="1" applyBorder="1" applyAlignment="1">
      <alignment horizontal="center" vertical="center" wrapText="1"/>
    </xf>
    <xf numFmtId="0" fontId="11" fillId="2" borderId="297" xfId="15" quotePrefix="1" applyFont="1" applyFill="1" applyBorder="1" applyAlignment="1">
      <alignment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center" vertical="center"/>
    </xf>
    <xf numFmtId="0" fontId="11" fillId="2" borderId="0" xfId="13" quotePrefix="1" applyFont="1" applyFill="1" applyBorder="1" applyAlignment="1">
      <alignment horizontal="left" vertical="center" wrapText="1"/>
    </xf>
    <xf numFmtId="0" fontId="40" fillId="2" borderId="344" xfId="15" applyFont="1" applyFill="1" applyBorder="1" applyAlignment="1">
      <alignment vertical="center"/>
    </xf>
    <xf numFmtId="0" fontId="11" fillId="2" borderId="301" xfId="13" applyFont="1" applyFill="1" applyBorder="1" applyAlignment="1">
      <alignment horizontal="center" vertical="center" wrapText="1"/>
    </xf>
    <xf numFmtId="0" fontId="40" fillId="2" borderId="318" xfId="15" quotePrefix="1" applyFont="1" applyFill="1" applyBorder="1" applyAlignment="1">
      <alignment horizontal="center" vertical="center" wrapText="1"/>
    </xf>
    <xf numFmtId="0" fontId="124" fillId="5" borderId="0" xfId="0" applyFont="1" applyFill="1" applyBorder="1" applyAlignment="1">
      <alignment horizontal="center" wrapText="1"/>
    </xf>
    <xf numFmtId="0" fontId="57" fillId="0" borderId="192" xfId="15" applyFont="1" applyFill="1" applyBorder="1" applyAlignment="1">
      <alignment vertical="center" wrapText="1"/>
    </xf>
    <xf numFmtId="0" fontId="51" fillId="0" borderId="346" xfId="13" applyFont="1" applyFill="1" applyBorder="1" applyAlignment="1">
      <alignment horizontal="center" vertical="center" wrapText="1"/>
    </xf>
    <xf numFmtId="0" fontId="126" fillId="0" borderId="332" xfId="0" applyFont="1" applyFill="1" applyBorder="1" applyAlignment="1">
      <alignment horizontal="left" vertical="center" wrapText="1"/>
    </xf>
    <xf numFmtId="0" fontId="43" fillId="0" borderId="321" xfId="0" applyFont="1" applyFill="1" applyBorder="1" applyAlignment="1">
      <alignment horizontal="left" vertical="center" wrapText="1"/>
    </xf>
    <xf numFmtId="0" fontId="55" fillId="0" borderId="320" xfId="15" applyFont="1" applyFill="1" applyBorder="1" applyAlignment="1">
      <alignment vertical="center" wrapText="1"/>
    </xf>
    <xf numFmtId="0" fontId="10" fillId="0" borderId="332" xfId="0" applyFont="1" applyFill="1" applyBorder="1" applyAlignment="1">
      <alignment horizontal="left" vertical="center" wrapText="1"/>
    </xf>
    <xf numFmtId="0" fontId="57" fillId="0" borderId="346" xfId="15" applyFont="1" applyFill="1" applyBorder="1" applyAlignment="1">
      <alignment horizontal="center" vertical="center" wrapText="1"/>
    </xf>
    <xf numFmtId="0" fontId="55" fillId="0" borderId="321" xfId="15" applyFont="1" applyFill="1" applyBorder="1" applyAlignment="1">
      <alignment vertical="center" wrapText="1"/>
    </xf>
    <xf numFmtId="0" fontId="126" fillId="0" borderId="321" xfId="0" applyFont="1" applyFill="1" applyBorder="1" applyAlignment="1">
      <alignment horizontal="left" vertical="center" wrapText="1"/>
    </xf>
    <xf numFmtId="0" fontId="43" fillId="0" borderId="320" xfId="0" applyFont="1" applyFill="1" applyBorder="1" applyAlignment="1">
      <alignment horizontal="left" vertical="center" wrapText="1"/>
    </xf>
    <xf numFmtId="0" fontId="55" fillId="0" borderId="325" xfId="15" applyFont="1" applyFill="1" applyBorder="1" applyAlignment="1">
      <alignment vertical="center" wrapText="1"/>
    </xf>
    <xf numFmtId="0" fontId="57" fillId="0" borderId="296" xfId="15" applyFont="1" applyFill="1" applyBorder="1" applyAlignment="1">
      <alignment horizontal="center" vertical="center" wrapText="1"/>
    </xf>
    <xf numFmtId="0" fontId="51" fillId="0" borderId="296" xfId="13" applyFont="1" applyFill="1" applyBorder="1" applyAlignment="1">
      <alignment horizontal="center" vertical="center" wrapText="1"/>
    </xf>
    <xf numFmtId="0" fontId="52" fillId="0" borderId="325" xfId="11" applyFont="1" applyFill="1" applyBorder="1" applyAlignment="1">
      <alignment horizontal="center" vertical="center" wrapText="1"/>
    </xf>
    <xf numFmtId="0" fontId="53" fillId="0" borderId="325" xfId="11" applyFont="1" applyFill="1" applyBorder="1" applyAlignment="1">
      <alignment horizontal="center" vertical="center" wrapText="1"/>
    </xf>
    <xf numFmtId="0" fontId="54" fillId="0" borderId="346" xfId="11" applyFont="1" applyFill="1" applyBorder="1" applyAlignment="1">
      <alignment horizontal="center" vertical="center" wrapText="1"/>
    </xf>
    <xf numFmtId="0" fontId="56" fillId="0" borderId="346" xfId="0" applyFont="1" applyFill="1" applyBorder="1" applyAlignment="1">
      <alignment horizontal="center" vertical="center"/>
    </xf>
    <xf numFmtId="0" fontId="34" fillId="0" borderId="346" xfId="0" applyFont="1" applyFill="1" applyBorder="1" applyAlignment="1">
      <alignment horizontal="center" vertical="center"/>
    </xf>
    <xf numFmtId="0" fontId="124" fillId="5" borderId="0" xfId="0" applyFont="1" applyFill="1" applyAlignment="1">
      <alignment wrapText="1"/>
    </xf>
    <xf numFmtId="0" fontId="124" fillId="5" borderId="0" xfId="0" applyFont="1" applyFill="1" applyAlignment="1">
      <alignment horizontal="center" wrapText="1"/>
    </xf>
    <xf numFmtId="0" fontId="124" fillId="5" borderId="0" xfId="0" applyFont="1" applyFill="1" applyAlignment="1">
      <alignment horizontal="center" vertical="center" wrapText="1"/>
    </xf>
    <xf numFmtId="0" fontId="40" fillId="5" borderId="0" xfId="11" quotePrefix="1" applyFont="1" applyFill="1" applyAlignment="1">
      <alignment horizontal="center" vertical="center" wrapText="1"/>
    </xf>
    <xf numFmtId="0" fontId="36" fillId="5" borderId="325" xfId="11" quotePrefix="1" applyFont="1" applyFill="1" applyBorder="1" applyAlignment="1">
      <alignment horizontal="center" vertical="center" wrapText="1"/>
    </xf>
    <xf numFmtId="0" fontId="37" fillId="5" borderId="325" xfId="11" quotePrefix="1" applyFont="1" applyFill="1" applyBorder="1" applyAlignment="1">
      <alignment horizontal="center" vertical="center" wrapText="1"/>
    </xf>
    <xf numFmtId="0" fontId="38" fillId="5" borderId="346" xfId="11" quotePrefix="1" applyFont="1" applyFill="1" applyBorder="1" applyAlignment="1">
      <alignment horizontal="center" vertical="center" wrapText="1"/>
    </xf>
    <xf numFmtId="0" fontId="39" fillId="5" borderId="332" xfId="15" quotePrefix="1" applyFont="1" applyFill="1" applyBorder="1" applyAlignment="1">
      <alignment vertical="center" wrapText="1"/>
    </xf>
    <xf numFmtId="0" fontId="11" fillId="5" borderId="332" xfId="15" quotePrefix="1" applyFont="1" applyFill="1" applyBorder="1" applyAlignment="1">
      <alignment vertical="center" wrapText="1"/>
    </xf>
    <xf numFmtId="0" fontId="11" fillId="5" borderId="346" xfId="15" quotePrefix="1" applyFont="1" applyFill="1" applyBorder="1" applyAlignment="1">
      <alignment vertical="center" wrapText="1"/>
    </xf>
    <xf numFmtId="0" fontId="11" fillId="5" borderId="333" xfId="15" quotePrefix="1" applyFont="1" applyFill="1" applyBorder="1" applyAlignment="1">
      <alignment vertical="center" wrapText="1"/>
    </xf>
    <xf numFmtId="0" fontId="40" fillId="5" borderId="344" xfId="15" quotePrefix="1" applyFont="1" applyFill="1" applyBorder="1" applyAlignment="1">
      <alignment horizontal="center" vertical="center" wrapText="1"/>
    </xf>
    <xf numFmtId="0" fontId="126" fillId="5" borderId="321" xfId="0" applyFont="1" applyFill="1" applyBorder="1" applyAlignment="1">
      <alignment horizontal="left" vertical="center" wrapText="1"/>
    </xf>
    <xf numFmtId="0" fontId="11" fillId="5" borderId="350" xfId="13" applyFont="1" applyFill="1" applyBorder="1" applyAlignment="1">
      <alignment horizontal="center" vertical="center" wrapText="1"/>
    </xf>
    <xf numFmtId="0" fontId="40" fillId="5" borderId="0" xfId="13" quotePrefix="1" applyFont="1" applyFill="1" applyAlignment="1">
      <alignment vertical="center" wrapText="1"/>
    </xf>
    <xf numFmtId="0" fontId="43" fillId="5" borderId="321" xfId="0" applyFont="1" applyFill="1" applyBorder="1" applyAlignment="1">
      <alignment horizontal="left" vertical="center" wrapText="1"/>
    </xf>
    <xf numFmtId="0" fontId="126" fillId="5" borderId="0" xfId="0" applyFont="1" applyFill="1" applyAlignment="1">
      <alignment horizontal="left" vertical="center" wrapText="1"/>
    </xf>
    <xf numFmtId="0" fontId="39" fillId="5" borderId="346" xfId="15" quotePrefix="1" applyFont="1" applyFill="1" applyBorder="1" applyAlignment="1">
      <alignment vertical="center" wrapText="1"/>
    </xf>
    <xf numFmtId="0" fontId="11" fillId="5" borderId="332" xfId="15" quotePrefix="1" applyFont="1" applyFill="1" applyBorder="1" applyAlignment="1">
      <alignment horizontal="center" vertical="center" wrapText="1"/>
    </xf>
    <xf numFmtId="0" fontId="10" fillId="5" borderId="332" xfId="0" applyFont="1" applyFill="1" applyBorder="1" applyAlignment="1">
      <alignment horizontal="left" vertical="center" wrapText="1"/>
    </xf>
    <xf numFmtId="0" fontId="126" fillId="5" borderId="332" xfId="0" applyFont="1" applyFill="1" applyBorder="1" applyAlignment="1">
      <alignment horizontal="left" vertical="center" wrapText="1"/>
    </xf>
    <xf numFmtId="0" fontId="11" fillId="5" borderId="301" xfId="13" applyFont="1" applyFill="1" applyBorder="1" applyAlignment="1">
      <alignment horizontal="center" vertical="center" wrapText="1"/>
    </xf>
    <xf numFmtId="0" fontId="11" fillId="5" borderId="335" xfId="13" applyFont="1" applyFill="1" applyBorder="1" applyAlignment="1">
      <alignment horizontal="center" vertical="center" wrapText="1"/>
    </xf>
    <xf numFmtId="0" fontId="11" fillId="5" borderId="341" xfId="13" quotePrefix="1" applyFont="1" applyFill="1" applyBorder="1" applyAlignment="1">
      <alignment horizontal="center" vertical="center" wrapText="1"/>
    </xf>
    <xf numFmtId="0" fontId="62" fillId="5" borderId="325" xfId="11" quotePrefix="1" applyFont="1" applyFill="1" applyBorder="1" applyAlignment="1">
      <alignment horizontal="center" vertical="center" wrapText="1"/>
    </xf>
    <xf numFmtId="0" fontId="39" fillId="5" borderId="350" xfId="15" quotePrefix="1" applyFont="1" applyFill="1" applyBorder="1" applyAlignment="1">
      <alignment vertical="center" wrapText="1"/>
    </xf>
    <xf numFmtId="0" fontId="40" fillId="5" borderId="209" xfId="15" quotePrefix="1" applyFont="1" applyFill="1" applyBorder="1" applyAlignment="1">
      <alignment horizontal="center" vertical="center" wrapText="1"/>
    </xf>
    <xf numFmtId="0" fontId="11" fillId="5" borderId="314" xfId="13" quotePrefix="1" applyFont="1" applyFill="1" applyBorder="1" applyAlignment="1">
      <alignment horizontal="center" vertical="center" wrapText="1"/>
    </xf>
    <xf numFmtId="0" fontId="40" fillId="5" borderId="0" xfId="15" quotePrefix="1" applyFont="1" applyFill="1" applyAlignment="1">
      <alignment vertical="center" wrapText="1"/>
    </xf>
    <xf numFmtId="0" fontId="40" fillId="6" borderId="209" xfId="15" quotePrefix="1" applyFont="1" applyFill="1" applyBorder="1" applyAlignment="1">
      <alignment horizontal="center" vertical="center" wrapText="1"/>
    </xf>
    <xf numFmtId="0" fontId="11" fillId="5" borderId="346" xfId="15" quotePrefix="1" applyFont="1" applyFill="1" applyBorder="1" applyAlignment="1">
      <alignment horizontal="center" vertical="center" wrapText="1"/>
    </xf>
    <xf numFmtId="0" fontId="39" fillId="5" borderId="329" xfId="15" applyFont="1" applyFill="1" applyBorder="1" applyAlignment="1">
      <alignment vertical="center" wrapText="1"/>
    </xf>
    <xf numFmtId="0" fontId="40" fillId="5" borderId="325" xfId="13" quotePrefix="1" applyFont="1" applyFill="1" applyBorder="1" applyAlignment="1">
      <alignment horizontal="center" vertical="center" wrapText="1"/>
    </xf>
    <xf numFmtId="0" fontId="11" fillId="5" borderId="0" xfId="13" quotePrefix="1" applyFont="1" applyFill="1" applyAlignment="1">
      <alignment horizontal="left" vertical="center" wrapText="1"/>
    </xf>
    <xf numFmtId="0" fontId="126" fillId="5" borderId="0" xfId="0" applyFont="1" applyFill="1" applyAlignment="1">
      <alignment horizontal="left" vertical="center"/>
    </xf>
    <xf numFmtId="0" fontId="40" fillId="5" borderId="329" xfId="15" applyFont="1" applyFill="1" applyBorder="1" applyAlignment="1">
      <alignment vertical="center" wrapText="1"/>
    </xf>
    <xf numFmtId="0" fontId="40" fillId="5" borderId="332" xfId="13" quotePrefix="1" applyFont="1" applyFill="1" applyBorder="1" applyAlignment="1">
      <alignment horizontal="center" vertical="center" wrapText="1"/>
    </xf>
    <xf numFmtId="0" fontId="40" fillId="5" borderId="332" xfId="15" quotePrefix="1" applyFont="1" applyFill="1" applyBorder="1" applyAlignment="1">
      <alignment horizontal="center" vertical="center" wrapText="1"/>
    </xf>
    <xf numFmtId="0" fontId="140" fillId="5" borderId="332" xfId="0" applyFont="1" applyFill="1" applyBorder="1" applyAlignment="1">
      <alignment horizontal="left" vertical="center" wrapText="1"/>
    </xf>
    <xf numFmtId="0" fontId="138" fillId="5" borderId="325" xfId="0" applyFont="1" applyFill="1" applyBorder="1" applyAlignment="1">
      <alignment horizontal="center" vertical="center"/>
    </xf>
    <xf numFmtId="0" fontId="138" fillId="5" borderId="332" xfId="0" applyFont="1" applyFill="1" applyBorder="1" applyAlignment="1">
      <alignment horizontal="center" vertical="center"/>
    </xf>
    <xf numFmtId="0" fontId="138" fillId="5" borderId="346" xfId="0" applyFont="1" applyFill="1" applyBorder="1" applyAlignment="1">
      <alignment horizontal="center" vertical="center"/>
    </xf>
    <xf numFmtId="0" fontId="127" fillId="5" borderId="192" xfId="15" quotePrefix="1" applyFont="1" applyFill="1" applyBorder="1" applyAlignment="1">
      <alignment horizontal="left" vertical="center" wrapText="1"/>
    </xf>
    <xf numFmtId="0" fontId="142" fillId="2" borderId="0" xfId="9" applyFont="1" applyFill="1" applyProtection="1">
      <protection locked="0"/>
    </xf>
    <xf numFmtId="0" fontId="128" fillId="2" borderId="0" xfId="9" applyFont="1" applyFill="1" applyBorder="1" applyAlignment="1" applyProtection="1">
      <alignment horizontal="center" vertical="center" wrapText="1"/>
      <protection locked="0"/>
    </xf>
    <xf numFmtId="0" fontId="127" fillId="2" borderId="0" xfId="9" applyFont="1" applyFill="1" applyProtection="1">
      <protection locked="0"/>
    </xf>
    <xf numFmtId="0" fontId="135" fillId="5" borderId="341" xfId="21" quotePrefix="1" applyFont="1" applyFill="1" applyBorder="1" applyAlignment="1" applyProtection="1">
      <alignment horizontal="left" textRotation="90" wrapText="1"/>
      <protection locked="0"/>
    </xf>
    <xf numFmtId="0" fontId="129" fillId="5" borderId="332" xfId="22" quotePrefix="1" applyFont="1" applyFill="1" applyBorder="1" applyAlignment="1" applyProtection="1">
      <alignment vertical="center" wrapText="1"/>
      <protection locked="0"/>
    </xf>
    <xf numFmtId="0" fontId="127" fillId="2" borderId="325" xfId="9" applyFont="1" applyFill="1" applyBorder="1" applyAlignment="1" applyProtection="1">
      <alignment horizontal="center" vertical="center"/>
      <protection locked="0"/>
    </xf>
    <xf numFmtId="0" fontId="127" fillId="2" borderId="327" xfId="9" applyFont="1" applyFill="1" applyBorder="1" applyAlignment="1" applyProtection="1">
      <alignment horizontal="center" vertical="center"/>
      <protection locked="0"/>
    </xf>
    <xf numFmtId="0" fontId="127" fillId="2" borderId="328" xfId="22" applyFont="1" applyFill="1" applyBorder="1" applyAlignment="1" applyProtection="1">
      <alignment horizontal="center" vertical="center" wrapText="1"/>
      <protection locked="0"/>
    </xf>
    <xf numFmtId="0" fontId="127" fillId="2" borderId="331" xfId="9" applyFont="1" applyFill="1" applyBorder="1" applyAlignment="1" applyProtection="1">
      <alignment horizontal="center" vertical="center"/>
      <protection locked="0"/>
    </xf>
    <xf numFmtId="0" fontId="127" fillId="2" borderId="333" xfId="22" applyFont="1" applyFill="1" applyBorder="1" applyAlignment="1" applyProtection="1">
      <alignment horizontal="center" vertical="center" wrapText="1"/>
      <protection locked="0"/>
    </xf>
    <xf numFmtId="0" fontId="127" fillId="2" borderId="334" xfId="22" applyFont="1" applyFill="1" applyBorder="1" applyAlignment="1" applyProtection="1">
      <alignment horizontal="center" vertical="center" wrapText="1"/>
      <protection locked="0"/>
    </xf>
    <xf numFmtId="0" fontId="128" fillId="2" borderId="325" xfId="5" applyFont="1" applyFill="1" applyBorder="1" applyAlignment="1" applyProtection="1">
      <alignment horizontal="center" vertical="center" wrapText="1"/>
      <protection locked="0"/>
    </xf>
    <xf numFmtId="0" fontId="128" fillId="2" borderId="331" xfId="5" applyFont="1" applyFill="1" applyBorder="1" applyAlignment="1" applyProtection="1">
      <alignment horizontal="center" vertical="center" wrapText="1"/>
      <protection locked="0"/>
    </xf>
    <xf numFmtId="0" fontId="128" fillId="2" borderId="334" xfId="5" applyFont="1" applyFill="1" applyBorder="1" applyAlignment="1" applyProtection="1">
      <alignment horizontal="center" vertical="center" wrapText="1"/>
      <protection locked="0"/>
    </xf>
    <xf numFmtId="0" fontId="129" fillId="2" borderId="321" xfId="9" applyFont="1" applyFill="1" applyBorder="1" applyAlignment="1" applyProtection="1">
      <alignment horizontal="left" vertical="center" wrapText="1"/>
      <protection locked="0"/>
    </xf>
    <xf numFmtId="0" fontId="128" fillId="2" borderId="341" xfId="5" applyFont="1" applyFill="1" applyBorder="1" applyAlignment="1" applyProtection="1">
      <alignment horizontal="center" vertical="center" wrapText="1"/>
      <protection locked="0"/>
    </xf>
    <xf numFmtId="0" fontId="128" fillId="2" borderId="327" xfId="5" applyFont="1" applyFill="1" applyBorder="1" applyAlignment="1" applyProtection="1">
      <alignment horizontal="center" vertical="center" wrapText="1"/>
      <protection locked="0"/>
    </xf>
    <xf numFmtId="0" fontId="128" fillId="2" borderId="328" xfId="5" applyFont="1" applyFill="1" applyBorder="1" applyAlignment="1" applyProtection="1">
      <alignment horizontal="center" vertical="center" wrapText="1"/>
      <protection locked="0"/>
    </xf>
    <xf numFmtId="0" fontId="129" fillId="2" borderId="332" xfId="9" applyFont="1" applyFill="1" applyBorder="1" applyAlignment="1" applyProtection="1">
      <alignment horizontal="left" vertical="center" wrapText="1"/>
      <protection locked="0"/>
    </xf>
    <xf numFmtId="0" fontId="128" fillId="2" borderId="311" xfId="5" applyFont="1" applyFill="1" applyBorder="1" applyAlignment="1" applyProtection="1">
      <alignment horizontal="center" vertical="center" wrapText="1"/>
      <protection locked="0"/>
    </xf>
    <xf numFmtId="0" fontId="129" fillId="2" borderId="320" xfId="9" applyFont="1" applyFill="1" applyBorder="1" applyAlignment="1" applyProtection="1">
      <alignment horizontal="left" vertical="center" wrapText="1"/>
      <protection locked="0"/>
    </xf>
    <xf numFmtId="0" fontId="129" fillId="2" borderId="329" xfId="22" applyFont="1" applyFill="1" applyBorder="1" applyAlignment="1" applyProtection="1">
      <alignment vertical="center" wrapText="1"/>
      <protection locked="0"/>
    </xf>
    <xf numFmtId="0" fontId="127" fillId="2" borderId="345" xfId="5" applyFont="1" applyFill="1" applyBorder="1" applyAlignment="1" applyProtection="1">
      <alignment horizontal="center" vertical="center" wrapText="1"/>
      <protection locked="0"/>
    </xf>
    <xf numFmtId="0" fontId="127" fillId="2" borderId="16" xfId="5" applyFont="1" applyFill="1" applyBorder="1" applyAlignment="1" applyProtection="1">
      <alignment horizontal="center" vertical="center" wrapText="1"/>
      <protection locked="0"/>
    </xf>
    <xf numFmtId="0" fontId="128" fillId="2" borderId="354" xfId="5" applyFont="1" applyFill="1" applyBorder="1" applyAlignment="1" applyProtection="1">
      <alignment horizontal="center" vertical="center" wrapText="1"/>
      <protection locked="0"/>
    </xf>
    <xf numFmtId="0" fontId="129" fillId="2" borderId="332" xfId="9" applyNumberFormat="1" applyFont="1" applyFill="1" applyBorder="1" applyAlignment="1" applyProtection="1">
      <alignment horizontal="left" vertical="center" wrapText="1"/>
      <protection locked="0"/>
    </xf>
    <xf numFmtId="0" fontId="129" fillId="2" borderId="0" xfId="9" applyFont="1" applyFill="1" applyBorder="1" applyAlignment="1" applyProtection="1">
      <alignment horizontal="left" vertical="center" wrapText="1"/>
      <protection locked="0"/>
    </xf>
    <xf numFmtId="0" fontId="129" fillId="2" borderId="0" xfId="9" applyFont="1" applyFill="1" applyBorder="1" applyProtection="1">
      <protection locked="0"/>
    </xf>
    <xf numFmtId="0" fontId="27" fillId="2" borderId="0" xfId="9" applyFont="1" applyFill="1" applyBorder="1" applyAlignment="1" applyProtection="1">
      <alignment horizontal="left" vertical="center"/>
      <protection locked="0"/>
    </xf>
    <xf numFmtId="0" fontId="127" fillId="2" borderId="0" xfId="9" applyFont="1" applyFill="1" applyBorder="1" applyProtection="1">
      <protection locked="0"/>
    </xf>
    <xf numFmtId="0" fontId="143" fillId="2" borderId="350" xfId="22" quotePrefix="1" applyFont="1" applyFill="1" applyBorder="1" applyAlignment="1" applyProtection="1">
      <alignment vertical="center" wrapText="1"/>
      <protection locked="0"/>
    </xf>
    <xf numFmtId="0" fontId="129" fillId="2" borderId="321" xfId="22" quotePrefix="1" applyFont="1" applyFill="1" applyBorder="1" applyAlignment="1" applyProtection="1">
      <alignment vertical="center" wrapText="1"/>
      <protection locked="0"/>
    </xf>
    <xf numFmtId="0" fontId="129" fillId="2" borderId="332" xfId="22" quotePrefix="1" applyFont="1" applyFill="1" applyBorder="1" applyAlignment="1" applyProtection="1">
      <alignment vertical="center" wrapText="1"/>
      <protection locked="0"/>
    </xf>
    <xf numFmtId="0" fontId="135" fillId="5" borderId="346" xfId="21" quotePrefix="1" applyFont="1" applyFill="1" applyBorder="1" applyAlignment="1" applyProtection="1">
      <alignment horizontal="left" textRotation="90" wrapText="1"/>
      <protection locked="0"/>
    </xf>
    <xf numFmtId="0" fontId="128" fillId="2" borderId="346" xfId="5" applyFont="1" applyFill="1" applyBorder="1" applyAlignment="1" applyProtection="1">
      <alignment horizontal="center" vertical="center" wrapText="1"/>
      <protection locked="0"/>
    </xf>
    <xf numFmtId="0" fontId="127" fillId="2" borderId="334" xfId="5" applyFont="1" applyFill="1" applyBorder="1" applyAlignment="1" applyProtection="1">
      <alignment horizontal="center" vertical="center" wrapText="1"/>
      <protection locked="0"/>
    </xf>
    <xf numFmtId="0" fontId="127" fillId="5" borderId="350" xfId="15" quotePrefix="1" applyFont="1" applyFill="1" applyBorder="1" applyAlignment="1">
      <alignment horizontal="left" vertical="center" wrapText="1"/>
    </xf>
    <xf numFmtId="0" fontId="40" fillId="5" borderId="303" xfId="15" quotePrefix="1" applyFont="1" applyFill="1" applyBorder="1" applyAlignment="1">
      <alignment horizontal="center" vertical="center" wrapText="1"/>
    </xf>
    <xf numFmtId="0" fontId="127" fillId="5" borderId="321" xfId="15" quotePrefix="1" applyFont="1" applyFill="1" applyBorder="1" applyAlignment="1">
      <alignment horizontal="left" vertical="center" wrapText="1"/>
    </xf>
    <xf numFmtId="0" fontId="39" fillId="5" borderId="353" xfId="15" applyFont="1" applyFill="1" applyBorder="1" applyAlignment="1">
      <alignment vertical="center" wrapText="1"/>
    </xf>
    <xf numFmtId="0" fontId="11" fillId="5" borderId="356" xfId="13" quotePrefix="1" applyFont="1" applyFill="1" applyBorder="1" applyAlignment="1">
      <alignment horizontal="center" vertical="center" wrapText="1"/>
    </xf>
    <xf numFmtId="0" fontId="11" fillId="5" borderId="357" xfId="13" quotePrefix="1" applyFont="1" applyFill="1" applyBorder="1" applyAlignment="1">
      <alignment horizontal="center" vertical="center" wrapText="1"/>
    </xf>
    <xf numFmtId="0" fontId="11" fillId="5" borderId="358" xfId="13" quotePrefix="1" applyFont="1" applyFill="1" applyBorder="1" applyAlignment="1">
      <alignment horizontal="center" vertical="center" wrapText="1"/>
    </xf>
    <xf numFmtId="0" fontId="27" fillId="2" borderId="30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07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16" xfId="22" applyNumberFormat="1" applyFont="1" applyFill="1" applyBorder="1" applyAlignment="1" applyProtection="1">
      <alignment horizontal="center" vertical="center" wrapText="1"/>
      <protection locked="0"/>
    </xf>
    <xf numFmtId="0" fontId="146" fillId="2" borderId="356" xfId="13" applyFont="1" applyFill="1" applyBorder="1" applyAlignment="1" applyProtection="1">
      <alignment horizontal="center" vertical="center" wrapText="1"/>
      <protection locked="0"/>
    </xf>
    <xf numFmtId="0" fontId="146" fillId="2" borderId="357" xfId="13" applyFont="1" applyFill="1" applyBorder="1" applyAlignment="1" applyProtection="1">
      <alignment horizontal="center" vertical="center" wrapText="1"/>
      <protection locked="0"/>
    </xf>
    <xf numFmtId="0" fontId="146" fillId="2" borderId="355" xfId="13" applyFont="1" applyFill="1" applyBorder="1" applyAlignment="1" applyProtection="1">
      <alignment horizontal="center" vertical="center" wrapText="1"/>
      <protection locked="0"/>
    </xf>
    <xf numFmtId="0" fontId="145" fillId="2" borderId="302" xfId="0" applyFont="1" applyFill="1" applyBorder="1" applyAlignment="1" applyProtection="1">
      <alignment horizontal="center" vertical="center"/>
      <protection locked="0"/>
    </xf>
    <xf numFmtId="0" fontId="145" fillId="2" borderId="307" xfId="0" applyFont="1" applyFill="1" applyBorder="1" applyAlignment="1" applyProtection="1">
      <alignment horizontal="center" vertical="center"/>
      <protection locked="0"/>
    </xf>
    <xf numFmtId="0" fontId="145" fillId="2" borderId="316" xfId="0" applyFont="1" applyFill="1" applyBorder="1" applyAlignment="1" applyProtection="1">
      <alignment horizontal="center" vertical="center"/>
      <protection locked="0"/>
    </xf>
    <xf numFmtId="0" fontId="145" fillId="2" borderId="345" xfId="15" applyFont="1" applyFill="1" applyBorder="1" applyAlignment="1" applyProtection="1">
      <alignment horizontal="center" vertical="center" wrapText="1"/>
    </xf>
    <xf numFmtId="0" fontId="145" fillId="2" borderId="302" xfId="15" applyFont="1" applyFill="1" applyBorder="1" applyAlignment="1" applyProtection="1">
      <alignment horizontal="center" vertical="center" wrapText="1"/>
    </xf>
    <xf numFmtId="0" fontId="146" fillId="2" borderId="312" xfId="13" applyFont="1" applyFill="1" applyBorder="1" applyAlignment="1" applyProtection="1">
      <alignment horizontal="center" vertical="center" wrapText="1"/>
    </xf>
    <xf numFmtId="0" fontId="146" fillId="2" borderId="303" xfId="13" applyFont="1" applyFill="1" applyBorder="1" applyAlignment="1" applyProtection="1">
      <alignment horizontal="center" vertical="center" wrapText="1"/>
    </xf>
    <xf numFmtId="0" fontId="146" fillId="2" borderId="249" xfId="13" applyFont="1" applyFill="1" applyBorder="1" applyAlignment="1" applyProtection="1">
      <alignment horizontal="center" vertical="center" wrapText="1"/>
    </xf>
    <xf numFmtId="0" fontId="27" fillId="2" borderId="321" xfId="22" quotePrefix="1" applyFont="1" applyFill="1" applyBorder="1" applyAlignment="1">
      <alignment horizontal="left" vertical="center" wrapText="1"/>
    </xf>
    <xf numFmtId="0" fontId="145" fillId="2" borderId="341" xfId="15" applyFont="1" applyFill="1" applyBorder="1" applyAlignment="1" applyProtection="1">
      <alignment horizontal="center" vertical="center" wrapText="1"/>
    </xf>
    <xf numFmtId="0" fontId="145" fillId="2" borderId="335" xfId="15" applyFont="1" applyFill="1" applyBorder="1" applyAlignment="1" applyProtection="1">
      <alignment horizontal="center" vertical="center" wrapText="1"/>
    </xf>
    <xf numFmtId="0" fontId="32" fillId="2" borderId="307" xfId="22" applyFont="1" applyFill="1" applyBorder="1" applyAlignment="1" applyProtection="1">
      <alignment horizontal="center" vertical="center" wrapText="1"/>
    </xf>
    <xf numFmtId="0" fontId="145" fillId="2" borderId="307" xfId="15" applyFont="1" applyFill="1" applyBorder="1" applyAlignment="1" applyProtection="1">
      <alignment horizontal="center" vertical="center" wrapText="1"/>
    </xf>
    <xf numFmtId="0" fontId="145" fillId="2" borderId="316" xfId="15" applyFont="1" applyFill="1" applyBorder="1" applyAlignment="1" applyProtection="1">
      <alignment horizontal="center" vertical="center" wrapText="1"/>
    </xf>
    <xf numFmtId="0" fontId="32" fillId="2" borderId="307" xfId="0" applyFont="1" applyFill="1" applyBorder="1" applyAlignment="1" applyProtection="1">
      <alignment horizontal="center" vertical="center"/>
      <protection locked="0"/>
    </xf>
    <xf numFmtId="0" fontId="146" fillId="2" borderId="307" xfId="13" applyFont="1" applyFill="1" applyBorder="1" applyAlignment="1" applyProtection="1">
      <alignment horizontal="center" vertical="center" wrapText="1"/>
    </xf>
    <xf numFmtId="0" fontId="146" fillId="2" borderId="316" xfId="13" applyFont="1" applyFill="1" applyBorder="1" applyAlignment="1" applyProtection="1">
      <alignment horizontal="center" vertical="center" wrapText="1"/>
    </xf>
    <xf numFmtId="0" fontId="142" fillId="2" borderId="0" xfId="0" applyFont="1" applyFill="1" applyProtection="1">
      <protection locked="0"/>
    </xf>
    <xf numFmtId="0" fontId="127" fillId="2" borderId="0" xfId="0" applyFont="1" applyFill="1" applyProtection="1">
      <protection locked="0"/>
    </xf>
    <xf numFmtId="0" fontId="127" fillId="2" borderId="158" xfId="15" applyFont="1" applyFill="1" applyBorder="1" applyAlignment="1" applyProtection="1">
      <alignment vertical="center" wrapText="1"/>
      <protection locked="0"/>
    </xf>
    <xf numFmtId="0" fontId="129" fillId="2" borderId="158" xfId="0" applyFont="1" applyFill="1" applyBorder="1" applyAlignment="1" applyProtection="1">
      <alignment horizontal="left" vertical="center" wrapText="1"/>
      <protection locked="0"/>
    </xf>
    <xf numFmtId="0" fontId="127" fillId="2" borderId="302" xfId="15" applyFont="1" applyFill="1" applyBorder="1" applyAlignment="1" applyProtection="1">
      <alignment horizontal="center" vertical="center" wrapText="1"/>
      <protection locked="0"/>
    </xf>
    <xf numFmtId="0" fontId="127" fillId="2" borderId="307" xfId="15" applyFont="1" applyFill="1" applyBorder="1" applyAlignment="1" applyProtection="1">
      <alignment horizontal="center" vertical="center" wrapText="1"/>
      <protection locked="0"/>
    </xf>
    <xf numFmtId="0" fontId="127" fillId="2" borderId="316" xfId="15" applyFont="1" applyFill="1" applyBorder="1" applyAlignment="1" applyProtection="1">
      <alignment horizontal="center" vertical="center" wrapText="1"/>
      <protection locked="0"/>
    </xf>
    <xf numFmtId="0" fontId="130" fillId="2" borderId="0" xfId="0" applyFont="1" applyFill="1" applyBorder="1" applyProtection="1">
      <protection locked="0"/>
    </xf>
    <xf numFmtId="0" fontId="142" fillId="2" borderId="0" xfId="0" applyFont="1" applyFill="1"/>
    <xf numFmtId="0" fontId="128" fillId="2" borderId="0" xfId="0" applyFont="1" applyFill="1" applyProtection="1">
      <protection locked="0"/>
    </xf>
    <xf numFmtId="0" fontId="128" fillId="2" borderId="158" xfId="13" applyFont="1" applyFill="1" applyBorder="1" applyAlignment="1" applyProtection="1">
      <alignment horizontal="center" vertical="center" wrapText="1"/>
      <protection locked="0"/>
    </xf>
    <xf numFmtId="0" fontId="127" fillId="2" borderId="0" xfId="0" applyFont="1" applyFill="1"/>
    <xf numFmtId="0" fontId="128" fillId="2" borderId="249" xfId="13" applyFont="1" applyFill="1" applyBorder="1" applyAlignment="1" applyProtection="1">
      <alignment horizontal="center" vertical="center" wrapText="1"/>
    </xf>
    <xf numFmtId="0" fontId="127" fillId="2" borderId="297" xfId="15" quotePrefix="1" applyFont="1" applyFill="1" applyBorder="1" applyAlignment="1">
      <alignment horizontal="left" vertical="center" wrapText="1"/>
    </xf>
    <xf numFmtId="0" fontId="127" fillId="2" borderId="302" xfId="15" applyFont="1" applyFill="1" applyBorder="1" applyAlignment="1" applyProtection="1">
      <alignment horizontal="center" vertical="center" wrapText="1"/>
    </xf>
    <xf numFmtId="0" fontId="127" fillId="2" borderId="307" xfId="15" applyFont="1" applyFill="1" applyBorder="1" applyAlignment="1" applyProtection="1">
      <alignment horizontal="center" vertical="center" wrapText="1"/>
    </xf>
    <xf numFmtId="0" fontId="127" fillId="2" borderId="316" xfId="15" applyFont="1" applyFill="1" applyBorder="1" applyAlignment="1" applyProtection="1">
      <alignment horizontal="center" vertical="center" wrapText="1"/>
    </xf>
    <xf numFmtId="0" fontId="27" fillId="2" borderId="343" xfId="22" quotePrefix="1" applyFont="1" applyFill="1" applyBorder="1" applyAlignment="1">
      <alignment horizontal="left" vertical="center" wrapText="1"/>
    </xf>
    <xf numFmtId="0" fontId="27" fillId="2" borderId="344" xfId="22" quotePrefix="1" applyFont="1" applyFill="1" applyBorder="1" applyAlignment="1">
      <alignment horizontal="left" vertical="center" wrapText="1"/>
    </xf>
    <xf numFmtId="0" fontId="27" fillId="2" borderId="297" xfId="22" quotePrefix="1" applyFont="1" applyFill="1" applyBorder="1" applyAlignment="1">
      <alignment horizontal="left" vertical="center" wrapText="1"/>
    </xf>
    <xf numFmtId="0" fontId="127" fillId="2" borderId="302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07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16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10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08" xfId="15" applyNumberFormat="1" applyFont="1" applyFill="1" applyBorder="1" applyAlignment="1" applyProtection="1">
      <alignment horizontal="center" vertical="center" wrapText="1"/>
      <protection locked="0"/>
    </xf>
    <xf numFmtId="0" fontId="48" fillId="2" borderId="344" xfId="22" quotePrefix="1" applyFont="1" applyFill="1" applyBorder="1" applyAlignment="1">
      <alignment horizontal="left" vertical="center" wrapText="1"/>
    </xf>
    <xf numFmtId="0" fontId="128" fillId="2" borderId="302" xfId="13" applyNumberFormat="1" applyFont="1" applyFill="1" applyBorder="1" applyAlignment="1" applyProtection="1">
      <alignment horizontal="center" vertical="center" wrapText="1"/>
    </xf>
    <xf numFmtId="0" fontId="128" fillId="2" borderId="307" xfId="13" applyNumberFormat="1" applyFont="1" applyFill="1" applyBorder="1" applyAlignment="1" applyProtection="1">
      <alignment horizontal="center" vertical="center" wrapText="1"/>
    </xf>
    <xf numFmtId="0" fontId="128" fillId="2" borderId="316" xfId="13" applyNumberFormat="1" applyFont="1" applyFill="1" applyBorder="1" applyAlignment="1" applyProtection="1">
      <alignment horizontal="center" vertical="center" wrapText="1"/>
    </xf>
    <xf numFmtId="0" fontId="128" fillId="2" borderId="303" xfId="13" applyNumberFormat="1" applyFont="1" applyFill="1" applyBorder="1" applyAlignment="1" applyProtection="1">
      <alignment horizontal="center" vertical="center" wrapText="1"/>
    </xf>
    <xf numFmtId="0" fontId="27" fillId="2" borderId="360" xfId="22" quotePrefix="1" applyFont="1" applyFill="1" applyBorder="1" applyAlignment="1">
      <alignment horizontal="left" vertical="center" wrapText="1"/>
    </xf>
    <xf numFmtId="0" fontId="48" fillId="2" borderId="297" xfId="22" quotePrefix="1" applyFont="1" applyFill="1" applyBorder="1" applyAlignment="1">
      <alignment horizontal="left" vertical="center" wrapText="1"/>
    </xf>
    <xf numFmtId="0" fontId="32" fillId="2" borderId="302" xfId="0" applyFont="1" applyFill="1" applyBorder="1" applyAlignment="1" applyProtection="1">
      <alignment horizontal="center" vertical="center"/>
      <protection locked="0"/>
    </xf>
    <xf numFmtId="0" fontId="32" fillId="2" borderId="316" xfId="0" applyFont="1" applyFill="1" applyBorder="1" applyAlignment="1" applyProtection="1">
      <alignment horizontal="center" vertical="center"/>
      <protection locked="0"/>
    </xf>
    <xf numFmtId="0" fontId="145" fillId="2" borderId="336" xfId="15" applyFont="1" applyFill="1" applyBorder="1" applyAlignment="1" applyProtection="1">
      <alignment horizontal="center" vertical="center" wrapText="1"/>
    </xf>
    <xf numFmtId="0" fontId="145" fillId="2" borderId="347" xfId="15" applyFont="1" applyFill="1" applyBorder="1" applyAlignment="1" applyProtection="1">
      <alignment horizontal="center" vertical="center" wrapText="1"/>
    </xf>
    <xf numFmtId="0" fontId="145" fillId="2" borderId="314" xfId="15" applyFont="1" applyFill="1" applyBorder="1" applyAlignment="1" applyProtection="1">
      <alignment horizontal="center" vertical="center" wrapText="1"/>
    </xf>
    <xf numFmtId="0" fontId="145" fillId="2" borderId="315" xfId="15" applyFont="1" applyFill="1" applyBorder="1" applyAlignment="1" applyProtection="1">
      <alignment horizontal="center" vertical="center" wrapText="1"/>
    </xf>
    <xf numFmtId="0" fontId="25" fillId="2" borderId="341" xfId="13" applyFont="1" applyFill="1" applyBorder="1" applyAlignment="1" applyProtection="1">
      <alignment horizontal="center" vertical="center" wrapText="1"/>
      <protection locked="0"/>
    </xf>
    <xf numFmtId="0" fontId="25" fillId="2" borderId="314" xfId="13" applyFont="1" applyFill="1" applyBorder="1" applyAlignment="1" applyProtection="1">
      <alignment horizontal="center" vertical="center" wrapText="1"/>
      <protection locked="0"/>
    </xf>
    <xf numFmtId="0" fontId="25" fillId="2" borderId="315" xfId="13" applyFont="1" applyFill="1" applyBorder="1" applyAlignment="1" applyProtection="1">
      <alignment horizontal="center" vertical="center" wrapText="1"/>
      <protection locked="0"/>
    </xf>
    <xf numFmtId="0" fontId="146" fillId="2" borderId="311" xfId="13" applyFont="1" applyFill="1" applyBorder="1" applyAlignment="1" applyProtection="1">
      <alignment horizontal="center" vertical="center" wrapText="1"/>
      <protection locked="0"/>
    </xf>
    <xf numFmtId="0" fontId="146" fillId="2" borderId="302" xfId="13" applyFont="1" applyFill="1" applyBorder="1" applyAlignment="1" applyProtection="1">
      <alignment horizontal="center" vertical="center" wrapText="1"/>
    </xf>
    <xf numFmtId="0" fontId="28" fillId="2" borderId="359" xfId="22" quotePrefix="1" applyFont="1" applyFill="1" applyBorder="1" applyAlignment="1" applyProtection="1">
      <alignment vertical="center" wrapText="1"/>
      <protection locked="0"/>
    </xf>
    <xf numFmtId="0" fontId="28" fillId="2" borderId="350" xfId="0" applyFont="1" applyFill="1" applyBorder="1" applyAlignment="1" applyProtection="1">
      <alignment horizontal="left" vertical="center" wrapText="1"/>
      <protection locked="0"/>
    </xf>
    <xf numFmtId="0" fontId="28" fillId="2" borderId="359" xfId="0" applyFont="1" applyFill="1" applyBorder="1" applyAlignment="1" applyProtection="1">
      <alignment horizontal="left" vertical="center" wrapText="1"/>
      <protection locked="0"/>
    </xf>
    <xf numFmtId="0" fontId="32" fillId="2" borderId="302" xfId="22" applyFont="1" applyFill="1" applyBorder="1" applyAlignment="1" applyProtection="1">
      <alignment horizontal="center" vertical="center" wrapText="1"/>
    </xf>
    <xf numFmtId="0" fontId="32" fillId="2" borderId="316" xfId="22" applyFont="1" applyFill="1" applyBorder="1" applyAlignment="1" applyProtection="1">
      <alignment horizontal="center" vertical="center" wrapText="1"/>
    </xf>
    <xf numFmtId="0" fontId="31" fillId="2" borderId="356" xfId="13" applyFont="1" applyFill="1" applyBorder="1" applyAlignment="1" applyProtection="1">
      <alignment horizontal="center" vertical="center" wrapText="1"/>
    </xf>
    <xf numFmtId="0" fontId="145" fillId="2" borderId="298" xfId="15" applyFont="1" applyFill="1" applyBorder="1" applyAlignment="1" applyProtection="1">
      <alignment horizontal="center" vertical="center" wrapText="1"/>
    </xf>
    <xf numFmtId="0" fontId="145" fillId="2" borderId="298" xfId="0" applyFont="1" applyFill="1" applyBorder="1" applyAlignment="1" applyProtection="1">
      <alignment horizontal="center" vertical="center"/>
      <protection locked="0"/>
    </xf>
    <xf numFmtId="0" fontId="127" fillId="2" borderId="0" xfId="0" applyFont="1" applyFill="1" applyAlignment="1" applyProtection="1">
      <alignment vertical="center"/>
      <protection locked="0"/>
    </xf>
    <xf numFmtId="0" fontId="129" fillId="2" borderId="158" xfId="0" applyFont="1" applyFill="1" applyBorder="1" applyAlignment="1" applyProtection="1">
      <alignment horizontal="center" vertical="center" wrapText="1"/>
      <protection locked="0"/>
    </xf>
    <xf numFmtId="0" fontId="129" fillId="2" borderId="302" xfId="0" applyFont="1" applyFill="1" applyBorder="1" applyAlignment="1" applyProtection="1">
      <alignment horizontal="center" vertical="center" wrapText="1"/>
    </xf>
    <xf numFmtId="0" fontId="129" fillId="2" borderId="307" xfId="0" applyFont="1" applyFill="1" applyBorder="1" applyAlignment="1" applyProtection="1">
      <alignment horizontal="center" vertical="center" wrapText="1"/>
    </xf>
    <xf numFmtId="0" fontId="129" fillId="2" borderId="316" xfId="0" applyFont="1" applyFill="1" applyBorder="1" applyAlignment="1" applyProtection="1">
      <alignment horizontal="center" vertical="center" wrapText="1"/>
    </xf>
    <xf numFmtId="0" fontId="128" fillId="2" borderId="302" xfId="0" applyFont="1" applyFill="1" applyBorder="1" applyAlignment="1" applyProtection="1">
      <alignment horizontal="center" vertical="center" wrapText="1"/>
    </xf>
    <xf numFmtId="0" fontId="128" fillId="2" borderId="307" xfId="0" applyFont="1" applyFill="1" applyBorder="1" applyAlignment="1" applyProtection="1">
      <alignment horizontal="center" vertical="center" wrapText="1"/>
    </xf>
    <xf numFmtId="0" fontId="128" fillId="2" borderId="316" xfId="0" applyFont="1" applyFill="1" applyBorder="1" applyAlignment="1" applyProtection="1">
      <alignment horizontal="center" vertical="center" wrapText="1"/>
    </xf>
    <xf numFmtId="0" fontId="127" fillId="2" borderId="158" xfId="13" applyFont="1" applyFill="1" applyBorder="1" applyAlignment="1" applyProtection="1">
      <alignment horizontal="center" vertical="center" wrapText="1"/>
      <protection locked="0"/>
    </xf>
    <xf numFmtId="0" fontId="25" fillId="2" borderId="303" xfId="15" applyFont="1" applyFill="1" applyBorder="1" applyAlignment="1" applyProtection="1">
      <alignment horizontal="center" vertical="center" wrapText="1"/>
    </xf>
    <xf numFmtId="0" fontId="25" fillId="2" borderId="350" xfId="22" quotePrefix="1" applyFont="1" applyFill="1" applyBorder="1" applyAlignment="1">
      <alignment horizontal="left" vertical="center" wrapText="1"/>
    </xf>
    <xf numFmtId="0" fontId="128" fillId="2" borderId="158" xfId="13" applyNumberFormat="1" applyFont="1" applyFill="1" applyBorder="1" applyAlignment="1" applyProtection="1">
      <alignment horizontal="center" vertical="center" wrapText="1"/>
    </xf>
    <xf numFmtId="0" fontId="1" fillId="2" borderId="361" xfId="12" applyFont="1" applyFill="1" applyBorder="1" applyAlignment="1">
      <alignment horizontal="center"/>
    </xf>
    <xf numFmtId="0" fontId="0" fillId="2" borderId="0" xfId="12" applyFont="1" applyFill="1"/>
    <xf numFmtId="1" fontId="58" fillId="2" borderId="0" xfId="12" applyNumberFormat="1" applyFont="1" applyFill="1"/>
    <xf numFmtId="1" fontId="8" fillId="2" borderId="0" xfId="12" applyNumberFormat="1" applyFont="1" applyFill="1" applyBorder="1" applyAlignment="1">
      <alignment horizontal="center"/>
    </xf>
    <xf numFmtId="0" fontId="122" fillId="0" borderId="0" xfId="9" applyAlignment="1">
      <alignment horizontal="center"/>
    </xf>
    <xf numFmtId="0" fontId="122" fillId="0" borderId="3" xfId="9" applyBorder="1" applyAlignment="1">
      <alignment horizontal="center"/>
    </xf>
    <xf numFmtId="0" fontId="11" fillId="0" borderId="209" xfId="11" quotePrefix="1" applyFont="1" applyFill="1" applyBorder="1" applyAlignment="1">
      <alignment horizontal="center" vertical="center" textRotation="255" wrapText="1"/>
    </xf>
    <xf numFmtId="0" fontId="11" fillId="0" borderId="377" xfId="11" quotePrefix="1" applyFont="1" applyFill="1" applyBorder="1" applyAlignment="1">
      <alignment horizontal="center" vertical="center" textRotation="255" wrapText="1"/>
    </xf>
    <xf numFmtId="0" fontId="153" fillId="5" borderId="29" xfId="15" applyFont="1" applyFill="1" applyBorder="1" applyAlignment="1">
      <alignment vertical="center" wrapText="1"/>
    </xf>
    <xf numFmtId="0" fontId="134" fillId="5" borderId="159" xfId="0" applyFont="1" applyFill="1" applyBorder="1" applyAlignment="1">
      <alignment horizontal="left" vertical="center" wrapText="1"/>
    </xf>
    <xf numFmtId="0" fontId="11" fillId="5" borderId="377" xfId="11" quotePrefix="1" applyFont="1" applyFill="1" applyBorder="1" applyAlignment="1">
      <alignment horizontal="center" vertical="center" textRotation="255" wrapText="1"/>
    </xf>
    <xf numFmtId="0" fontId="56" fillId="2" borderId="209" xfId="0" applyFont="1" applyFill="1" applyBorder="1" applyAlignment="1">
      <alignment horizontal="center" vertical="center"/>
    </xf>
    <xf numFmtId="0" fontId="11" fillId="2" borderId="209" xfId="13" applyFont="1" applyFill="1" applyBorder="1" applyAlignment="1">
      <alignment horizontal="center" vertical="center" wrapText="1"/>
    </xf>
    <xf numFmtId="0" fontId="11" fillId="2" borderId="377" xfId="13" applyFont="1" applyFill="1" applyBorder="1" applyAlignment="1">
      <alignment horizontal="center" vertical="center" wrapText="1"/>
    </xf>
    <xf numFmtId="0" fontId="11" fillId="2" borderId="318" xfId="13" applyFont="1" applyFill="1" applyBorder="1" applyAlignment="1">
      <alignment horizontal="center" vertical="center" wrapText="1"/>
    </xf>
    <xf numFmtId="0" fontId="56" fillId="2" borderId="303" xfId="0" applyFont="1" applyFill="1" applyBorder="1" applyAlignment="1">
      <alignment horizontal="center" vertical="center"/>
    </xf>
    <xf numFmtId="0" fontId="56" fillId="2" borderId="362" xfId="0" applyFont="1" applyFill="1" applyBorder="1" applyAlignment="1">
      <alignment horizontal="center" vertical="center"/>
    </xf>
    <xf numFmtId="0" fontId="11" fillId="2" borderId="303" xfId="13" applyFont="1" applyFill="1" applyBorder="1" applyAlignment="1">
      <alignment horizontal="center" vertical="center" wrapText="1"/>
    </xf>
    <xf numFmtId="0" fontId="11" fillId="2" borderId="362" xfId="13" applyFont="1" applyFill="1" applyBorder="1" applyAlignment="1">
      <alignment horizontal="center" vertical="center" wrapText="1"/>
    </xf>
    <xf numFmtId="0" fontId="11" fillId="2" borderId="363" xfId="13" applyFont="1" applyFill="1" applyBorder="1" applyAlignment="1">
      <alignment horizontal="center" vertical="center" wrapText="1"/>
    </xf>
    <xf numFmtId="0" fontId="40" fillId="2" borderId="363" xfId="15" quotePrefix="1" applyFont="1" applyFill="1" applyBorder="1" applyAlignment="1">
      <alignment horizontal="center" vertical="center" wrapText="1"/>
    </xf>
    <xf numFmtId="0" fontId="40" fillId="2" borderId="209" xfId="13" quotePrefix="1" applyFont="1" applyFill="1" applyBorder="1" applyAlignment="1">
      <alignment horizontal="center" vertical="center" wrapText="1"/>
    </xf>
    <xf numFmtId="0" fontId="68" fillId="5" borderId="387" xfId="0" applyFont="1" applyFill="1" applyBorder="1" applyAlignment="1">
      <alignment horizontal="left" vertical="center" wrapText="1"/>
    </xf>
    <xf numFmtId="0" fontId="57" fillId="10" borderId="28" xfId="0" applyFont="1" applyFill="1" applyBorder="1" applyAlignment="1">
      <alignment horizontal="center" vertical="center" wrapText="1"/>
    </xf>
    <xf numFmtId="0" fontId="57" fillId="10" borderId="34" xfId="0" applyFont="1" applyFill="1" applyBorder="1" applyAlignment="1">
      <alignment horizontal="center" vertical="center" wrapText="1"/>
    </xf>
    <xf numFmtId="0" fontId="57" fillId="10" borderId="43" xfId="0" applyFont="1" applyFill="1" applyBorder="1" applyAlignment="1">
      <alignment horizontal="center" vertical="center" wrapText="1"/>
    </xf>
    <xf numFmtId="0" fontId="11" fillId="5" borderId="391" xfId="13" quotePrefix="1" applyFont="1" applyFill="1" applyBorder="1" applyAlignment="1">
      <alignment horizontal="center" vertical="center" wrapText="1"/>
    </xf>
    <xf numFmtId="0" fontId="11" fillId="5" borderId="392" xfId="13" quotePrefix="1" applyFont="1" applyFill="1" applyBorder="1" applyAlignment="1">
      <alignment horizontal="center" vertical="center" wrapText="1"/>
    </xf>
    <xf numFmtId="0" fontId="11" fillId="5" borderId="393" xfId="13" quotePrefix="1" applyFont="1" applyFill="1" applyBorder="1" applyAlignment="1">
      <alignment horizontal="center" vertical="center" wrapText="1"/>
    </xf>
    <xf numFmtId="0" fontId="11" fillId="5" borderId="390" xfId="13" quotePrefix="1" applyFont="1" applyFill="1" applyBorder="1" applyAlignment="1">
      <alignment horizontal="center" vertical="center" wrapText="1"/>
    </xf>
    <xf numFmtId="0" fontId="11" fillId="5" borderId="394" xfId="13" quotePrefix="1" applyFont="1" applyFill="1" applyBorder="1" applyAlignment="1">
      <alignment horizontal="center" vertical="center" wrapText="1"/>
    </xf>
    <xf numFmtId="0" fontId="11" fillId="5" borderId="391" xfId="0" applyFont="1" applyFill="1" applyBorder="1" applyAlignment="1">
      <alignment horizontal="center" wrapText="1"/>
    </xf>
    <xf numFmtId="0" fontId="11" fillId="5" borderId="392" xfId="0" applyFont="1" applyFill="1" applyBorder="1" applyAlignment="1">
      <alignment horizontal="center" wrapText="1"/>
    </xf>
    <xf numFmtId="0" fontId="11" fillId="5" borderId="393" xfId="0" applyFont="1" applyFill="1" applyBorder="1" applyAlignment="1">
      <alignment horizontal="center" wrapText="1"/>
    </xf>
    <xf numFmtId="0" fontId="1" fillId="5" borderId="390" xfId="0" applyFont="1" applyFill="1" applyBorder="1" applyAlignment="1">
      <alignment horizontal="left" vertical="center" wrapText="1"/>
    </xf>
    <xf numFmtId="0" fontId="59" fillId="10" borderId="391" xfId="0" applyFont="1" applyFill="1" applyBorder="1" applyAlignment="1">
      <alignment horizontal="center" vertical="center" wrapText="1"/>
    </xf>
    <xf numFmtId="0" fontId="59" fillId="10" borderId="392" xfId="0" applyFont="1" applyFill="1" applyBorder="1" applyAlignment="1">
      <alignment horizontal="center" vertical="center" wrapText="1"/>
    </xf>
    <xf numFmtId="0" fontId="59" fillId="10" borderId="393" xfId="0" applyFont="1" applyFill="1" applyBorder="1" applyAlignment="1">
      <alignment horizontal="center" vertical="center" wrapText="1"/>
    </xf>
    <xf numFmtId="0" fontId="51" fillId="10" borderId="391" xfId="0" applyFont="1" applyFill="1" applyBorder="1" applyAlignment="1">
      <alignment horizontal="center" vertical="center" wrapText="1"/>
    </xf>
    <xf numFmtId="0" fontId="51" fillId="10" borderId="392" xfId="0" applyFont="1" applyFill="1" applyBorder="1" applyAlignment="1">
      <alignment horizontal="center" vertical="center" wrapText="1"/>
    </xf>
    <xf numFmtId="0" fontId="51" fillId="10" borderId="393" xfId="0" applyFont="1" applyFill="1" applyBorder="1" applyAlignment="1">
      <alignment horizontal="center" vertical="center" wrapText="1"/>
    </xf>
    <xf numFmtId="0" fontId="83" fillId="5" borderId="391" xfId="0" applyFont="1" applyFill="1" applyBorder="1" applyAlignment="1">
      <alignment horizontal="center" vertical="center" wrapText="1"/>
    </xf>
    <xf numFmtId="0" fontId="83" fillId="5" borderId="392" xfId="0" applyFont="1" applyFill="1" applyBorder="1" applyAlignment="1">
      <alignment horizontal="center" vertical="center" wrapText="1"/>
    </xf>
    <xf numFmtId="0" fontId="83" fillId="5" borderId="393" xfId="0" applyFont="1" applyFill="1" applyBorder="1" applyAlignment="1">
      <alignment horizontal="center" vertical="center" wrapText="1"/>
    </xf>
    <xf numFmtId="0" fontId="116" fillId="5" borderId="392" xfId="0" applyFont="1" applyFill="1" applyBorder="1" applyAlignment="1">
      <alignment horizontal="center" vertical="center" wrapText="1"/>
    </xf>
    <xf numFmtId="0" fontId="116" fillId="5" borderId="393" xfId="0" applyFont="1" applyFill="1" applyBorder="1" applyAlignment="1">
      <alignment horizontal="center" vertical="center" wrapText="1"/>
    </xf>
    <xf numFmtId="0" fontId="116" fillId="5" borderId="391" xfId="0" applyFont="1" applyFill="1" applyBorder="1" applyAlignment="1">
      <alignment horizontal="center" vertical="center" wrapText="1"/>
    </xf>
    <xf numFmtId="0" fontId="40" fillId="5" borderId="392" xfId="13" quotePrefix="1" applyFont="1" applyFill="1" applyBorder="1" applyAlignment="1">
      <alignment horizontal="center" vertical="center" wrapText="1"/>
    </xf>
    <xf numFmtId="0" fontId="40" fillId="5" borderId="393" xfId="13" quotePrefix="1" applyFont="1" applyFill="1" applyBorder="1" applyAlignment="1">
      <alignment horizontal="center" vertical="center" wrapText="1"/>
    </xf>
    <xf numFmtId="0" fontId="40" fillId="2" borderId="23" xfId="15" quotePrefix="1" applyFont="1" applyFill="1" applyBorder="1" applyAlignment="1">
      <alignment horizontal="center" vertical="center" wrapText="1"/>
    </xf>
    <xf numFmtId="0" fontId="40" fillId="2" borderId="25" xfId="15" quotePrefix="1" applyFont="1" applyFill="1" applyBorder="1" applyAlignment="1">
      <alignment horizontal="center" vertical="center" wrapText="1"/>
    </xf>
    <xf numFmtId="0" fontId="40" fillId="2" borderId="49" xfId="15" quotePrefix="1" applyFont="1" applyFill="1" applyBorder="1" applyAlignment="1">
      <alignment horizontal="center" vertical="center" wrapText="1"/>
    </xf>
    <xf numFmtId="0" fontId="11" fillId="2" borderId="24" xfId="13" applyFont="1" applyFill="1" applyBorder="1" applyAlignment="1">
      <alignment horizontal="center" vertical="center" wrapText="1"/>
    </xf>
    <xf numFmtId="0" fontId="11" fillId="2" borderId="386" xfId="13" applyFont="1" applyFill="1" applyBorder="1" applyAlignment="1">
      <alignment horizontal="center" vertical="center" wrapText="1"/>
    </xf>
    <xf numFmtId="0" fontId="11" fillId="2" borderId="34" xfId="13" applyFont="1" applyFill="1" applyBorder="1" applyAlignment="1">
      <alignment horizontal="center" vertical="center" wrapText="1"/>
    </xf>
    <xf numFmtId="0" fontId="11" fillId="2" borderId="43" xfId="13" applyFont="1" applyFill="1" applyBorder="1" applyAlignment="1">
      <alignment horizontal="center" vertical="center" wrapText="1"/>
    </xf>
    <xf numFmtId="0" fontId="59" fillId="2" borderId="189" xfId="0" applyFont="1" applyFill="1" applyBorder="1" applyAlignment="1">
      <alignment horizontal="left" vertical="center" wrapText="1"/>
    </xf>
    <xf numFmtId="0" fontId="11" fillId="2" borderId="224" xfId="13" quotePrefix="1" applyFont="1" applyFill="1" applyBorder="1" applyAlignment="1">
      <alignment horizontal="center" vertical="center" wrapText="1"/>
    </xf>
    <xf numFmtId="0" fontId="11" fillId="2" borderId="395" xfId="13" quotePrefix="1" applyFont="1" applyFill="1" applyBorder="1" applyAlignment="1">
      <alignment horizontal="center" vertical="center" wrapText="1"/>
    </xf>
    <xf numFmtId="0" fontId="11" fillId="2" borderId="396" xfId="13" quotePrefix="1" applyFont="1" applyFill="1" applyBorder="1" applyAlignment="1">
      <alignment horizontal="center" vertical="center" wrapText="1"/>
    </xf>
    <xf numFmtId="0" fontId="40" fillId="2" borderId="73" xfId="15" applyFont="1" applyFill="1" applyBorder="1" applyAlignment="1">
      <alignment vertical="center" wrapText="1"/>
    </xf>
    <xf numFmtId="0" fontId="40" fillId="2" borderId="50" xfId="15" quotePrefix="1" applyFont="1" applyFill="1" applyBorder="1" applyAlignment="1">
      <alignment horizontal="center" vertical="center" wrapText="1"/>
    </xf>
    <xf numFmtId="0" fontId="40" fillId="2" borderId="51" xfId="15" quotePrefix="1" applyFont="1" applyFill="1" applyBorder="1" applyAlignment="1">
      <alignment horizontal="center" vertical="center" wrapText="1"/>
    </xf>
    <xf numFmtId="0" fontId="40" fillId="2" borderId="53" xfId="15" quotePrefix="1" applyFont="1" applyFill="1" applyBorder="1" applyAlignment="1">
      <alignment horizontal="center" vertical="center" wrapText="1"/>
    </xf>
    <xf numFmtId="0" fontId="59" fillId="2" borderId="379" xfId="0" applyFont="1" applyFill="1" applyBorder="1" applyAlignment="1">
      <alignment horizontal="left" vertical="center" wrapText="1"/>
    </xf>
    <xf numFmtId="0" fontId="59" fillId="2" borderId="381" xfId="0" applyFont="1" applyFill="1" applyBorder="1" applyAlignment="1">
      <alignment horizontal="center" vertical="center" wrapText="1"/>
    </xf>
    <xf numFmtId="0" fontId="59" fillId="2" borderId="157" xfId="0" applyFont="1" applyFill="1" applyBorder="1" applyAlignment="1">
      <alignment horizontal="center" vertical="center" wrapText="1"/>
    </xf>
    <xf numFmtId="0" fontId="59" fillId="2" borderId="158" xfId="0" applyFont="1" applyFill="1" applyBorder="1" applyAlignment="1">
      <alignment horizontal="center" vertical="center" wrapText="1"/>
    </xf>
    <xf numFmtId="0" fontId="139" fillId="2" borderId="395" xfId="13" quotePrefix="1" applyFont="1" applyFill="1" applyBorder="1" applyAlignment="1">
      <alignment horizontal="center" vertical="center" wrapText="1"/>
    </xf>
    <xf numFmtId="0" fontId="59" fillId="2" borderId="390" xfId="0" applyFont="1" applyFill="1" applyBorder="1" applyAlignment="1">
      <alignment horizontal="left" vertical="center"/>
    </xf>
    <xf numFmtId="0" fontId="59" fillId="2" borderId="391" xfId="0" applyFont="1" applyFill="1" applyBorder="1" applyAlignment="1">
      <alignment horizontal="center" vertical="center" wrapText="1"/>
    </xf>
    <xf numFmtId="0" fontId="59" fillId="2" borderId="392" xfId="0" applyFont="1" applyFill="1" applyBorder="1" applyAlignment="1">
      <alignment horizontal="center" vertical="center" wrapText="1"/>
    </xf>
    <xf numFmtId="0" fontId="59" fillId="2" borderId="393" xfId="0" applyFont="1" applyFill="1" applyBorder="1" applyAlignment="1">
      <alignment horizontal="center" vertical="center" wrapText="1"/>
    </xf>
    <xf numFmtId="0" fontId="62" fillId="5" borderId="140" xfId="11" quotePrefix="1" applyFont="1" applyFill="1" applyBorder="1" applyAlignment="1">
      <alignment horizontal="center" vertical="center" wrapText="1"/>
    </xf>
    <xf numFmtId="0" fontId="62" fillId="5" borderId="137" xfId="11" quotePrefix="1" applyFont="1" applyFill="1" applyBorder="1" applyAlignment="1">
      <alignment horizontal="center" vertical="center" wrapText="1"/>
    </xf>
    <xf numFmtId="0" fontId="62" fillId="5" borderId="176" xfId="11" quotePrefix="1" applyFont="1" applyFill="1" applyBorder="1" applyAlignment="1">
      <alignment horizontal="center" vertical="center" wrapText="1"/>
    </xf>
    <xf numFmtId="0" fontId="62" fillId="5" borderId="138" xfId="11" quotePrefix="1" applyFont="1" applyFill="1" applyBorder="1" applyAlignment="1">
      <alignment horizontal="center" vertical="center" wrapText="1"/>
    </xf>
    <xf numFmtId="0" fontId="59" fillId="2" borderId="29" xfId="0" applyFont="1" applyFill="1" applyBorder="1" applyAlignment="1">
      <alignment horizontal="left" vertical="center" wrapText="1"/>
    </xf>
    <xf numFmtId="0" fontId="40" fillId="2" borderId="34" xfId="13" quotePrefix="1" applyFont="1" applyFill="1" applyBorder="1" applyAlignment="1">
      <alignment horizontal="center" vertical="center" wrapText="1"/>
    </xf>
    <xf numFmtId="0" fontId="11" fillId="2" borderId="28" xfId="13" applyFont="1" applyFill="1" applyBorder="1" applyAlignment="1">
      <alignment horizontal="center" vertical="center" wrapText="1"/>
    </xf>
    <xf numFmtId="0" fontId="40" fillId="2" borderId="337" xfId="15" applyFont="1" applyFill="1" applyBorder="1" applyAlignment="1">
      <alignment vertical="center" wrapText="1"/>
    </xf>
    <xf numFmtId="0" fontId="11" fillId="2" borderId="384" xfId="13" applyFont="1" applyFill="1" applyBorder="1" applyAlignment="1">
      <alignment horizontal="center" vertical="center" wrapText="1"/>
    </xf>
    <xf numFmtId="0" fontId="11" fillId="2" borderId="385" xfId="13" applyFont="1" applyFill="1" applyBorder="1" applyAlignment="1">
      <alignment horizontal="center" vertical="center" wrapText="1"/>
    </xf>
    <xf numFmtId="0" fontId="11" fillId="2" borderId="390" xfId="15" applyFont="1" applyFill="1" applyBorder="1" applyAlignment="1">
      <alignment vertical="center" wrapText="1"/>
    </xf>
    <xf numFmtId="0" fontId="40" fillId="2" borderId="391" xfId="13" quotePrefix="1" applyFont="1" applyFill="1" applyBorder="1" applyAlignment="1">
      <alignment horizontal="center" vertical="center" wrapText="1"/>
    </xf>
    <xf numFmtId="0" fontId="40" fillId="2" borderId="392" xfId="13" quotePrefix="1" applyFont="1" applyFill="1" applyBorder="1" applyAlignment="1">
      <alignment horizontal="center" vertical="center" wrapText="1"/>
    </xf>
    <xf numFmtId="0" fontId="40" fillId="2" borderId="393" xfId="13" quotePrefix="1" applyFont="1" applyFill="1" applyBorder="1" applyAlignment="1">
      <alignment horizontal="center" vertical="center" wrapText="1"/>
    </xf>
    <xf numFmtId="0" fontId="11" fillId="2" borderId="387" xfId="15" quotePrefix="1" applyFont="1" applyFill="1" applyBorder="1" applyAlignment="1">
      <alignment vertical="center" wrapText="1"/>
    </xf>
    <xf numFmtId="0" fontId="40" fillId="2" borderId="28" xfId="13" applyFont="1" applyFill="1" applyBorder="1" applyAlignment="1">
      <alignment horizontal="center" vertical="center" wrapText="1"/>
    </xf>
    <xf numFmtId="0" fontId="40" fillId="2" borderId="34" xfId="13" applyFont="1" applyFill="1" applyBorder="1" applyAlignment="1">
      <alignment horizontal="center" vertical="center" wrapText="1"/>
    </xf>
    <xf numFmtId="0" fontId="40" fillId="2" borderId="363" xfId="15" applyFont="1" applyFill="1" applyBorder="1" applyAlignment="1">
      <alignment horizontal="center" vertical="center" wrapText="1"/>
    </xf>
    <xf numFmtId="0" fontId="56" fillId="2" borderId="388" xfId="15" applyFont="1" applyFill="1" applyBorder="1" applyAlignment="1">
      <alignment vertical="center" wrapText="1"/>
    </xf>
    <xf numFmtId="0" fontId="40" fillId="2" borderId="384" xfId="15" applyFont="1" applyFill="1" applyBorder="1" applyAlignment="1">
      <alignment horizontal="center" vertical="center" wrapText="1"/>
    </xf>
    <xf numFmtId="0" fontId="40" fillId="2" borderId="385" xfId="15" applyFont="1" applyFill="1" applyBorder="1" applyAlignment="1">
      <alignment horizontal="center" vertical="center" wrapText="1"/>
    </xf>
    <xf numFmtId="0" fontId="40" fillId="2" borderId="386" xfId="15" applyFont="1" applyFill="1" applyBorder="1" applyAlignment="1">
      <alignment horizontal="center" vertical="center" wrapText="1"/>
    </xf>
    <xf numFmtId="0" fontId="40" fillId="2" borderId="391" xfId="13" applyFont="1" applyFill="1" applyBorder="1" applyAlignment="1">
      <alignment horizontal="center" vertical="center" wrapText="1"/>
    </xf>
    <xf numFmtId="0" fontId="40" fillId="2" borderId="392" xfId="13" applyFont="1" applyFill="1" applyBorder="1" applyAlignment="1">
      <alignment horizontal="center" vertical="center" wrapText="1"/>
    </xf>
    <xf numFmtId="0" fontId="40" fillId="2" borderId="393" xfId="13" applyFont="1" applyFill="1" applyBorder="1" applyAlignment="1">
      <alignment horizontal="center" vertical="center" wrapText="1"/>
    </xf>
    <xf numFmtId="0" fontId="56" fillId="2" borderId="389" xfId="0" applyFont="1" applyFill="1" applyBorder="1" applyAlignment="1">
      <alignment horizontal="center" vertical="center"/>
    </xf>
    <xf numFmtId="0" fontId="56" fillId="2" borderId="314" xfId="0" applyFont="1" applyFill="1" applyBorder="1" applyAlignment="1">
      <alignment horizontal="center" vertical="center"/>
    </xf>
    <xf numFmtId="0" fontId="40" fillId="2" borderId="315" xfId="15" applyFont="1" applyFill="1" applyBorder="1" applyAlignment="1">
      <alignment horizontal="center" vertical="center" wrapText="1"/>
    </xf>
    <xf numFmtId="0" fontId="11" fillId="2" borderId="389" xfId="13" applyFont="1" applyFill="1" applyBorder="1" applyAlignment="1">
      <alignment horizontal="center" vertical="center" wrapText="1"/>
    </xf>
    <xf numFmtId="0" fontId="11" fillId="2" borderId="314" xfId="13" applyFont="1" applyFill="1" applyBorder="1" applyAlignment="1">
      <alignment horizontal="center" vertical="center" wrapText="1"/>
    </xf>
    <xf numFmtId="0" fontId="11" fillId="2" borderId="315" xfId="13" applyFont="1" applyFill="1" applyBorder="1" applyAlignment="1">
      <alignment horizontal="center" vertical="center" wrapText="1"/>
    </xf>
    <xf numFmtId="0" fontId="11" fillId="2" borderId="189" xfId="15" quotePrefix="1" applyFont="1" applyFill="1" applyBorder="1" applyAlignment="1">
      <alignment vertical="center" wrapText="1"/>
    </xf>
    <xf numFmtId="0" fontId="11" fillId="2" borderId="224" xfId="13" applyFont="1" applyFill="1" applyBorder="1" applyAlignment="1">
      <alignment horizontal="center" vertical="center" wrapText="1"/>
    </xf>
    <xf numFmtId="0" fontId="11" fillId="2" borderId="395" xfId="13" applyFont="1" applyFill="1" applyBorder="1" applyAlignment="1">
      <alignment horizontal="center" vertical="center" wrapText="1"/>
    </xf>
    <xf numFmtId="0" fontId="11" fillId="2" borderId="396" xfId="13" applyFont="1" applyFill="1" applyBorder="1" applyAlignment="1">
      <alignment horizontal="center" vertical="center" wrapText="1"/>
    </xf>
    <xf numFmtId="0" fontId="40" fillId="2" borderId="50" xfId="15" applyFont="1" applyFill="1" applyBorder="1" applyAlignment="1">
      <alignment horizontal="center" vertical="center" wrapText="1"/>
    </xf>
    <xf numFmtId="0" fontId="40" fillId="2" borderId="51" xfId="15" applyFont="1" applyFill="1" applyBorder="1" applyAlignment="1">
      <alignment horizontal="center" vertical="center" wrapText="1"/>
    </xf>
    <xf numFmtId="0" fontId="40" fillId="2" borderId="53" xfId="15" applyFont="1" applyFill="1" applyBorder="1" applyAlignment="1">
      <alignment horizontal="center" vertical="center" wrapText="1"/>
    </xf>
    <xf numFmtId="0" fontId="128" fillId="2" borderId="362" xfId="13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67" fillId="5" borderId="209" xfId="0" applyFont="1" applyFill="1" applyBorder="1" applyAlignment="1">
      <alignment horizontal="center" vertical="center" wrapText="1"/>
    </xf>
    <xf numFmtId="0" fontId="128" fillId="2" borderId="363" xfId="13" applyNumberFormat="1" applyFont="1" applyFill="1" applyBorder="1" applyAlignment="1" applyProtection="1">
      <alignment horizontal="center" vertical="center" wrapText="1"/>
    </xf>
    <xf numFmtId="0" fontId="48" fillId="2" borderId="409" xfId="22" quotePrefix="1" applyFont="1" applyFill="1" applyBorder="1" applyAlignment="1">
      <alignment horizontal="left" vertical="center" wrapText="1"/>
    </xf>
    <xf numFmtId="0" fontId="28" fillId="2" borderId="412" xfId="22" quotePrefix="1" applyNumberFormat="1" applyFont="1" applyFill="1" applyBorder="1" applyAlignment="1" applyProtection="1">
      <alignment vertical="center" wrapText="1"/>
      <protection locked="0"/>
    </xf>
    <xf numFmtId="0" fontId="25" fillId="2" borderId="413" xfId="22" applyNumberFormat="1" applyFont="1" applyFill="1" applyBorder="1" applyAlignment="1" applyProtection="1">
      <alignment vertical="center" wrapText="1"/>
      <protection locked="0"/>
    </xf>
    <xf numFmtId="0" fontId="25" fillId="2" borderId="412" xfId="22" applyNumberFormat="1" applyFont="1" applyFill="1" applyBorder="1" applyAlignment="1" applyProtection="1">
      <alignment vertical="center" wrapText="1"/>
      <protection locked="0"/>
    </xf>
    <xf numFmtId="0" fontId="25" fillId="2" borderId="414" xfId="22" applyNumberFormat="1" applyFont="1" applyFill="1" applyBorder="1" applyAlignment="1" applyProtection="1">
      <alignment vertical="center" wrapText="1"/>
      <protection locked="0"/>
    </xf>
    <xf numFmtId="0" fontId="27" fillId="2" borderId="409" xfId="22" quotePrefix="1" applyFont="1" applyFill="1" applyBorder="1" applyAlignment="1">
      <alignment horizontal="left" vertical="center" wrapText="1"/>
    </xf>
    <xf numFmtId="0" fontId="28" fillId="2" borderId="413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410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410" xfId="22" quotePrefix="1" applyNumberFormat="1" applyFont="1" applyFill="1" applyBorder="1" applyAlignment="1" applyProtection="1">
      <alignment vertical="center" wrapText="1"/>
      <protection locked="0"/>
    </xf>
    <xf numFmtId="0" fontId="28" fillId="2" borderId="413" xfId="22" applyNumberFormat="1" applyFont="1" applyFill="1" applyBorder="1" applyAlignment="1" applyProtection="1">
      <alignment vertical="center" wrapText="1"/>
      <protection locked="0"/>
    </xf>
    <xf numFmtId="0" fontId="28" fillId="2" borderId="415" xfId="22" quotePrefix="1" applyNumberFormat="1" applyFont="1" applyFill="1" applyBorder="1" applyAlignment="1" applyProtection="1">
      <alignment vertical="center" wrapText="1"/>
      <protection locked="0"/>
    </xf>
    <xf numFmtId="0" fontId="27" fillId="2" borderId="337" xfId="22" quotePrefix="1" applyFont="1" applyFill="1" applyBorder="1" applyAlignment="1">
      <alignment horizontal="left" vertical="center" wrapText="1"/>
    </xf>
    <xf numFmtId="0" fontId="31" fillId="2" borderId="407" xfId="13" applyFont="1" applyFill="1" applyBorder="1" applyAlignment="1" applyProtection="1">
      <alignment horizontal="center" vertical="center" wrapText="1"/>
    </xf>
    <xf numFmtId="0" fontId="146" fillId="2" borderId="408" xfId="13" applyFont="1" applyFill="1" applyBorder="1" applyAlignment="1" applyProtection="1">
      <alignment horizontal="center" vertical="center" wrapText="1"/>
      <protection locked="0"/>
    </xf>
    <xf numFmtId="0" fontId="146" fillId="2" borderId="396" xfId="13" applyFont="1" applyFill="1" applyBorder="1" applyAlignment="1" applyProtection="1">
      <alignment horizontal="center" vertical="center" wrapText="1"/>
      <protection locked="0"/>
    </xf>
    <xf numFmtId="0" fontId="146" fillId="2" borderId="363" xfId="13" applyFont="1" applyFill="1" applyBorder="1" applyAlignment="1" applyProtection="1">
      <alignment horizontal="center" vertical="center" wrapText="1"/>
    </xf>
    <xf numFmtId="0" fontId="28" fillId="2" borderId="422" xfId="22" quotePrefix="1" applyNumberFormat="1" applyFont="1" applyFill="1" applyBorder="1" applyAlignment="1" applyProtection="1">
      <alignment vertical="center" wrapText="1"/>
      <protection locked="0"/>
    </xf>
    <xf numFmtId="0" fontId="25" fillId="2" borderId="418" xfId="22" applyNumberFormat="1" applyFont="1" applyFill="1" applyBorder="1" applyAlignment="1" applyProtection="1">
      <alignment vertical="center" wrapText="1"/>
      <protection locked="0"/>
    </xf>
    <xf numFmtId="0" fontId="25" fillId="2" borderId="417" xfId="22" applyNumberFormat="1" applyFont="1" applyFill="1" applyBorder="1" applyAlignment="1" applyProtection="1">
      <alignment vertical="center" wrapText="1"/>
      <protection locked="0"/>
    </xf>
    <xf numFmtId="0" fontId="25" fillId="2" borderId="419" xfId="22" applyNumberFormat="1" applyFont="1" applyFill="1" applyBorder="1" applyAlignment="1" applyProtection="1">
      <alignment vertical="center" wrapText="1"/>
      <protection locked="0"/>
    </xf>
    <xf numFmtId="0" fontId="27" fillId="2" borderId="424" xfId="22" quotePrefix="1" applyFont="1" applyFill="1" applyBorder="1" applyAlignment="1">
      <alignment horizontal="left" vertical="center" wrapText="1"/>
    </xf>
    <xf numFmtId="0" fontId="127" fillId="2" borderId="425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426" xfId="13" applyNumberFormat="1" applyFont="1" applyFill="1" applyBorder="1" applyAlignment="1" applyProtection="1">
      <alignment horizontal="center" vertical="center" wrapText="1"/>
    </xf>
    <xf numFmtId="0" fontId="128" fillId="2" borderId="427" xfId="13" applyNumberFormat="1" applyFont="1" applyFill="1" applyBorder="1" applyAlignment="1" applyProtection="1">
      <alignment horizontal="center" vertical="center" wrapText="1"/>
    </xf>
    <xf numFmtId="0" fontId="27" fillId="2" borderId="397" xfId="22" quotePrefix="1" applyFont="1" applyFill="1" applyBorder="1" applyAlignment="1">
      <alignment horizontal="left" vertical="center" wrapText="1"/>
    </xf>
    <xf numFmtId="0" fontId="127" fillId="2" borderId="401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401" xfId="13" applyNumberFormat="1" applyFont="1" applyFill="1" applyBorder="1" applyAlignment="1" applyProtection="1">
      <alignment horizontal="center" vertical="center" wrapText="1"/>
    </xf>
    <xf numFmtId="0" fontId="128" fillId="2" borderId="398" xfId="13" applyNumberFormat="1" applyFont="1" applyFill="1" applyBorder="1" applyAlignment="1" applyProtection="1">
      <alignment horizontal="center" vertical="center" wrapText="1"/>
    </xf>
    <xf numFmtId="0" fontId="128" fillId="2" borderId="402" xfId="13" applyNumberFormat="1" applyFont="1" applyFill="1" applyBorder="1" applyAlignment="1" applyProtection="1">
      <alignment horizontal="center" vertical="center" wrapText="1"/>
    </xf>
    <xf numFmtId="0" fontId="27" fillId="2" borderId="428" xfId="22" quotePrefix="1" applyFont="1" applyFill="1" applyBorder="1" applyAlignment="1">
      <alignment horizontal="left" vertical="center" wrapText="1"/>
    </xf>
    <xf numFmtId="0" fontId="27" fillId="2" borderId="406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29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418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421" xfId="13" applyNumberFormat="1" applyFont="1" applyFill="1" applyBorder="1" applyAlignment="1" applyProtection="1">
      <alignment horizontal="center" vertical="center" wrapText="1"/>
    </xf>
    <xf numFmtId="0" fontId="28" fillId="2" borderId="422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432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33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34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35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36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37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21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2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3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36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423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421" xfId="13" applyNumberFormat="1" applyFont="1" applyFill="1" applyBorder="1" applyAlignment="1" applyProtection="1">
      <alignment vertical="center" wrapText="1"/>
      <protection locked="0"/>
    </xf>
    <xf numFmtId="0" fontId="27" fillId="2" borderId="430" xfId="13" applyNumberFormat="1" applyFont="1" applyFill="1" applyBorder="1" applyAlignment="1" applyProtection="1">
      <alignment vertical="center" wrapText="1"/>
      <protection locked="0"/>
    </xf>
    <xf numFmtId="0" fontId="25" fillId="2" borderId="431" xfId="13" applyNumberFormat="1" applyFont="1" applyFill="1" applyBorder="1" applyAlignment="1" applyProtection="1">
      <alignment vertical="center" wrapText="1"/>
      <protection locked="0"/>
    </xf>
    <xf numFmtId="0" fontId="127" fillId="2" borderId="435" xfId="13" applyNumberFormat="1" applyFont="1" applyFill="1" applyBorder="1" applyAlignment="1" applyProtection="1">
      <alignment vertical="center" wrapText="1"/>
      <protection locked="0"/>
    </xf>
    <xf numFmtId="0" fontId="127" fillId="2" borderId="430" xfId="13" applyNumberFormat="1" applyFont="1" applyFill="1" applyBorder="1" applyAlignment="1" applyProtection="1">
      <alignment vertical="center" wrapText="1"/>
      <protection locked="0"/>
    </xf>
    <xf numFmtId="0" fontId="128" fillId="2" borderId="431" xfId="13" applyNumberFormat="1" applyFont="1" applyFill="1" applyBorder="1" applyAlignment="1" applyProtection="1">
      <alignment vertical="center" wrapText="1"/>
      <protection locked="0"/>
    </xf>
    <xf numFmtId="0" fontId="127" fillId="2" borderId="430" xfId="13" quotePrefix="1" applyNumberFormat="1" applyFont="1" applyFill="1" applyBorder="1" applyAlignment="1" applyProtection="1">
      <alignment vertical="center" wrapText="1"/>
      <protection locked="0"/>
    </xf>
    <xf numFmtId="0" fontId="128" fillId="2" borderId="438" xfId="13" applyNumberFormat="1" applyFont="1" applyFill="1" applyBorder="1" applyAlignment="1" applyProtection="1">
      <alignment vertical="center" wrapText="1"/>
      <protection locked="0"/>
    </xf>
    <xf numFmtId="0" fontId="127" fillId="2" borderId="421" xfId="13" applyNumberFormat="1" applyFont="1" applyFill="1" applyBorder="1" applyAlignment="1" applyProtection="1">
      <alignment vertical="center" wrapText="1"/>
      <protection locked="0"/>
    </xf>
    <xf numFmtId="0" fontId="128" fillId="2" borderId="42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31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01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98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0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0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9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0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99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0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98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402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99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400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421" xfId="22" applyNumberFormat="1" applyFont="1" applyFill="1" applyBorder="1" applyAlignment="1" applyProtection="1">
      <alignment horizontal="center" vertical="center" wrapText="1"/>
    </xf>
    <xf numFmtId="0" fontId="25" fillId="2" borderId="415" xfId="22" applyNumberFormat="1" applyFont="1" applyFill="1" applyBorder="1" applyAlignment="1" applyProtection="1">
      <alignment horizontal="center" vertical="center" wrapText="1"/>
    </xf>
    <xf numFmtId="0" fontId="148" fillId="2" borderId="421" xfId="0" applyNumberFormat="1" applyFont="1" applyFill="1" applyBorder="1" applyAlignment="1" applyProtection="1">
      <alignment horizontal="center" vertical="center"/>
    </xf>
    <xf numFmtId="0" fontId="148" fillId="2" borderId="422" xfId="0" applyNumberFormat="1" applyFont="1" applyFill="1" applyBorder="1" applyAlignment="1" applyProtection="1">
      <alignment horizontal="center" vertical="center"/>
    </xf>
    <xf numFmtId="0" fontId="28" fillId="2" borderId="423" xfId="22" quotePrefix="1" applyFont="1" applyFill="1" applyBorder="1" applyAlignment="1" applyProtection="1">
      <alignment vertical="center" wrapText="1"/>
      <protection locked="0"/>
    </xf>
    <xf numFmtId="0" fontId="27" fillId="2" borderId="432" xfId="0" applyFont="1" applyFill="1" applyBorder="1" applyAlignment="1" applyProtection="1">
      <alignment horizontal="center" vertical="center"/>
      <protection locked="0"/>
    </xf>
    <xf numFmtId="0" fontId="27" fillId="2" borderId="433" xfId="0" applyFont="1" applyFill="1" applyBorder="1" applyAlignment="1" applyProtection="1">
      <alignment horizontal="center" vertical="center"/>
      <protection locked="0"/>
    </xf>
    <xf numFmtId="0" fontId="27" fillId="2" borderId="434" xfId="22" applyFont="1" applyFill="1" applyBorder="1" applyAlignment="1" applyProtection="1">
      <alignment horizontal="center" vertical="center" wrapText="1"/>
      <protection locked="0"/>
    </xf>
    <xf numFmtId="0" fontId="27" fillId="2" borderId="440" xfId="0" applyFont="1" applyFill="1" applyBorder="1" applyAlignment="1" applyProtection="1">
      <alignment horizontal="center" vertical="center"/>
      <protection locked="0"/>
    </xf>
    <xf numFmtId="0" fontId="27" fillId="2" borderId="419" xfId="22" applyFont="1" applyFill="1" applyBorder="1" applyAlignment="1" applyProtection="1">
      <alignment horizontal="center" vertical="center" wrapText="1"/>
      <protection locked="0"/>
    </xf>
    <xf numFmtId="0" fontId="27" fillId="2" borderId="420" xfId="22" applyFont="1" applyFill="1" applyBorder="1" applyAlignment="1" applyProtection="1">
      <alignment horizontal="center" vertical="center" wrapText="1"/>
      <protection locked="0"/>
    </xf>
    <xf numFmtId="0" fontId="25" fillId="2" borderId="432" xfId="13" applyFont="1" applyFill="1" applyBorder="1" applyAlignment="1" applyProtection="1">
      <alignment horizontal="center" vertical="center" wrapText="1"/>
      <protection locked="0"/>
    </xf>
    <xf numFmtId="0" fontId="25" fillId="2" borderId="433" xfId="13" applyFont="1" applyFill="1" applyBorder="1" applyAlignment="1" applyProtection="1">
      <alignment horizontal="center" vertical="center" wrapText="1"/>
      <protection locked="0"/>
    </xf>
    <xf numFmtId="0" fontId="25" fillId="2" borderId="434" xfId="13" applyFont="1" applyFill="1" applyBorder="1" applyAlignment="1" applyProtection="1">
      <alignment horizontal="center" vertical="center" wrapText="1"/>
      <protection locked="0"/>
    </xf>
    <xf numFmtId="0" fontId="32" fillId="2" borderId="401" xfId="22" applyFont="1" applyFill="1" applyBorder="1" applyAlignment="1" applyProtection="1">
      <alignment horizontal="center" vertical="center" wrapText="1"/>
    </xf>
    <xf numFmtId="0" fontId="32" fillId="2" borderId="398" xfId="22" applyFont="1" applyFill="1" applyBorder="1" applyAlignment="1" applyProtection="1">
      <alignment horizontal="center" vertical="center" wrapText="1"/>
    </xf>
    <xf numFmtId="0" fontId="32" fillId="2" borderId="402" xfId="22" applyFont="1" applyFill="1" applyBorder="1" applyAlignment="1" applyProtection="1">
      <alignment horizontal="center" vertical="center" wrapText="1"/>
    </xf>
    <xf numFmtId="0" fontId="145" fillId="2" borderId="403" xfId="15" applyFont="1" applyFill="1" applyBorder="1" applyAlignment="1" applyProtection="1">
      <alignment horizontal="center" vertical="center" wrapText="1"/>
    </xf>
    <xf numFmtId="0" fontId="145" fillId="2" borderId="398" xfId="15" applyFont="1" applyFill="1" applyBorder="1" applyAlignment="1" applyProtection="1">
      <alignment horizontal="center" vertical="center" wrapText="1"/>
    </xf>
    <xf numFmtId="0" fontId="145" fillId="2" borderId="401" xfId="15" applyFont="1" applyFill="1" applyBorder="1" applyAlignment="1" applyProtection="1">
      <alignment horizontal="center" vertical="center" wrapText="1"/>
    </xf>
    <xf numFmtId="0" fontId="145" fillId="2" borderId="402" xfId="15" applyFont="1" applyFill="1" applyBorder="1" applyAlignment="1" applyProtection="1">
      <alignment horizontal="center" vertical="center" wrapText="1"/>
    </xf>
    <xf numFmtId="0" fontId="31" fillId="2" borderId="421" xfId="13" applyFont="1" applyFill="1" applyBorder="1" applyAlignment="1" applyProtection="1">
      <alignment horizontal="center" vertical="center" wrapText="1"/>
    </xf>
    <xf numFmtId="0" fontId="146" fillId="2" borderId="437" xfId="13" applyFont="1" applyFill="1" applyBorder="1" applyAlignment="1" applyProtection="1">
      <alignment horizontal="center" vertical="center" wrapText="1"/>
    </xf>
    <xf numFmtId="0" fontId="146" fillId="2" borderId="430" xfId="13" applyFont="1" applyFill="1" applyBorder="1" applyAlignment="1" applyProtection="1">
      <alignment horizontal="center" vertical="center" wrapText="1"/>
    </xf>
    <xf numFmtId="0" fontId="146" fillId="2" borderId="421" xfId="13" applyFont="1" applyFill="1" applyBorder="1" applyAlignment="1" applyProtection="1">
      <alignment horizontal="center" vertical="center" wrapText="1"/>
    </xf>
    <xf numFmtId="0" fontId="146" fillId="2" borderId="431" xfId="13" applyFont="1" applyFill="1" applyBorder="1" applyAlignment="1" applyProtection="1">
      <alignment horizontal="center" vertical="center" wrapText="1"/>
    </xf>
    <xf numFmtId="0" fontId="28" fillId="2" borderId="379" xfId="0" applyFont="1" applyFill="1" applyBorder="1" applyAlignment="1" applyProtection="1">
      <alignment horizontal="left" vertical="center" wrapText="1"/>
      <protection locked="0"/>
    </xf>
    <xf numFmtId="0" fontId="31" fillId="2" borderId="432" xfId="13" applyFont="1" applyFill="1" applyBorder="1" applyAlignment="1" applyProtection="1">
      <alignment horizontal="center" vertical="center" wrapText="1"/>
      <protection locked="0"/>
    </xf>
    <xf numFmtId="0" fontId="31" fillId="2" borderId="433" xfId="13" applyFont="1" applyFill="1" applyBorder="1" applyAlignment="1" applyProtection="1">
      <alignment horizontal="center" vertical="center" wrapText="1"/>
      <protection locked="0"/>
    </xf>
    <xf numFmtId="0" fontId="32" fillId="2" borderId="434" xfId="22" applyFont="1" applyFill="1" applyBorder="1" applyAlignment="1" applyProtection="1">
      <alignment horizontal="center" vertical="center" wrapText="1"/>
      <protection locked="0"/>
    </xf>
    <xf numFmtId="0" fontId="146" fillId="2" borderId="419" xfId="13" applyFont="1" applyFill="1" applyBorder="1" applyAlignment="1" applyProtection="1">
      <alignment horizontal="center" vertical="center" wrapText="1"/>
      <protection locked="0"/>
    </xf>
    <xf numFmtId="0" fontId="146" fillId="2" borderId="433" xfId="13" applyFont="1" applyFill="1" applyBorder="1" applyAlignment="1" applyProtection="1">
      <alignment horizontal="center" vertical="center" wrapText="1"/>
      <protection locked="0"/>
    </xf>
    <xf numFmtId="0" fontId="146" fillId="2" borderId="432" xfId="13" applyFont="1" applyFill="1" applyBorder="1" applyAlignment="1" applyProtection="1">
      <alignment horizontal="center" vertical="center" wrapText="1"/>
      <protection locked="0"/>
    </xf>
    <xf numFmtId="0" fontId="146" fillId="2" borderId="434" xfId="13" applyFont="1" applyFill="1" applyBorder="1" applyAlignment="1" applyProtection="1">
      <alignment horizontal="center" vertical="center" wrapText="1"/>
      <protection locked="0"/>
    </xf>
    <xf numFmtId="0" fontId="146" fillId="2" borderId="421" xfId="13" applyFont="1" applyFill="1" applyBorder="1" applyAlignment="1" applyProtection="1">
      <alignment horizontal="center" vertical="center" wrapText="1"/>
      <protection locked="0"/>
    </xf>
    <xf numFmtId="0" fontId="146" fillId="2" borderId="430" xfId="13" applyFont="1" applyFill="1" applyBorder="1" applyAlignment="1" applyProtection="1">
      <alignment horizontal="center" vertical="center" wrapText="1"/>
      <protection locked="0"/>
    </xf>
    <xf numFmtId="0" fontId="146" fillId="2" borderId="431" xfId="13" applyFont="1" applyFill="1" applyBorder="1" applyAlignment="1" applyProtection="1">
      <alignment horizontal="center" vertical="center" wrapText="1"/>
      <protection locked="0"/>
    </xf>
    <xf numFmtId="0" fontId="28" fillId="2" borderId="423" xfId="0" applyFont="1" applyFill="1" applyBorder="1" applyAlignment="1" applyProtection="1">
      <alignment horizontal="left" vertical="center" wrapText="1"/>
      <protection locked="0"/>
    </xf>
    <xf numFmtId="0" fontId="32" fillId="2" borderId="421" xfId="13" applyFont="1" applyFill="1" applyBorder="1" applyAlignment="1" applyProtection="1">
      <alignment horizontal="center" vertical="center" wrapText="1"/>
      <protection locked="0"/>
    </xf>
    <xf numFmtId="0" fontId="32" fillId="2" borderId="430" xfId="13" applyFont="1" applyFill="1" applyBorder="1" applyAlignment="1" applyProtection="1">
      <alignment horizontal="center" vertical="center" wrapText="1"/>
      <protection locked="0"/>
    </xf>
    <xf numFmtId="0" fontId="32" fillId="2" borderId="431" xfId="22" applyFont="1" applyFill="1" applyBorder="1" applyAlignment="1" applyProtection="1">
      <alignment horizontal="center" vertical="center" wrapText="1"/>
      <protection locked="0"/>
    </xf>
    <xf numFmtId="0" fontId="145" fillId="2" borderId="437" xfId="13" applyFont="1" applyFill="1" applyBorder="1" applyAlignment="1" applyProtection="1">
      <alignment horizontal="center" vertical="center" wrapText="1"/>
      <protection locked="0"/>
    </xf>
    <xf numFmtId="0" fontId="145" fillId="2" borderId="430" xfId="13" applyFont="1" applyFill="1" applyBorder="1" applyAlignment="1" applyProtection="1">
      <alignment horizontal="center" vertical="center" wrapText="1"/>
      <protection locked="0"/>
    </xf>
    <xf numFmtId="0" fontId="146" fillId="2" borderId="437" xfId="13" applyFont="1" applyFill="1" applyBorder="1" applyAlignment="1" applyProtection="1">
      <alignment horizontal="center" vertical="center" wrapText="1"/>
      <protection locked="0"/>
    </xf>
    <xf numFmtId="0" fontId="145" fillId="2" borderId="421" xfId="13" applyFont="1" applyFill="1" applyBorder="1" applyAlignment="1" applyProtection="1">
      <alignment horizontal="center" vertical="center" wrapText="1"/>
      <protection locked="0"/>
    </xf>
    <xf numFmtId="0" fontId="146" fillId="2" borderId="404" xfId="13" applyFont="1" applyFill="1" applyBorder="1" applyAlignment="1" applyProtection="1">
      <alignment horizontal="center" vertical="center" wrapText="1"/>
      <protection locked="0"/>
    </xf>
    <xf numFmtId="0" fontId="146" fillId="2" borderId="395" xfId="13" applyFont="1" applyFill="1" applyBorder="1" applyAlignment="1" applyProtection="1">
      <alignment horizontal="center" vertical="center" wrapText="1"/>
      <protection locked="0"/>
    </xf>
    <xf numFmtId="0" fontId="146" fillId="2" borderId="401" xfId="13" applyFont="1" applyFill="1" applyBorder="1" applyAlignment="1" applyProtection="1">
      <alignment horizontal="center" vertical="center" wrapText="1"/>
    </xf>
    <xf numFmtId="0" fontId="146" fillId="2" borderId="398" xfId="13" applyFont="1" applyFill="1" applyBorder="1" applyAlignment="1" applyProtection="1">
      <alignment horizontal="center" vertical="center" wrapText="1"/>
    </xf>
    <xf numFmtId="0" fontId="146" fillId="2" borderId="402" xfId="13" applyFont="1" applyFill="1" applyBorder="1" applyAlignment="1" applyProtection="1">
      <alignment horizontal="center" vertical="center" wrapText="1"/>
    </xf>
    <xf numFmtId="0" fontId="32" fillId="2" borderId="401" xfId="0" applyFont="1" applyFill="1" applyBorder="1" applyAlignment="1" applyProtection="1">
      <alignment horizontal="center" vertical="center"/>
      <protection locked="0"/>
    </xf>
    <xf numFmtId="0" fontId="32" fillId="2" borderId="398" xfId="0" applyFont="1" applyFill="1" applyBorder="1" applyAlignment="1" applyProtection="1">
      <alignment horizontal="center" vertical="center"/>
      <protection locked="0"/>
    </xf>
    <xf numFmtId="0" fontId="32" fillId="2" borderId="402" xfId="0" applyFont="1" applyFill="1" applyBorder="1" applyAlignment="1" applyProtection="1">
      <alignment horizontal="center" vertical="center"/>
      <protection locked="0"/>
    </xf>
    <xf numFmtId="0" fontId="145" fillId="2" borderId="403" xfId="0" applyFont="1" applyFill="1" applyBorder="1" applyAlignment="1" applyProtection="1">
      <alignment horizontal="center" vertical="center"/>
      <protection locked="0"/>
    </xf>
    <xf numFmtId="0" fontId="145" fillId="2" borderId="398" xfId="0" applyFont="1" applyFill="1" applyBorder="1" applyAlignment="1" applyProtection="1">
      <alignment horizontal="center" vertical="center"/>
      <protection locked="0"/>
    </xf>
    <xf numFmtId="0" fontId="145" fillId="2" borderId="401" xfId="0" applyFont="1" applyFill="1" applyBorder="1" applyAlignment="1" applyProtection="1">
      <alignment horizontal="center" vertical="center"/>
      <protection locked="0"/>
    </xf>
    <xf numFmtId="0" fontId="145" fillId="2" borderId="402" xfId="0" applyFont="1" applyFill="1" applyBorder="1" applyAlignment="1" applyProtection="1">
      <alignment horizontal="center" vertical="center"/>
      <protection locked="0"/>
    </xf>
    <xf numFmtId="0" fontId="31" fillId="2" borderId="404" xfId="13" applyFont="1" applyFill="1" applyBorder="1" applyAlignment="1" applyProtection="1">
      <alignment horizontal="center" vertical="center" wrapText="1"/>
    </xf>
    <xf numFmtId="0" fontId="31" fillId="2" borderId="395" xfId="13" applyFont="1" applyFill="1" applyBorder="1" applyAlignment="1" applyProtection="1">
      <alignment horizontal="center" vertical="center" wrapText="1"/>
    </xf>
    <xf numFmtId="0" fontId="31" fillId="2" borderId="396" xfId="13" applyFont="1" applyFill="1" applyBorder="1" applyAlignment="1" applyProtection="1">
      <alignment horizontal="center" vertical="center" wrapText="1"/>
    </xf>
    <xf numFmtId="0" fontId="28" fillId="2" borderId="423" xfId="22" applyFont="1" applyFill="1" applyBorder="1" applyAlignment="1" applyProtection="1">
      <alignment vertical="center" wrapText="1"/>
      <protection locked="0"/>
    </xf>
    <xf numFmtId="0" fontId="32" fillId="2" borderId="431" xfId="13" applyFont="1" applyFill="1" applyBorder="1" applyAlignment="1" applyProtection="1">
      <alignment horizontal="center" vertical="center" wrapText="1"/>
      <protection locked="0"/>
    </xf>
    <xf numFmtId="0" fontId="145" fillId="2" borderId="431" xfId="13" applyFont="1" applyFill="1" applyBorder="1" applyAlignment="1" applyProtection="1">
      <alignment horizontal="center" vertical="center" wrapText="1"/>
      <protection locked="0"/>
    </xf>
    <xf numFmtId="0" fontId="28" fillId="2" borderId="415" xfId="22" quotePrefix="1" applyFont="1" applyFill="1" applyBorder="1" applyAlignment="1" applyProtection="1">
      <alignment vertical="center" wrapText="1"/>
      <protection locked="0"/>
    </xf>
    <xf numFmtId="0" fontId="146" fillId="2" borderId="415" xfId="13" applyFont="1" applyFill="1" applyBorder="1" applyAlignment="1" applyProtection="1">
      <alignment horizontal="center" vertical="center" wrapText="1"/>
    </xf>
    <xf numFmtId="0" fontId="146" fillId="2" borderId="404" xfId="13" applyFont="1" applyFill="1" applyBorder="1" applyAlignment="1" applyProtection="1">
      <alignment horizontal="center" vertical="center" wrapText="1"/>
    </xf>
    <xf numFmtId="0" fontId="146" fillId="2" borderId="395" xfId="13" applyFont="1" applyFill="1" applyBorder="1" applyAlignment="1" applyProtection="1">
      <alignment horizontal="center" vertical="center" wrapText="1"/>
    </xf>
    <xf numFmtId="0" fontId="146" fillId="2" borderId="396" xfId="13" applyFont="1" applyFill="1" applyBorder="1" applyAlignment="1" applyProtection="1">
      <alignment horizontal="center" vertical="center" wrapText="1"/>
    </xf>
    <xf numFmtId="0" fontId="136" fillId="2" borderId="423" xfId="0" applyNumberFormat="1" applyFont="1" applyFill="1" applyBorder="1" applyAlignment="1" applyProtection="1">
      <alignment horizontal="left" vertical="center" wrapText="1"/>
      <protection locked="0"/>
    </xf>
    <xf numFmtId="0" fontId="137" fillId="2" borderId="422" xfId="0" applyFont="1" applyFill="1" applyBorder="1" applyAlignment="1" applyProtection="1">
      <alignment horizontal="center" vertical="center"/>
    </xf>
    <xf numFmtId="0" fontId="137" fillId="2" borderId="423" xfId="0" applyFont="1" applyFill="1" applyBorder="1" applyAlignment="1" applyProtection="1">
      <alignment horizontal="center" vertical="center"/>
    </xf>
    <xf numFmtId="0" fontId="137" fillId="2" borderId="421" xfId="0" applyFont="1" applyFill="1" applyBorder="1" applyAlignment="1" applyProtection="1">
      <alignment horizontal="center" vertical="center"/>
    </xf>
    <xf numFmtId="0" fontId="137" fillId="2" borderId="430" xfId="0" applyFont="1" applyFill="1" applyBorder="1" applyAlignment="1" applyProtection="1">
      <alignment horizontal="center" vertical="center"/>
    </xf>
    <xf numFmtId="0" fontId="137" fillId="2" borderId="431" xfId="0" applyFont="1" applyFill="1" applyBorder="1" applyAlignment="1" applyProtection="1">
      <alignment horizontal="center" vertical="center"/>
    </xf>
    <xf numFmtId="0" fontId="135" fillId="5" borderId="421" xfId="11" quotePrefix="1" applyFont="1" applyFill="1" applyBorder="1" applyAlignment="1" applyProtection="1">
      <alignment horizontal="center" textRotation="90" wrapText="1"/>
      <protection locked="0"/>
    </xf>
    <xf numFmtId="0" fontId="129" fillId="2" borderId="422" xfId="15" quotePrefix="1" applyFont="1" applyFill="1" applyBorder="1" applyAlignment="1" applyProtection="1">
      <alignment vertical="center" wrapText="1"/>
      <protection locked="0"/>
    </xf>
    <xf numFmtId="0" fontId="128" fillId="2" borderId="439" xfId="15" applyFont="1" applyFill="1" applyBorder="1" applyAlignment="1" applyProtection="1">
      <alignment vertical="center" wrapText="1"/>
      <protection locked="0"/>
    </xf>
    <xf numFmtId="0" fontId="128" fillId="2" borderId="157" xfId="15" applyFont="1" applyFill="1" applyBorder="1" applyAlignment="1" applyProtection="1">
      <alignment vertical="center" wrapText="1"/>
      <protection locked="0"/>
    </xf>
    <xf numFmtId="0" fontId="127" fillId="2" borderId="185" xfId="15" applyFont="1" applyFill="1" applyBorder="1" applyAlignment="1" applyProtection="1">
      <alignment vertical="center" wrapText="1"/>
      <protection locked="0"/>
    </xf>
    <xf numFmtId="0" fontId="129" fillId="2" borderId="439" xfId="0" applyFont="1" applyFill="1" applyBorder="1" applyAlignment="1" applyProtection="1">
      <alignment horizontal="left" vertical="center" wrapText="1"/>
      <protection locked="0"/>
    </xf>
    <xf numFmtId="0" fontId="129" fillId="2" borderId="157" xfId="0" applyFont="1" applyFill="1" applyBorder="1" applyAlignment="1" applyProtection="1">
      <alignment horizontal="left" vertical="center" wrapText="1"/>
      <protection locked="0"/>
    </xf>
    <xf numFmtId="0" fontId="127" fillId="2" borderId="397" xfId="15" quotePrefix="1" applyFont="1" applyFill="1" applyBorder="1" applyAlignment="1">
      <alignment horizontal="left" vertical="center" wrapText="1"/>
    </xf>
    <xf numFmtId="0" fontId="127" fillId="2" borderId="401" xfId="15" applyFont="1" applyFill="1" applyBorder="1" applyAlignment="1" applyProtection="1">
      <alignment horizontal="center" vertical="center" wrapText="1"/>
    </xf>
    <xf numFmtId="0" fontId="127" fillId="2" borderId="398" xfId="15" applyFont="1" applyFill="1" applyBorder="1" applyAlignment="1" applyProtection="1">
      <alignment horizontal="center" vertical="center" wrapText="1"/>
    </xf>
    <xf numFmtId="0" fontId="127" fillId="2" borderId="402" xfId="15" applyFont="1" applyFill="1" applyBorder="1" applyAlignment="1" applyProtection="1">
      <alignment horizontal="center" vertical="center" wrapText="1"/>
    </xf>
    <xf numFmtId="0" fontId="127" fillId="2" borderId="428" xfId="15" quotePrefix="1" applyFont="1" applyFill="1" applyBorder="1" applyAlignment="1">
      <alignment horizontal="left" vertical="center" wrapText="1"/>
    </xf>
    <xf numFmtId="0" fontId="129" fillId="2" borderId="379" xfId="0" applyFont="1" applyFill="1" applyBorder="1" applyAlignment="1" applyProtection="1">
      <alignment horizontal="left" vertical="center" wrapText="1"/>
      <protection locked="0"/>
    </xf>
    <xf numFmtId="0" fontId="25" fillId="2" borderId="362" xfId="15" applyFont="1" applyFill="1" applyBorder="1" applyAlignment="1" applyProtection="1">
      <alignment horizontal="center" vertical="center" wrapText="1"/>
    </xf>
    <xf numFmtId="0" fontId="25" fillId="2" borderId="363" xfId="15" applyFont="1" applyFill="1" applyBorder="1" applyAlignment="1" applyProtection="1">
      <alignment horizontal="center" vertical="center" wrapText="1"/>
    </xf>
    <xf numFmtId="0" fontId="129" fillId="2" borderId="418" xfId="0" applyFont="1" applyFill="1" applyBorder="1" applyAlignment="1" applyProtection="1">
      <alignment horizontal="left" vertical="center" wrapText="1"/>
      <protection locked="0"/>
    </xf>
    <xf numFmtId="0" fontId="128" fillId="2" borderId="432" xfId="13" applyFont="1" applyFill="1" applyBorder="1" applyAlignment="1" applyProtection="1">
      <alignment horizontal="center" vertical="center" wrapText="1"/>
      <protection locked="0"/>
    </xf>
    <xf numFmtId="0" fontId="128" fillId="2" borderId="433" xfId="13" applyFont="1" applyFill="1" applyBorder="1" applyAlignment="1" applyProtection="1">
      <alignment horizontal="center" vertical="center" wrapText="1"/>
      <protection locked="0"/>
    </xf>
    <xf numFmtId="0" fontId="128" fillId="2" borderId="434" xfId="13" applyFont="1" applyFill="1" applyBorder="1" applyAlignment="1" applyProtection="1">
      <alignment horizontal="center" vertical="center" wrapText="1"/>
      <protection locked="0"/>
    </xf>
    <xf numFmtId="0" fontId="128" fillId="2" borderId="421" xfId="13" applyFont="1" applyFill="1" applyBorder="1" applyAlignment="1" applyProtection="1">
      <alignment horizontal="center" vertical="center" wrapText="1"/>
      <protection locked="0"/>
    </xf>
    <xf numFmtId="0" fontId="128" fillId="2" borderId="430" xfId="13" applyFont="1" applyFill="1" applyBorder="1" applyAlignment="1" applyProtection="1">
      <alignment horizontal="center" vertical="center" wrapText="1"/>
      <protection locked="0"/>
    </xf>
    <xf numFmtId="0" fontId="128" fillId="2" borderId="431" xfId="13" applyFont="1" applyFill="1" applyBorder="1" applyAlignment="1" applyProtection="1">
      <alignment horizontal="center" vertical="center" wrapText="1"/>
      <protection locked="0"/>
    </xf>
    <xf numFmtId="0" fontId="129" fillId="2" borderId="422" xfId="0" applyFont="1" applyFill="1" applyBorder="1" applyAlignment="1" applyProtection="1">
      <alignment horizontal="left" vertical="center" wrapText="1"/>
      <protection locked="0"/>
    </xf>
    <xf numFmtId="0" fontId="128" fillId="2" borderId="432" xfId="13" applyFont="1" applyFill="1" applyBorder="1" applyAlignment="1" applyProtection="1">
      <alignment vertical="center" wrapText="1"/>
      <protection locked="0"/>
    </xf>
    <xf numFmtId="0" fontId="128" fillId="2" borderId="433" xfId="13" applyFont="1" applyFill="1" applyBorder="1" applyAlignment="1" applyProtection="1">
      <alignment vertical="center" wrapText="1"/>
      <protection locked="0"/>
    </xf>
    <xf numFmtId="0" fontId="128" fillId="2" borderId="434" xfId="13" applyFont="1" applyFill="1" applyBorder="1" applyAlignment="1" applyProtection="1">
      <alignment vertical="center" wrapText="1"/>
      <protection locked="0"/>
    </xf>
    <xf numFmtId="0" fontId="128" fillId="2" borderId="439" xfId="13" applyFont="1" applyFill="1" applyBorder="1" applyAlignment="1" applyProtection="1">
      <alignment horizontal="center" vertical="center" wrapText="1"/>
      <protection locked="0"/>
    </xf>
    <xf numFmtId="0" fontId="127" fillId="2" borderId="157" xfId="13" applyFont="1" applyFill="1" applyBorder="1" applyAlignment="1" applyProtection="1">
      <alignment horizontal="center" vertical="center" wrapText="1"/>
      <protection locked="0"/>
    </xf>
    <xf numFmtId="0" fontId="127" fillId="2" borderId="401" xfId="15" applyFont="1" applyFill="1" applyBorder="1" applyAlignment="1" applyProtection="1">
      <alignment horizontal="center" vertical="center" wrapText="1"/>
      <protection locked="0"/>
    </xf>
    <xf numFmtId="0" fontId="127" fillId="2" borderId="398" xfId="15" applyFont="1" applyFill="1" applyBorder="1" applyAlignment="1" applyProtection="1">
      <alignment horizontal="center" vertical="center" wrapText="1"/>
      <protection locked="0"/>
    </xf>
    <xf numFmtId="0" fontId="127" fillId="2" borderId="402" xfId="15" applyFont="1" applyFill="1" applyBorder="1" applyAlignment="1" applyProtection="1">
      <alignment horizontal="center" vertical="center" wrapText="1"/>
      <protection locked="0"/>
    </xf>
    <xf numFmtId="0" fontId="128" fillId="2" borderId="401" xfId="0" applyFont="1" applyFill="1" applyBorder="1" applyAlignment="1" applyProtection="1">
      <alignment horizontal="center" vertical="center" wrapText="1"/>
    </xf>
    <xf numFmtId="0" fontId="128" fillId="2" borderId="398" xfId="0" applyFont="1" applyFill="1" applyBorder="1" applyAlignment="1" applyProtection="1">
      <alignment horizontal="center" vertical="center" wrapText="1"/>
    </xf>
    <xf numFmtId="0" fontId="128" fillId="2" borderId="402" xfId="0" applyFont="1" applyFill="1" applyBorder="1" applyAlignment="1" applyProtection="1">
      <alignment horizontal="center" vertical="center" wrapText="1"/>
    </xf>
    <xf numFmtId="0" fontId="129" fillId="2" borderId="415" xfId="15" quotePrefix="1" applyFont="1" applyFill="1" applyBorder="1" applyAlignment="1" applyProtection="1">
      <alignment vertical="center" wrapText="1"/>
      <protection locked="0"/>
    </xf>
    <xf numFmtId="0" fontId="128" fillId="2" borderId="404" xfId="15" applyFont="1" applyFill="1" applyBorder="1" applyAlignment="1" applyProtection="1">
      <alignment horizontal="center" vertical="center" wrapText="1"/>
    </xf>
    <xf numFmtId="0" fontId="128" fillId="2" borderId="395" xfId="15" applyFont="1" applyFill="1" applyBorder="1" applyAlignment="1" applyProtection="1">
      <alignment horizontal="center" vertical="center" wrapText="1"/>
    </xf>
    <xf numFmtId="0" fontId="128" fillId="2" borderId="396" xfId="15" applyFont="1" applyFill="1" applyBorder="1" applyAlignment="1" applyProtection="1">
      <alignment horizontal="center" vertical="center" wrapText="1"/>
    </xf>
    <xf numFmtId="0" fontId="129" fillId="2" borderId="417" xfId="15" applyFont="1" applyFill="1" applyBorder="1" applyAlignment="1" applyProtection="1">
      <alignment vertical="center" wrapText="1"/>
      <protection locked="0"/>
    </xf>
    <xf numFmtId="0" fontId="127" fillId="2" borderId="432" xfId="13" applyFont="1" applyFill="1" applyBorder="1" applyAlignment="1" applyProtection="1">
      <alignment vertical="center" wrapText="1"/>
      <protection locked="0"/>
    </xf>
    <xf numFmtId="0" fontId="127" fillId="2" borderId="433" xfId="13" applyFont="1" applyFill="1" applyBorder="1" applyAlignment="1" applyProtection="1">
      <alignment vertical="center" wrapText="1"/>
      <protection locked="0"/>
    </xf>
    <xf numFmtId="0" fontId="127" fillId="2" borderId="434" xfId="13" applyFont="1" applyFill="1" applyBorder="1" applyAlignment="1" applyProtection="1">
      <alignment vertical="center" wrapText="1"/>
      <protection locked="0"/>
    </xf>
    <xf numFmtId="0" fontId="129" fillId="2" borderId="432" xfId="0" applyFont="1" applyFill="1" applyBorder="1" applyAlignment="1" applyProtection="1">
      <alignment horizontal="center" vertical="center" wrapText="1"/>
      <protection locked="0"/>
    </xf>
    <xf numFmtId="0" fontId="129" fillId="2" borderId="433" xfId="0" applyFont="1" applyFill="1" applyBorder="1" applyAlignment="1" applyProtection="1">
      <alignment horizontal="center" vertical="center" wrapText="1"/>
      <protection locked="0"/>
    </xf>
    <xf numFmtId="0" fontId="129" fillId="2" borderId="434" xfId="0" applyFont="1" applyFill="1" applyBorder="1" applyAlignment="1" applyProtection="1">
      <alignment horizontal="center" vertical="center" wrapText="1"/>
      <protection locked="0"/>
    </xf>
    <xf numFmtId="0" fontId="129" fillId="2" borderId="401" xfId="0" applyFont="1" applyFill="1" applyBorder="1" applyAlignment="1" applyProtection="1">
      <alignment horizontal="center" vertical="center" wrapText="1"/>
    </xf>
    <xf numFmtId="0" fontId="129" fillId="2" borderId="398" xfId="0" applyFont="1" applyFill="1" applyBorder="1" applyAlignment="1" applyProtection="1">
      <alignment horizontal="center" vertical="center" wrapText="1"/>
    </xf>
    <xf numFmtId="0" fontId="129" fillId="2" borderId="402" xfId="0" applyFont="1" applyFill="1" applyBorder="1" applyAlignment="1" applyProtection="1">
      <alignment horizontal="center" vertical="center" wrapText="1"/>
    </xf>
    <xf numFmtId="0" fontId="129" fillId="2" borderId="423" xfId="15" quotePrefix="1" applyFont="1" applyFill="1" applyBorder="1" applyAlignment="1" applyProtection="1">
      <alignment vertical="center" wrapText="1"/>
      <protection locked="0"/>
    </xf>
    <xf numFmtId="0" fontId="128" fillId="2" borderId="423" xfId="15" applyFont="1" applyFill="1" applyBorder="1" applyAlignment="1" applyProtection="1">
      <alignment horizontal="center" vertical="center" wrapText="1"/>
    </xf>
    <xf numFmtId="0" fontId="150" fillId="2" borderId="423" xfId="0" applyNumberFormat="1" applyFont="1" applyFill="1" applyBorder="1" applyAlignment="1" applyProtection="1">
      <alignment horizontal="left" vertical="center" wrapText="1"/>
      <protection locked="0"/>
    </xf>
    <xf numFmtId="0" fontId="150" fillId="2" borderId="421" xfId="0" applyFont="1" applyFill="1" applyBorder="1" applyAlignment="1" applyProtection="1">
      <alignment horizontal="center" vertical="center"/>
    </xf>
    <xf numFmtId="0" fontId="150" fillId="2" borderId="422" xfId="0" applyFont="1" applyFill="1" applyBorder="1" applyAlignment="1" applyProtection="1">
      <alignment horizontal="center" vertical="center"/>
    </xf>
    <xf numFmtId="0" fontId="129" fillId="2" borderId="157" xfId="0" applyFont="1" applyFill="1" applyBorder="1" applyAlignment="1" applyProtection="1">
      <alignment horizontal="center" vertical="center" wrapText="1"/>
      <protection locked="0"/>
    </xf>
    <xf numFmtId="0" fontId="128" fillId="2" borderId="422" xfId="15" applyFont="1" applyFill="1" applyBorder="1" applyAlignment="1" applyProtection="1">
      <alignment horizontal="center" vertical="center" wrapText="1"/>
    </xf>
    <xf numFmtId="0" fontId="25" fillId="2" borderId="422" xfId="22" applyNumberFormat="1" applyFont="1" applyFill="1" applyBorder="1" applyAlignment="1" applyProtection="1">
      <alignment horizontal="center" vertical="center" wrapText="1"/>
    </xf>
    <xf numFmtId="0" fontId="135" fillId="5" borderId="422" xfId="11" quotePrefix="1" applyFont="1" applyFill="1" applyBorder="1" applyAlignment="1" applyProtection="1">
      <alignment horizontal="center" textRotation="90" wrapText="1"/>
      <protection locked="0"/>
    </xf>
    <xf numFmtId="0" fontId="21" fillId="2" borderId="421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422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422" xfId="13" applyNumberFormat="1" applyFont="1" applyFill="1" applyBorder="1" applyAlignment="1" applyProtection="1">
      <alignment horizontal="center" vertical="center" wrapText="1"/>
    </xf>
    <xf numFmtId="0" fontId="28" fillId="2" borderId="417" xfId="22" quotePrefix="1" applyNumberFormat="1" applyFont="1" applyFill="1" applyBorder="1" applyAlignment="1" applyProtection="1">
      <alignment vertical="center" wrapText="1"/>
      <protection locked="0"/>
    </xf>
    <xf numFmtId="0" fontId="27" fillId="2" borderId="303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6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6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0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6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6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6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48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422" xfId="22" applyNumberFormat="1" applyFont="1" applyFill="1" applyBorder="1" applyAlignment="1" applyProtection="1">
      <alignment vertical="center" wrapText="1"/>
      <protection locked="0"/>
    </xf>
    <xf numFmtId="0" fontId="27" fillId="2" borderId="431" xfId="13" applyNumberFormat="1" applyFont="1" applyFill="1" applyBorder="1" applyAlignment="1" applyProtection="1">
      <alignment vertical="center" wrapText="1"/>
      <protection locked="0"/>
    </xf>
    <xf numFmtId="0" fontId="127" fillId="2" borderId="438" xfId="13" applyNumberFormat="1" applyFont="1" applyFill="1" applyBorder="1" applyAlignment="1" applyProtection="1">
      <alignment vertical="center" wrapText="1"/>
      <protection locked="0"/>
    </xf>
    <xf numFmtId="0" fontId="21" fillId="2" borderId="432" xfId="11" quotePrefix="1" applyFont="1" applyFill="1" applyBorder="1" applyAlignment="1" applyProtection="1">
      <alignment horizontal="left" textRotation="90" wrapText="1"/>
      <protection locked="0"/>
    </xf>
    <xf numFmtId="0" fontId="21" fillId="2" borderId="418" xfId="11" quotePrefix="1" applyFont="1" applyFill="1" applyBorder="1" applyAlignment="1" applyProtection="1">
      <alignment horizontal="left" textRotation="90" wrapText="1"/>
      <protection locked="0"/>
    </xf>
    <xf numFmtId="0" fontId="21" fillId="2" borderId="417" xfId="11" quotePrefix="1" applyFont="1" applyFill="1" applyBorder="1" applyAlignment="1" applyProtection="1">
      <alignment horizontal="left" textRotation="90" wrapText="1"/>
      <protection locked="0"/>
    </xf>
    <xf numFmtId="0" fontId="31" fillId="2" borderId="422" xfId="13" applyFont="1" applyFill="1" applyBorder="1" applyAlignment="1" applyProtection="1">
      <alignment horizontal="center" vertical="center" wrapText="1"/>
    </xf>
    <xf numFmtId="0" fontId="123" fillId="2" borderId="0" xfId="0" applyFont="1" applyFill="1" applyBorder="1" applyAlignment="1">
      <alignment wrapText="1"/>
    </xf>
    <xf numFmtId="0" fontId="132" fillId="2" borderId="0" xfId="0" applyFont="1" applyFill="1" applyBorder="1" applyAlignment="1">
      <alignment wrapText="1"/>
    </xf>
    <xf numFmtId="0" fontId="1" fillId="2" borderId="35" xfId="12" applyFont="1" applyFill="1" applyBorder="1" applyAlignment="1">
      <alignment horizontal="left" vertical="center" wrapText="1"/>
    </xf>
    <xf numFmtId="0" fontId="154" fillId="2" borderId="60" xfId="12" applyFont="1" applyFill="1" applyBorder="1" applyAlignment="1">
      <alignment horizontal="center" vertical="center" wrapText="1"/>
    </xf>
    <xf numFmtId="0" fontId="154" fillId="2" borderId="56" xfId="12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40" fillId="5" borderId="397" xfId="15" quotePrefix="1" applyFont="1" applyFill="1" applyBorder="1" applyAlignment="1">
      <alignment horizontal="center" vertical="center" wrapText="1"/>
    </xf>
    <xf numFmtId="0" fontId="40" fillId="5" borderId="402" xfId="15" quotePrefix="1" applyFont="1" applyFill="1" applyBorder="1" applyAlignment="1">
      <alignment horizontal="center" vertical="center" wrapText="1"/>
    </xf>
    <xf numFmtId="0" fontId="11" fillId="5" borderId="442" xfId="13" quotePrefix="1" applyFont="1" applyFill="1" applyBorder="1" applyAlignment="1">
      <alignment horizontal="center" vertical="center" wrapText="1"/>
    </xf>
    <xf numFmtId="0" fontId="40" fillId="5" borderId="398" xfId="15" quotePrefix="1" applyFont="1" applyFill="1" applyBorder="1" applyAlignment="1">
      <alignment horizontal="center" vertical="center" wrapText="1"/>
    </xf>
    <xf numFmtId="0" fontId="40" fillId="5" borderId="446" xfId="15" quotePrefix="1" applyFont="1" applyFill="1" applyBorder="1" applyAlignment="1">
      <alignment horizontal="center" vertical="center" wrapText="1"/>
    </xf>
    <xf numFmtId="0" fontId="40" fillId="5" borderId="444" xfId="15" quotePrefix="1" applyFont="1" applyFill="1" applyBorder="1" applyAlignment="1">
      <alignment horizontal="center" vertical="center" wrapText="1"/>
    </xf>
    <xf numFmtId="0" fontId="40" fillId="5" borderId="445" xfId="15" quotePrefix="1" applyFont="1" applyFill="1" applyBorder="1" applyAlignment="1">
      <alignment horizontal="center" vertical="center" wrapText="1"/>
    </xf>
    <xf numFmtId="0" fontId="40" fillId="5" borderId="362" xfId="15" quotePrefix="1" applyFont="1" applyFill="1" applyBorder="1" applyAlignment="1">
      <alignment horizontal="center" vertical="center" wrapText="1"/>
    </xf>
    <xf numFmtId="0" fontId="40" fillId="5" borderId="363" xfId="15" quotePrefix="1" applyFont="1" applyFill="1" applyBorder="1" applyAlignment="1">
      <alignment horizontal="center" vertical="center" wrapText="1"/>
    </xf>
    <xf numFmtId="0" fontId="40" fillId="5" borderId="404" xfId="13" quotePrefix="1" applyFont="1" applyFill="1" applyBorder="1" applyAlignment="1">
      <alignment horizontal="center" vertical="center" wrapText="1"/>
    </xf>
    <xf numFmtId="0" fontId="40" fillId="5" borderId="395" xfId="13" quotePrefix="1" applyFont="1" applyFill="1" applyBorder="1" applyAlignment="1">
      <alignment horizontal="center" vertical="center" wrapText="1"/>
    </xf>
    <xf numFmtId="0" fontId="40" fillId="5" borderId="396" xfId="13" quotePrefix="1" applyFont="1" applyFill="1" applyBorder="1" applyAlignment="1">
      <alignment horizontal="center" vertical="center" wrapText="1"/>
    </xf>
    <xf numFmtId="0" fontId="62" fillId="5" borderId="332" xfId="11" quotePrefix="1" applyFont="1" applyFill="1" applyBorder="1" applyAlignment="1">
      <alignment horizontal="center" vertical="center" wrapText="1"/>
    </xf>
    <xf numFmtId="0" fontId="124" fillId="5" borderId="0" xfId="0" applyFont="1" applyFill="1" applyAlignment="1">
      <alignment horizontal="center" wrapText="1"/>
    </xf>
    <xf numFmtId="0" fontId="21" fillId="2" borderId="76" xfId="11" quotePrefix="1" applyFont="1" applyFill="1" applyBorder="1" applyAlignment="1" applyProtection="1">
      <alignment horizontal="left" textRotation="90" wrapText="1"/>
      <protection locked="0"/>
    </xf>
    <xf numFmtId="0" fontId="21" fillId="2" borderId="2" xfId="11" quotePrefix="1" applyFont="1" applyFill="1" applyBorder="1" applyAlignment="1" applyProtection="1">
      <alignment horizontal="left" textRotation="90" wrapText="1"/>
      <protection locked="0"/>
    </xf>
    <xf numFmtId="0" fontId="21" fillId="2" borderId="1" xfId="11" quotePrefix="1" applyFont="1" applyFill="1" applyBorder="1" applyAlignment="1" applyProtection="1">
      <alignment horizontal="left" textRotation="90" wrapText="1"/>
      <protection locked="0"/>
    </xf>
    <xf numFmtId="0" fontId="127" fillId="2" borderId="377" xfId="13" applyFont="1" applyFill="1" applyBorder="1" applyAlignment="1" applyProtection="1">
      <alignment horizontal="center" vertical="center" wrapText="1"/>
      <protection locked="0"/>
    </xf>
    <xf numFmtId="0" fontId="28" fillId="5" borderId="450" xfId="22" quotePrefix="1" applyFont="1" applyFill="1" applyBorder="1" applyAlignment="1" applyProtection="1">
      <alignment vertical="center" wrapText="1"/>
      <protection locked="0"/>
    </xf>
    <xf numFmtId="0" fontId="25" fillId="2" borderId="453" xfId="22" applyFont="1" applyFill="1" applyBorder="1" applyAlignment="1" applyProtection="1">
      <alignment vertical="center" wrapText="1"/>
      <protection locked="0"/>
    </xf>
    <xf numFmtId="0" fontId="25" fillId="2" borderId="455" xfId="22" applyFont="1" applyFill="1" applyBorder="1" applyAlignment="1" applyProtection="1">
      <alignment vertical="center" wrapText="1"/>
      <protection locked="0"/>
    </xf>
    <xf numFmtId="0" fontId="27" fillId="2" borderId="457" xfId="22" applyFont="1" applyFill="1" applyBorder="1" applyAlignment="1" applyProtection="1">
      <alignment vertical="center" wrapText="1"/>
      <protection locked="0"/>
    </xf>
    <xf numFmtId="0" fontId="27" fillId="2" borderId="456" xfId="22" applyFont="1" applyFill="1" applyBorder="1" applyAlignment="1" applyProtection="1">
      <alignment vertical="center" wrapText="1"/>
      <protection locked="0"/>
    </xf>
    <xf numFmtId="0" fontId="28" fillId="2" borderId="453" xfId="0" applyFont="1" applyFill="1" applyBorder="1" applyAlignment="1" applyProtection="1">
      <alignment horizontal="left" vertical="center" wrapText="1"/>
      <protection locked="0"/>
    </xf>
    <xf numFmtId="0" fontId="28" fillId="2" borderId="455" xfId="0" applyFont="1" applyFill="1" applyBorder="1" applyAlignment="1" applyProtection="1">
      <alignment horizontal="left" vertical="center" wrapText="1"/>
      <protection locked="0"/>
    </xf>
    <xf numFmtId="0" fontId="28" fillId="2" borderId="457" xfId="0" applyFont="1" applyFill="1" applyBorder="1" applyAlignment="1" applyProtection="1">
      <alignment horizontal="left" vertical="center" wrapText="1"/>
      <protection locked="0"/>
    </xf>
    <xf numFmtId="0" fontId="27" fillId="2" borderId="415" xfId="22" quotePrefix="1" applyFont="1" applyFill="1" applyBorder="1" applyAlignment="1">
      <alignment horizontal="left" vertical="center" wrapText="1"/>
    </xf>
    <xf numFmtId="0" fontId="27" fillId="2" borderId="404" xfId="22" applyFont="1" applyFill="1" applyBorder="1" applyAlignment="1" applyProtection="1">
      <alignment horizontal="center" vertical="center" wrapText="1"/>
      <protection locked="0"/>
    </xf>
    <xf numFmtId="0" fontId="27" fillId="2" borderId="405" xfId="22" applyFont="1" applyFill="1" applyBorder="1" applyAlignment="1" applyProtection="1">
      <alignment horizontal="center" vertical="center" wrapText="1"/>
      <protection locked="0"/>
    </xf>
    <xf numFmtId="0" fontId="27" fillId="2" borderId="382" xfId="22" applyFont="1" applyFill="1" applyBorder="1" applyAlignment="1" applyProtection="1">
      <alignment horizontal="center" vertical="center" wrapText="1"/>
      <protection locked="0"/>
    </xf>
    <xf numFmtId="0" fontId="28" fillId="2" borderId="404" xfId="0" applyFont="1" applyFill="1" applyBorder="1" applyAlignment="1" applyProtection="1">
      <alignment horizontal="center" vertical="center" wrapText="1"/>
      <protection locked="0"/>
    </xf>
    <xf numFmtId="0" fontId="28" fillId="2" borderId="396" xfId="0" applyFont="1" applyFill="1" applyBorder="1" applyAlignment="1" applyProtection="1">
      <alignment horizontal="center" vertical="center" wrapText="1"/>
      <protection locked="0"/>
    </xf>
    <xf numFmtId="0" fontId="27" fillId="2" borderId="450" xfId="22" quotePrefix="1" applyFont="1" applyFill="1" applyBorder="1" applyAlignment="1">
      <alignment horizontal="left" vertical="center" wrapText="1"/>
    </xf>
    <xf numFmtId="0" fontId="27" fillId="2" borderId="451" xfId="22" applyFont="1" applyFill="1" applyBorder="1" applyAlignment="1" applyProtection="1">
      <alignment horizontal="center" vertical="center" wrapText="1"/>
    </xf>
    <xf numFmtId="0" fontId="27" fillId="2" borderId="452" xfId="22" applyFont="1" applyFill="1" applyBorder="1" applyAlignment="1" applyProtection="1">
      <alignment horizontal="center" vertical="center" wrapText="1"/>
    </xf>
    <xf numFmtId="0" fontId="28" fillId="2" borderId="450" xfId="0" applyFont="1" applyFill="1" applyBorder="1" applyAlignment="1" applyProtection="1">
      <alignment horizontal="left" vertical="center" wrapText="1"/>
      <protection locked="0"/>
    </xf>
    <xf numFmtId="0" fontId="25" fillId="2" borderId="404" xfId="13" applyFont="1" applyFill="1" applyBorder="1" applyAlignment="1" applyProtection="1">
      <alignment horizontal="center" vertical="center" wrapText="1"/>
      <protection locked="0"/>
    </xf>
    <xf numFmtId="0" fontId="25" fillId="2" borderId="249" xfId="13" applyFont="1" applyFill="1" applyBorder="1" applyAlignment="1" applyProtection="1">
      <alignment horizontal="center" vertical="center" wrapText="1"/>
      <protection locked="0"/>
    </xf>
    <xf numFmtId="0" fontId="45" fillId="2" borderId="447" xfId="0" applyFont="1" applyFill="1" applyBorder="1" applyAlignment="1" applyProtection="1">
      <alignment horizontal="left" vertical="center" wrapText="1"/>
      <protection locked="0"/>
    </xf>
    <xf numFmtId="0" fontId="25" fillId="2" borderId="451" xfId="13" applyFont="1" applyFill="1" applyBorder="1" applyAlignment="1" applyProtection="1">
      <alignment horizontal="center" vertical="center" wrapText="1"/>
      <protection locked="0"/>
    </xf>
    <xf numFmtId="0" fontId="25" fillId="2" borderId="458" xfId="13" applyFont="1" applyFill="1" applyBorder="1" applyAlignment="1" applyProtection="1">
      <alignment horizontal="center" vertical="center" wrapText="1"/>
      <protection locked="0"/>
    </xf>
    <xf numFmtId="0" fontId="25" fillId="2" borderId="448" xfId="13" applyFont="1" applyFill="1" applyBorder="1" applyAlignment="1" applyProtection="1">
      <alignment horizontal="center" vertical="center" wrapText="1"/>
      <protection locked="0"/>
    </xf>
    <xf numFmtId="0" fontId="25" fillId="2" borderId="447" xfId="13" applyFont="1" applyFill="1" applyBorder="1" applyAlignment="1" applyProtection="1">
      <alignment horizontal="center" vertical="center" wrapText="1"/>
      <protection locked="0"/>
    </xf>
    <xf numFmtId="0" fontId="25" fillId="2" borderId="449" xfId="13" applyFont="1" applyFill="1" applyBorder="1" applyAlignment="1" applyProtection="1">
      <alignment horizontal="center" vertical="center" wrapText="1"/>
      <protection locked="0"/>
    </xf>
    <xf numFmtId="0" fontId="28" fillId="2" borderId="452" xfId="0" applyFont="1" applyFill="1" applyBorder="1" applyAlignment="1" applyProtection="1">
      <alignment horizontal="left" vertical="center" wrapText="1"/>
      <protection locked="0"/>
    </xf>
    <xf numFmtId="0" fontId="25" fillId="2" borderId="451" xfId="13" applyFont="1" applyFill="1" applyBorder="1" applyAlignment="1" applyProtection="1">
      <alignment vertical="center" wrapText="1"/>
      <protection locked="0"/>
    </xf>
    <xf numFmtId="0" fontId="25" fillId="2" borderId="454" xfId="13" applyFont="1" applyFill="1" applyBorder="1" applyAlignment="1" applyProtection="1">
      <alignment vertical="center" wrapText="1"/>
      <protection locked="0"/>
    </xf>
    <xf numFmtId="0" fontId="25" fillId="2" borderId="459" xfId="13" applyFont="1" applyFill="1" applyBorder="1" applyAlignment="1" applyProtection="1">
      <alignment vertical="center" wrapText="1"/>
      <protection locked="0"/>
    </xf>
    <xf numFmtId="0" fontId="25" fillId="2" borderId="447" xfId="13" applyFont="1" applyFill="1" applyBorder="1" applyAlignment="1" applyProtection="1">
      <alignment vertical="center" wrapText="1"/>
      <protection locked="0"/>
    </xf>
    <xf numFmtId="0" fontId="27" fillId="2" borderId="454" xfId="13" applyFont="1" applyFill="1" applyBorder="1" applyAlignment="1" applyProtection="1">
      <alignment vertical="center" wrapText="1"/>
      <protection locked="0"/>
    </xf>
    <xf numFmtId="0" fontId="27" fillId="2" borderId="449" xfId="13" applyFont="1" applyFill="1" applyBorder="1" applyAlignment="1" applyProtection="1">
      <alignment vertical="center" wrapText="1"/>
      <protection locked="0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/>
    <xf numFmtId="0" fontId="39" fillId="5" borderId="466" xfId="15" quotePrefix="1" applyFont="1" applyFill="1" applyBorder="1" applyAlignment="1">
      <alignment vertical="center" wrapText="1"/>
    </xf>
    <xf numFmtId="0" fontId="11" fillId="5" borderId="476" xfId="13" applyFont="1" applyFill="1" applyBorder="1" applyAlignment="1">
      <alignment horizontal="center" vertical="center" wrapText="1"/>
    </xf>
    <xf numFmtId="0" fontId="126" fillId="5" borderId="466" xfId="0" applyFont="1" applyFill="1" applyBorder="1" applyAlignment="1">
      <alignment horizontal="left" vertical="center" wrapText="1"/>
    </xf>
    <xf numFmtId="0" fontId="56" fillId="5" borderId="477" xfId="0" applyFont="1" applyFill="1" applyBorder="1" applyAlignment="1">
      <alignment horizontal="center" vertical="center"/>
    </xf>
    <xf numFmtId="0" fontId="40" fillId="5" borderId="468" xfId="15" quotePrefix="1" applyFont="1" applyFill="1" applyBorder="1" applyAlignment="1">
      <alignment horizontal="center" vertical="center" wrapText="1"/>
    </xf>
    <xf numFmtId="0" fontId="56" fillId="5" borderId="465" xfId="0" applyFont="1" applyFill="1" applyBorder="1" applyAlignment="1">
      <alignment horizontal="center" vertical="center"/>
    </xf>
    <xf numFmtId="0" fontId="40" fillId="5" borderId="476" xfId="15" quotePrefix="1" applyFont="1" applyFill="1" applyBorder="1" applyAlignment="1">
      <alignment horizontal="center" vertical="center" wrapText="1"/>
    </xf>
    <xf numFmtId="0" fontId="34" fillId="5" borderId="465" xfId="0" applyFont="1" applyFill="1" applyBorder="1" applyAlignment="1">
      <alignment horizontal="center" vertical="center"/>
    </xf>
    <xf numFmtId="0" fontId="34" fillId="5" borderId="477" xfId="0" applyFont="1" applyFill="1" applyBorder="1" applyAlignment="1">
      <alignment horizontal="center" vertical="center"/>
    </xf>
    <xf numFmtId="0" fontId="11" fillId="5" borderId="477" xfId="13" applyFont="1" applyFill="1" applyBorder="1" applyAlignment="1">
      <alignment horizontal="center" vertical="center" wrapText="1"/>
    </xf>
    <xf numFmtId="0" fontId="40" fillId="0" borderId="350" xfId="15" quotePrefix="1" applyFont="1" applyFill="1" applyBorder="1" applyAlignment="1">
      <alignment vertical="center" wrapText="1"/>
    </xf>
    <xf numFmtId="0" fontId="40" fillId="0" borderId="428" xfId="15" quotePrefix="1" applyFont="1" applyFill="1" applyBorder="1" applyAlignment="1">
      <alignment vertical="center" wrapText="1"/>
    </xf>
    <xf numFmtId="0" fontId="40" fillId="0" borderId="209" xfId="15" quotePrefix="1" applyFont="1" applyFill="1" applyBorder="1" applyAlignment="1">
      <alignment horizontal="center" vertical="center" wrapText="1"/>
    </xf>
    <xf numFmtId="0" fontId="11" fillId="0" borderId="157" xfId="13" applyFont="1" applyFill="1" applyBorder="1" applyAlignment="1">
      <alignment horizontal="center" vertical="center" wrapText="1"/>
    </xf>
    <xf numFmtId="0" fontId="39" fillId="0" borderId="462" xfId="15" quotePrefix="1" applyFont="1" applyFill="1" applyBorder="1" applyAlignment="1">
      <alignment vertical="center" wrapText="1"/>
    </xf>
    <xf numFmtId="0" fontId="126" fillId="0" borderId="462" xfId="0" applyFont="1" applyFill="1" applyBorder="1" applyAlignment="1">
      <alignment horizontal="left" vertical="center" wrapText="1"/>
    </xf>
    <xf numFmtId="0" fontId="43" fillId="0" borderId="466" xfId="0" applyFont="1" applyFill="1" applyBorder="1" applyAlignment="1">
      <alignment horizontal="left" vertical="center" wrapText="1"/>
    </xf>
    <xf numFmtId="0" fontId="43" fillId="0" borderId="461" xfId="0" applyFont="1" applyFill="1" applyBorder="1" applyAlignment="1">
      <alignment horizontal="left" vertical="center" wrapText="1"/>
    </xf>
    <xf numFmtId="0" fontId="39" fillId="0" borderId="470" xfId="15" applyFont="1" applyFill="1" applyBorder="1" applyAlignment="1">
      <alignment vertical="center" wrapText="1"/>
    </xf>
    <xf numFmtId="0" fontId="56" fillId="0" borderId="209" xfId="0" applyFont="1" applyFill="1" applyBorder="1" applyAlignment="1">
      <alignment horizontal="center" vertical="center"/>
    </xf>
    <xf numFmtId="0" fontId="34" fillId="0" borderId="209" xfId="0" applyFont="1" applyFill="1" applyBorder="1" applyAlignment="1">
      <alignment horizontal="center" vertical="center"/>
    </xf>
    <xf numFmtId="0" fontId="11" fillId="0" borderId="158" xfId="13" applyFont="1" applyFill="1" applyBorder="1" applyAlignment="1">
      <alignment horizontal="center" vertical="center" wrapText="1"/>
    </xf>
    <xf numFmtId="0" fontId="39" fillId="0" borderId="466" xfId="15" quotePrefix="1" applyFont="1" applyFill="1" applyBorder="1" applyAlignment="1">
      <alignment vertical="center" wrapText="1"/>
    </xf>
    <xf numFmtId="0" fontId="10" fillId="0" borderId="415" xfId="0" applyFont="1" applyFill="1" applyBorder="1" applyAlignment="1">
      <alignment horizontal="left" vertical="center" wrapText="1"/>
    </xf>
    <xf numFmtId="0" fontId="10" fillId="0" borderId="466" xfId="0" applyFont="1" applyFill="1" applyBorder="1" applyAlignment="1">
      <alignment horizontal="left" vertical="center" wrapText="1"/>
    </xf>
    <xf numFmtId="0" fontId="60" fillId="5" borderId="465" xfId="11" quotePrefix="1" applyFont="1" applyFill="1" applyBorder="1" applyAlignment="1">
      <alignment horizontal="center" vertical="center" wrapText="1"/>
    </xf>
    <xf numFmtId="0" fontId="60" fillId="5" borderId="467" xfId="11" quotePrefix="1" applyFont="1" applyFill="1" applyBorder="1" applyAlignment="1">
      <alignment horizontal="center" vertical="center" wrapText="1"/>
    </xf>
    <xf numFmtId="0" fontId="60" fillId="5" borderId="466" xfId="11" quotePrefix="1" applyFont="1" applyFill="1" applyBorder="1" applyAlignment="1">
      <alignment horizontal="center" vertical="center" wrapText="1"/>
    </xf>
    <xf numFmtId="0" fontId="124" fillId="2" borderId="0" xfId="0" applyFont="1" applyFill="1" applyBorder="1" applyAlignment="1">
      <alignment horizontal="center" wrapText="1"/>
    </xf>
    <xf numFmtId="0" fontId="126" fillId="2" borderId="0" xfId="0" applyFont="1" applyFill="1" applyBorder="1" applyAlignment="1">
      <alignment horizontal="left" vertical="center" wrapText="1"/>
    </xf>
    <xf numFmtId="0" fontId="142" fillId="2" borderId="0" xfId="0" applyNumberFormat="1" applyFont="1" applyFill="1" applyBorder="1" applyProtection="1">
      <protection locked="0"/>
    </xf>
    <xf numFmtId="0" fontId="127" fillId="2" borderId="0" xfId="0" applyNumberFormat="1" applyFont="1" applyFill="1" applyBorder="1" applyProtection="1">
      <protection locked="0"/>
    </xf>
    <xf numFmtId="0" fontId="156" fillId="5" borderId="484" xfId="11" quotePrefix="1" applyNumberFormat="1" applyFont="1" applyFill="1" applyBorder="1" applyAlignment="1" applyProtection="1">
      <alignment horizontal="center" wrapText="1"/>
      <protection locked="0"/>
    </xf>
    <xf numFmtId="0" fontId="156" fillId="5" borderId="485" xfId="11" quotePrefix="1" applyNumberFormat="1" applyFont="1" applyFill="1" applyBorder="1" applyAlignment="1" applyProtection="1">
      <alignment horizontal="center" wrapText="1"/>
      <protection locked="0"/>
    </xf>
    <xf numFmtId="0" fontId="129" fillId="5" borderId="485" xfId="15" quotePrefix="1" applyNumberFormat="1" applyFont="1" applyFill="1" applyBorder="1" applyAlignment="1" applyProtection="1">
      <alignment vertical="center" wrapText="1"/>
      <protection locked="0"/>
    </xf>
    <xf numFmtId="0" fontId="128" fillId="2" borderId="481" xfId="15" applyNumberFormat="1" applyFont="1" applyFill="1" applyBorder="1" applyAlignment="1" applyProtection="1">
      <alignment vertical="center" wrapText="1"/>
      <protection locked="0"/>
    </xf>
    <xf numFmtId="0" fontId="128" fillId="2" borderId="480" xfId="15" applyNumberFormat="1" applyFont="1" applyFill="1" applyBorder="1" applyAlignment="1" applyProtection="1">
      <alignment vertical="center" wrapText="1"/>
      <protection locked="0"/>
    </xf>
    <xf numFmtId="0" fontId="128" fillId="2" borderId="482" xfId="15" applyNumberFormat="1" applyFont="1" applyFill="1" applyBorder="1" applyAlignment="1" applyProtection="1">
      <alignment vertical="center" wrapText="1"/>
      <protection locked="0"/>
    </xf>
    <xf numFmtId="0" fontId="128" fillId="2" borderId="486" xfId="15" applyNumberFormat="1" applyFont="1" applyFill="1" applyBorder="1" applyAlignment="1" applyProtection="1">
      <alignment vertical="center" wrapText="1"/>
      <protection locked="0"/>
    </xf>
    <xf numFmtId="0" fontId="128" fillId="2" borderId="485" xfId="15" applyNumberFormat="1" applyFont="1" applyFill="1" applyBorder="1" applyAlignment="1" applyProtection="1">
      <alignment vertical="center" wrapText="1"/>
      <protection locked="0"/>
    </xf>
    <xf numFmtId="0" fontId="127" fillId="2" borderId="487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481" xfId="0" applyNumberFormat="1" applyFont="1" applyFill="1" applyBorder="1" applyAlignment="1" applyProtection="1">
      <alignment horizontal="left" vertical="center" wrapText="1"/>
      <protection locked="0"/>
    </xf>
    <xf numFmtId="0" fontId="128" fillId="2" borderId="484" xfId="13" applyNumberFormat="1" applyFont="1" applyFill="1" applyBorder="1" applyAlignment="1" applyProtection="1">
      <alignment horizontal="center" vertical="center" wrapText="1"/>
    </xf>
    <xf numFmtId="0" fontId="128" fillId="2" borderId="485" xfId="13" applyNumberFormat="1" applyFont="1" applyFill="1" applyBorder="1" applyAlignment="1" applyProtection="1">
      <alignment horizontal="center" vertical="center" wrapText="1"/>
    </xf>
    <xf numFmtId="0" fontId="129" fillId="2" borderId="485" xfId="0" applyNumberFormat="1" applyFont="1" applyFill="1" applyBorder="1" applyAlignment="1" applyProtection="1">
      <alignment horizontal="left" vertical="center" wrapText="1"/>
      <protection locked="0"/>
    </xf>
    <xf numFmtId="0" fontId="128" fillId="2" borderId="490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91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92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84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8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9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91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86" xfId="0" applyNumberFormat="1" applyFont="1" applyFill="1" applyBorder="1" applyAlignment="1" applyProtection="1">
      <alignment horizontal="left" vertical="center" wrapText="1"/>
      <protection locked="0"/>
    </xf>
    <xf numFmtId="0" fontId="127" fillId="2" borderId="484" xfId="13" applyNumberFormat="1" applyFont="1" applyFill="1" applyBorder="1" applyAlignment="1" applyProtection="1">
      <alignment vertical="center" wrapText="1"/>
      <protection locked="0"/>
    </xf>
    <xf numFmtId="0" fontId="127" fillId="2" borderId="493" xfId="13" applyNumberFormat="1" applyFont="1" applyFill="1" applyBorder="1" applyAlignment="1" applyProtection="1">
      <alignment vertical="center" wrapText="1"/>
      <protection locked="0"/>
    </xf>
    <xf numFmtId="0" fontId="128" fillId="2" borderId="494" xfId="13" applyNumberFormat="1" applyFont="1" applyFill="1" applyBorder="1" applyAlignment="1" applyProtection="1">
      <alignment vertical="center" wrapText="1"/>
      <protection locked="0"/>
    </xf>
    <xf numFmtId="0" fontId="127" fillId="2" borderId="490" xfId="13" applyNumberFormat="1" applyFont="1" applyFill="1" applyBorder="1" applyAlignment="1" applyProtection="1">
      <alignment vertical="center" wrapText="1"/>
      <protection locked="0"/>
    </xf>
    <xf numFmtId="0" fontId="127" fillId="2" borderId="493" xfId="13" quotePrefix="1" applyNumberFormat="1" applyFont="1" applyFill="1" applyBorder="1" applyAlignment="1" applyProtection="1">
      <alignment vertical="center" wrapText="1"/>
      <protection locked="0"/>
    </xf>
    <xf numFmtId="0" fontId="128" fillId="2" borderId="495" xfId="13" applyNumberFormat="1" applyFont="1" applyFill="1" applyBorder="1" applyAlignment="1" applyProtection="1">
      <alignment vertical="center" wrapText="1"/>
      <protection locked="0"/>
    </xf>
    <xf numFmtId="0" fontId="128" fillId="2" borderId="48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94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80" xfId="15" applyNumberFormat="1" applyFont="1" applyFill="1" applyBorder="1" applyAlignment="1" applyProtection="1">
      <alignment vertical="center" wrapText="1"/>
      <protection locked="0"/>
    </xf>
    <xf numFmtId="0" fontId="127" fillId="2" borderId="488" xfId="13" applyNumberFormat="1" applyFont="1" applyFill="1" applyBorder="1" applyAlignment="1" applyProtection="1">
      <alignment vertical="center" wrapText="1"/>
      <protection locked="0"/>
    </xf>
    <xf numFmtId="0" fontId="127" fillId="2" borderId="496" xfId="13" applyNumberFormat="1" applyFont="1" applyFill="1" applyBorder="1" applyAlignment="1" applyProtection="1">
      <alignment vertical="center" wrapText="1"/>
      <protection locked="0"/>
    </xf>
    <xf numFmtId="0" fontId="127" fillId="2" borderId="489" xfId="13" applyNumberFormat="1" applyFont="1" applyFill="1" applyBorder="1" applyAlignment="1" applyProtection="1">
      <alignment vertical="center" wrapText="1"/>
      <protection locked="0"/>
    </xf>
    <xf numFmtId="0" fontId="127" fillId="2" borderId="498" xfId="13" applyNumberFormat="1" applyFont="1" applyFill="1" applyBorder="1" applyAlignment="1" applyProtection="1">
      <alignment vertical="center" wrapText="1"/>
      <protection locked="0"/>
    </xf>
    <xf numFmtId="0" fontId="128" fillId="2" borderId="48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9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99" xfId="15" quotePrefix="1" applyFont="1" applyFill="1" applyBorder="1" applyAlignment="1">
      <alignment horizontal="left" vertical="center" wrapText="1"/>
    </xf>
    <xf numFmtId="0" fontId="128" fillId="2" borderId="487" xfId="13" applyNumberFormat="1" applyFont="1" applyFill="1" applyBorder="1" applyAlignment="1" applyProtection="1">
      <alignment horizontal="center" vertical="center" wrapText="1"/>
    </xf>
    <xf numFmtId="0" fontId="128" fillId="2" borderId="500" xfId="13" applyNumberFormat="1" applyFont="1" applyFill="1" applyBorder="1" applyAlignment="1" applyProtection="1">
      <alignment horizontal="center" vertical="center" wrapText="1"/>
    </xf>
    <xf numFmtId="0" fontId="128" fillId="2" borderId="502" xfId="13" applyNumberFormat="1" applyFont="1" applyFill="1" applyBorder="1" applyAlignment="1" applyProtection="1">
      <alignment horizontal="center" vertical="center" wrapText="1"/>
    </xf>
    <xf numFmtId="0" fontId="127" fillId="2" borderId="504" xfId="15" quotePrefix="1" applyFont="1" applyFill="1" applyBorder="1" applyAlignment="1">
      <alignment horizontal="left" vertical="center" wrapText="1"/>
    </xf>
    <xf numFmtId="0" fontId="127" fillId="2" borderId="47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74" xfId="13" applyNumberFormat="1" applyFont="1" applyFill="1" applyBorder="1" applyAlignment="1" applyProtection="1">
      <alignment horizontal="center" vertical="center" wrapText="1"/>
    </xf>
    <xf numFmtId="0" fontId="128" fillId="2" borderId="475" xfId="13" applyNumberFormat="1" applyFont="1" applyFill="1" applyBorder="1" applyAlignment="1" applyProtection="1">
      <alignment horizontal="center" vertical="center" wrapText="1"/>
    </xf>
    <xf numFmtId="0" fontId="128" fillId="2" borderId="479" xfId="13" applyNumberFormat="1" applyFont="1" applyFill="1" applyBorder="1" applyAlignment="1" applyProtection="1">
      <alignment horizontal="center" vertical="center" wrapText="1"/>
    </xf>
    <xf numFmtId="0" fontId="129" fillId="2" borderId="415" xfId="15" quotePrefix="1" applyNumberFormat="1" applyFont="1" applyFill="1" applyBorder="1" applyAlignment="1" applyProtection="1">
      <alignment vertical="center" wrapText="1"/>
      <protection locked="0"/>
    </xf>
    <xf numFmtId="0" fontId="129" fillId="2" borderId="0" xfId="0" applyNumberFormat="1" applyFont="1" applyFill="1" applyBorder="1" applyProtection="1">
      <protection locked="0"/>
    </xf>
    <xf numFmtId="0" fontId="129" fillId="2" borderId="486" xfId="15" quotePrefix="1" applyFont="1" applyFill="1" applyBorder="1" applyAlignment="1" applyProtection="1">
      <alignment vertical="center" wrapText="1"/>
      <protection locked="0"/>
    </xf>
    <xf numFmtId="0" fontId="127" fillId="2" borderId="484" xfId="0" applyFont="1" applyFill="1" applyBorder="1" applyAlignment="1" applyProtection="1">
      <alignment horizontal="center" vertical="center"/>
      <protection locked="0"/>
    </xf>
    <xf numFmtId="0" fontId="127" fillId="2" borderId="493" xfId="0" applyFont="1" applyFill="1" applyBorder="1" applyAlignment="1" applyProtection="1">
      <alignment horizontal="center" vertical="center"/>
      <protection locked="0"/>
    </xf>
    <xf numFmtId="0" fontId="127" fillId="2" borderId="494" xfId="15" applyFont="1" applyFill="1" applyBorder="1" applyAlignment="1" applyProtection="1">
      <alignment horizontal="center" vertical="center" wrapText="1"/>
      <protection locked="0"/>
    </xf>
    <xf numFmtId="0" fontId="127" fillId="2" borderId="490" xfId="0" applyFont="1" applyFill="1" applyBorder="1" applyAlignment="1" applyProtection="1">
      <alignment horizontal="center" vertical="center"/>
      <protection locked="0"/>
    </xf>
    <xf numFmtId="0" fontId="127" fillId="2" borderId="492" xfId="15" applyFont="1" applyFill="1" applyBorder="1" applyAlignment="1" applyProtection="1">
      <alignment horizontal="center" vertical="center" wrapText="1"/>
      <protection locked="0"/>
    </xf>
    <xf numFmtId="0" fontId="127" fillId="2" borderId="491" xfId="15" applyFont="1" applyFill="1" applyBorder="1" applyAlignment="1" applyProtection="1">
      <alignment horizontal="center" vertical="center" wrapText="1"/>
      <protection locked="0"/>
    </xf>
    <xf numFmtId="0" fontId="128" fillId="2" borderId="490" xfId="13" applyFont="1" applyFill="1" applyBorder="1" applyAlignment="1" applyProtection="1">
      <alignment horizontal="center" vertical="center" wrapText="1"/>
      <protection locked="0"/>
    </xf>
    <xf numFmtId="0" fontId="128" fillId="2" borderId="491" xfId="13" applyFont="1" applyFill="1" applyBorder="1" applyAlignment="1" applyProtection="1">
      <alignment horizontal="center" vertical="center" wrapText="1"/>
      <protection locked="0"/>
    </xf>
    <xf numFmtId="0" fontId="145" fillId="2" borderId="303" xfId="15" applyFont="1" applyFill="1" applyBorder="1" applyAlignment="1" applyProtection="1">
      <alignment horizontal="center" vertical="center" wrapText="1"/>
    </xf>
    <xf numFmtId="0" fontId="145" fillId="2" borderId="214" xfId="15" applyFont="1" applyFill="1" applyBorder="1" applyAlignment="1" applyProtection="1">
      <alignment horizontal="center" vertical="center" wrapText="1"/>
    </xf>
    <xf numFmtId="0" fontId="146" fillId="2" borderId="484" xfId="13" applyFont="1" applyFill="1" applyBorder="1" applyAlignment="1" applyProtection="1">
      <alignment horizontal="center" vertical="center" wrapText="1"/>
    </xf>
    <xf numFmtId="0" fontId="146" fillId="2" borderId="485" xfId="13" applyFont="1" applyFill="1" applyBorder="1" applyAlignment="1" applyProtection="1">
      <alignment horizontal="center" vertical="center" wrapText="1"/>
    </xf>
    <xf numFmtId="0" fontId="146" fillId="2" borderId="488" xfId="13" applyFont="1" applyFill="1" applyBorder="1" applyAlignment="1" applyProtection="1">
      <alignment horizontal="center" vertical="center" wrapText="1"/>
      <protection locked="0"/>
    </xf>
    <xf numFmtId="0" fontId="146" fillId="2" borderId="496" xfId="13" applyFont="1" applyFill="1" applyBorder="1" applyAlignment="1" applyProtection="1">
      <alignment horizontal="center" vertical="center" wrapText="1"/>
      <protection locked="0"/>
    </xf>
    <xf numFmtId="0" fontId="145" fillId="2" borderId="497" xfId="15" applyFont="1" applyFill="1" applyBorder="1" applyAlignment="1" applyProtection="1">
      <alignment horizontal="center" vertical="center" wrapText="1"/>
      <protection locked="0"/>
    </xf>
    <xf numFmtId="0" fontId="146" fillId="2" borderId="484" xfId="13" applyFont="1" applyFill="1" applyBorder="1" applyAlignment="1" applyProtection="1">
      <alignment horizontal="center" vertical="center" wrapText="1"/>
      <protection locked="0"/>
    </xf>
    <xf numFmtId="0" fontId="146" fillId="2" borderId="493" xfId="13" applyFont="1" applyFill="1" applyBorder="1" applyAlignment="1" applyProtection="1">
      <alignment horizontal="center" vertical="center" wrapText="1"/>
      <protection locked="0"/>
    </xf>
    <xf numFmtId="0" fontId="146" fillId="2" borderId="494" xfId="13" applyFont="1" applyFill="1" applyBorder="1" applyAlignment="1" applyProtection="1">
      <alignment horizontal="center" vertical="center" wrapText="1"/>
      <protection locked="0"/>
    </xf>
    <xf numFmtId="0" fontId="129" fillId="2" borderId="486" xfId="0" applyFont="1" applyFill="1" applyBorder="1" applyAlignment="1" applyProtection="1">
      <alignment horizontal="left" vertical="center" wrapText="1"/>
      <protection locked="0"/>
    </xf>
    <xf numFmtId="0" fontId="145" fillId="2" borderId="484" xfId="13" applyFont="1" applyFill="1" applyBorder="1" applyAlignment="1" applyProtection="1">
      <alignment horizontal="center" vertical="center" wrapText="1"/>
      <protection locked="0"/>
    </xf>
    <xf numFmtId="0" fontId="145" fillId="2" borderId="493" xfId="13" applyFont="1" applyFill="1" applyBorder="1" applyAlignment="1" applyProtection="1">
      <alignment horizontal="center" vertical="center" wrapText="1"/>
      <protection locked="0"/>
    </xf>
    <xf numFmtId="0" fontId="145" fillId="2" borderId="494" xfId="15" applyFont="1" applyFill="1" applyBorder="1" applyAlignment="1" applyProtection="1">
      <alignment horizontal="center" vertical="center" wrapText="1"/>
      <protection locked="0"/>
    </xf>
    <xf numFmtId="0" fontId="146" fillId="2" borderId="405" xfId="13" applyFont="1" applyFill="1" applyBorder="1" applyAlignment="1" applyProtection="1">
      <alignment horizontal="center" vertical="center" wrapText="1"/>
      <protection locked="0"/>
    </xf>
    <xf numFmtId="0" fontId="145" fillId="2" borderId="401" xfId="13" applyFont="1" applyFill="1" applyBorder="1" applyAlignment="1" applyProtection="1">
      <alignment horizontal="center" vertical="center" wrapText="1"/>
      <protection locked="0"/>
    </xf>
    <xf numFmtId="0" fontId="145" fillId="2" borderId="398" xfId="13" applyFont="1" applyFill="1" applyBorder="1" applyAlignment="1" applyProtection="1">
      <alignment horizontal="center" vertical="center" wrapText="1"/>
      <protection locked="0"/>
    </xf>
    <xf numFmtId="0" fontId="145" fillId="2" borderId="400" xfId="13" applyFont="1" applyFill="1" applyBorder="1" applyAlignment="1" applyProtection="1">
      <alignment horizontal="center" vertical="center" wrapText="1"/>
      <protection locked="0"/>
    </xf>
    <xf numFmtId="0" fontId="146" fillId="2" borderId="365" xfId="13" applyFont="1" applyFill="1" applyBorder="1" applyAlignment="1" applyProtection="1">
      <alignment horizontal="center" vertical="center" wrapText="1"/>
    </xf>
    <xf numFmtId="0" fontId="146" fillId="2" borderId="362" xfId="13" applyFont="1" applyFill="1" applyBorder="1" applyAlignment="1" applyProtection="1">
      <alignment horizontal="center" vertical="center" wrapText="1"/>
    </xf>
    <xf numFmtId="0" fontId="129" fillId="2" borderId="380" xfId="0" applyFont="1" applyFill="1" applyBorder="1" applyAlignment="1" applyProtection="1">
      <alignment horizontal="left" vertical="center" wrapText="1"/>
      <protection locked="0"/>
    </xf>
    <xf numFmtId="0" fontId="129" fillId="2" borderId="486" xfId="15" applyFont="1" applyFill="1" applyBorder="1" applyAlignment="1" applyProtection="1">
      <alignment vertical="center" wrapText="1"/>
      <protection locked="0"/>
    </xf>
    <xf numFmtId="0" fontId="145" fillId="2" borderId="494" xfId="13" applyFont="1" applyFill="1" applyBorder="1" applyAlignment="1" applyProtection="1">
      <alignment horizontal="center" vertical="center" wrapText="1"/>
      <protection locked="0"/>
    </xf>
    <xf numFmtId="0" fontId="146" fillId="2" borderId="490" xfId="13" applyFont="1" applyFill="1" applyBorder="1" applyAlignment="1" applyProtection="1">
      <alignment horizontal="center" vertical="center" wrapText="1"/>
      <protection locked="0"/>
    </xf>
    <xf numFmtId="0" fontId="145" fillId="2" borderId="400" xfId="0" applyFont="1" applyFill="1" applyBorder="1" applyAlignment="1" applyProtection="1">
      <alignment horizontal="center" vertical="center"/>
      <protection locked="0"/>
    </xf>
    <xf numFmtId="0" fontId="157" fillId="2" borderId="0" xfId="0" applyFont="1" applyFill="1" applyProtection="1">
      <protection locked="0"/>
    </xf>
    <xf numFmtId="0" fontId="142" fillId="2" borderId="0" xfId="0" applyFont="1" applyFill="1" applyBorder="1" applyProtection="1">
      <protection locked="0"/>
    </xf>
    <xf numFmtId="0" fontId="135" fillId="5" borderId="488" xfId="11" quotePrefix="1" applyFont="1" applyFill="1" applyBorder="1" applyAlignment="1" applyProtection="1">
      <alignment horizontal="left" textRotation="90" wrapText="1"/>
      <protection locked="0"/>
    </xf>
    <xf numFmtId="0" fontId="129" fillId="5" borderId="481" xfId="15" quotePrefix="1" applyFont="1" applyFill="1" applyBorder="1" applyAlignment="1" applyProtection="1">
      <alignment vertical="center" wrapText="1"/>
      <protection locked="0"/>
    </xf>
    <xf numFmtId="0" fontId="127" fillId="2" borderId="488" xfId="0" applyFont="1" applyFill="1" applyBorder="1" applyAlignment="1" applyProtection="1">
      <alignment horizontal="center" vertical="center"/>
      <protection locked="0"/>
    </xf>
    <xf numFmtId="0" fontId="127" fillId="2" borderId="496" xfId="0" applyFont="1" applyFill="1" applyBorder="1" applyAlignment="1" applyProtection="1">
      <alignment horizontal="center" vertical="center"/>
      <protection locked="0"/>
    </xf>
    <xf numFmtId="0" fontId="127" fillId="2" borderId="497" xfId="15" applyFont="1" applyFill="1" applyBorder="1" applyAlignment="1" applyProtection="1">
      <alignment horizontal="center" vertical="center" wrapText="1"/>
      <protection locked="0"/>
    </xf>
    <xf numFmtId="0" fontId="127" fillId="2" borderId="489" xfId="0" applyFont="1" applyFill="1" applyBorder="1" applyAlignment="1" applyProtection="1">
      <alignment horizontal="center" vertical="center"/>
      <protection locked="0"/>
    </xf>
    <xf numFmtId="0" fontId="127" fillId="2" borderId="482" xfId="15" applyFont="1" applyFill="1" applyBorder="1" applyAlignment="1" applyProtection="1">
      <alignment horizontal="center" vertical="center" wrapText="1"/>
      <protection locked="0"/>
    </xf>
    <xf numFmtId="0" fontId="127" fillId="2" borderId="483" xfId="15" applyFont="1" applyFill="1" applyBorder="1" applyAlignment="1" applyProtection="1">
      <alignment horizontal="center" vertical="center" wrapText="1"/>
      <protection locked="0"/>
    </xf>
    <xf numFmtId="0" fontId="128" fillId="2" borderId="489" xfId="13" applyFont="1" applyFill="1" applyBorder="1" applyAlignment="1" applyProtection="1">
      <alignment horizontal="center" vertical="center" wrapText="1"/>
      <protection locked="0"/>
    </xf>
    <xf numFmtId="0" fontId="128" fillId="2" borderId="483" xfId="13" applyFont="1" applyFill="1" applyBorder="1" applyAlignment="1" applyProtection="1">
      <alignment horizontal="center" vertical="center" wrapText="1"/>
      <protection locked="0"/>
    </xf>
    <xf numFmtId="0" fontId="127" fillId="2" borderId="487" xfId="15" applyFont="1" applyFill="1" applyBorder="1" applyAlignment="1" applyProtection="1">
      <alignment horizontal="center" vertical="center" wrapText="1"/>
    </xf>
    <xf numFmtId="0" fontId="127" fillId="2" borderId="500" xfId="15" applyFont="1" applyFill="1" applyBorder="1" applyAlignment="1" applyProtection="1">
      <alignment horizontal="center" vertical="center" wrapText="1"/>
    </xf>
    <xf numFmtId="0" fontId="127" fillId="2" borderId="502" xfId="15" applyFont="1" applyFill="1" applyBorder="1" applyAlignment="1" applyProtection="1">
      <alignment horizontal="center" vertical="center" wrapText="1"/>
    </xf>
    <xf numFmtId="0" fontId="129" fillId="2" borderId="485" xfId="15" quotePrefix="1" applyFont="1" applyFill="1" applyBorder="1" applyAlignment="1" applyProtection="1">
      <alignment vertical="center" wrapText="1"/>
      <protection locked="0"/>
    </xf>
    <xf numFmtId="0" fontId="128" fillId="2" borderId="484" xfId="13" applyFont="1" applyFill="1" applyBorder="1" applyAlignment="1" applyProtection="1">
      <alignment horizontal="center" vertical="center" wrapText="1"/>
    </xf>
    <xf numFmtId="0" fontId="128" fillId="2" borderId="485" xfId="13" applyFont="1" applyFill="1" applyBorder="1" applyAlignment="1" applyProtection="1">
      <alignment horizontal="center" vertical="center" wrapText="1"/>
    </xf>
    <xf numFmtId="0" fontId="129" fillId="2" borderId="481" xfId="0" applyFont="1" applyFill="1" applyBorder="1" applyAlignment="1" applyProtection="1">
      <alignment horizontal="left" vertical="center" wrapText="1"/>
      <protection locked="0"/>
    </xf>
    <xf numFmtId="0" fontId="128" fillId="2" borderId="484" xfId="13" applyFont="1" applyFill="1" applyBorder="1" applyAlignment="1" applyProtection="1">
      <alignment horizontal="center" vertical="center" wrapText="1"/>
      <protection locked="0"/>
    </xf>
    <xf numFmtId="0" fontId="128" fillId="2" borderId="493" xfId="13" applyFont="1" applyFill="1" applyBorder="1" applyAlignment="1" applyProtection="1">
      <alignment horizontal="center" vertical="center" wrapText="1"/>
      <protection locked="0"/>
    </xf>
    <xf numFmtId="0" fontId="128" fillId="2" borderId="494" xfId="13" applyFont="1" applyFill="1" applyBorder="1" applyAlignment="1" applyProtection="1">
      <alignment horizontal="center" vertical="center" wrapText="1"/>
      <protection locked="0"/>
    </xf>
    <xf numFmtId="0" fontId="127" fillId="2" borderId="439" xfId="13" applyFont="1" applyFill="1" applyBorder="1" applyAlignment="1" applyProtection="1">
      <alignment horizontal="center" vertical="center" wrapText="1"/>
      <protection locked="0"/>
    </xf>
    <xf numFmtId="0" fontId="128" fillId="2" borderId="157" xfId="13" applyFont="1" applyFill="1" applyBorder="1" applyAlignment="1" applyProtection="1">
      <alignment horizontal="center" vertical="center" wrapText="1"/>
      <protection locked="0"/>
    </xf>
    <xf numFmtId="0" fontId="127" fillId="2" borderId="487" xfId="13" applyFont="1" applyFill="1" applyBorder="1" applyAlignment="1" applyProtection="1">
      <alignment horizontal="center" vertical="center" wrapText="1"/>
      <protection locked="0"/>
    </xf>
    <xf numFmtId="0" fontId="127" fillId="2" borderId="500" xfId="13" applyFont="1" applyFill="1" applyBorder="1" applyAlignment="1" applyProtection="1">
      <alignment horizontal="center" vertical="center" wrapText="1"/>
      <protection locked="0"/>
    </xf>
    <xf numFmtId="0" fontId="127" fillId="2" borderId="502" xfId="13" applyFont="1" applyFill="1" applyBorder="1" applyAlignment="1" applyProtection="1">
      <alignment horizontal="center" vertical="center" wrapText="1"/>
      <protection locked="0"/>
    </xf>
    <xf numFmtId="0" fontId="127" fillId="2" borderId="503" xfId="13" applyFont="1" applyFill="1" applyBorder="1" applyAlignment="1" applyProtection="1">
      <alignment horizontal="center" vertical="center" wrapText="1"/>
      <protection locked="0"/>
    </xf>
    <xf numFmtId="0" fontId="127" fillId="2" borderId="501" xfId="13" applyFont="1" applyFill="1" applyBorder="1" applyAlignment="1" applyProtection="1">
      <alignment horizontal="center" vertical="center" wrapText="1"/>
      <protection locked="0"/>
    </xf>
    <xf numFmtId="0" fontId="128" fillId="2" borderId="487" xfId="13" applyFont="1" applyFill="1" applyBorder="1" applyAlignment="1" applyProtection="1">
      <alignment horizontal="center" vertical="center" wrapText="1"/>
    </xf>
    <xf numFmtId="0" fontId="128" fillId="2" borderId="500" xfId="13" applyFont="1" applyFill="1" applyBorder="1" applyAlignment="1" applyProtection="1">
      <alignment horizontal="center" vertical="center" wrapText="1"/>
    </xf>
    <xf numFmtId="0" fontId="128" fillId="2" borderId="502" xfId="13" applyFont="1" applyFill="1" applyBorder="1" applyAlignment="1" applyProtection="1">
      <alignment horizontal="center" vertical="center" wrapText="1"/>
    </xf>
    <xf numFmtId="0" fontId="129" fillId="2" borderId="485" xfId="0" applyFont="1" applyFill="1" applyBorder="1" applyAlignment="1" applyProtection="1">
      <alignment horizontal="left" vertical="center" wrapText="1"/>
      <protection locked="0"/>
    </xf>
    <xf numFmtId="0" fontId="147" fillId="2" borderId="481" xfId="15" applyFont="1" applyFill="1" applyBorder="1" applyAlignment="1" applyProtection="1">
      <alignment vertical="center" wrapText="1"/>
      <protection locked="0"/>
    </xf>
    <xf numFmtId="0" fontId="127" fillId="2" borderId="488" xfId="13" applyFont="1" applyFill="1" applyBorder="1" applyAlignment="1" applyProtection="1">
      <alignment horizontal="center" vertical="center" wrapText="1"/>
      <protection locked="0"/>
    </xf>
    <xf numFmtId="0" fontId="127" fillId="2" borderId="496" xfId="13" applyFont="1" applyFill="1" applyBorder="1" applyAlignment="1" applyProtection="1">
      <alignment horizontal="center" vertical="center" wrapText="1"/>
      <protection locked="0"/>
    </xf>
    <xf numFmtId="0" fontId="127" fillId="2" borderId="497" xfId="13" applyFont="1" applyFill="1" applyBorder="1" applyAlignment="1" applyProtection="1">
      <alignment horizontal="center" vertical="center" wrapText="1"/>
      <protection locked="0"/>
    </xf>
    <xf numFmtId="0" fontId="127" fillId="2" borderId="489" xfId="13" applyFont="1" applyFill="1" applyBorder="1" applyAlignment="1" applyProtection="1">
      <alignment horizontal="center" vertical="center" wrapText="1"/>
      <protection locked="0"/>
    </xf>
    <xf numFmtId="0" fontId="128" fillId="2" borderId="497" xfId="13" applyFont="1" applyFill="1" applyBorder="1" applyAlignment="1" applyProtection="1">
      <alignment horizontal="center" vertical="center" wrapText="1"/>
      <protection locked="0"/>
    </xf>
    <xf numFmtId="0" fontId="128" fillId="2" borderId="493" xfId="13" applyFont="1" applyFill="1" applyBorder="1" applyAlignment="1" applyProtection="1">
      <alignment horizontal="center" vertical="center" wrapText="1"/>
    </xf>
    <xf numFmtId="0" fontId="128" fillId="2" borderId="494" xfId="13" applyFont="1" applyFill="1" applyBorder="1" applyAlignment="1" applyProtection="1">
      <alignment horizontal="center" vertical="center" wrapText="1"/>
    </xf>
    <xf numFmtId="0" fontId="129" fillId="2" borderId="485" xfId="0" applyFont="1" applyFill="1" applyBorder="1" applyAlignment="1" applyProtection="1">
      <alignment horizontal="center" vertical="center"/>
    </xf>
    <xf numFmtId="0" fontId="57" fillId="10" borderId="474" xfId="0" applyFont="1" applyFill="1" applyBorder="1" applyAlignment="1">
      <alignment horizontal="center" vertical="center" wrapText="1"/>
    </xf>
    <xf numFmtId="0" fontId="11" fillId="5" borderId="474" xfId="13" quotePrefix="1" applyFont="1" applyFill="1" applyBorder="1" applyAlignment="1">
      <alignment horizontal="center" vertical="center" wrapText="1"/>
    </xf>
    <xf numFmtId="0" fontId="127" fillId="2" borderId="296" xfId="15" quotePrefix="1" applyFont="1" applyFill="1" applyBorder="1" applyAlignment="1">
      <alignment horizontal="left" vertical="center" wrapText="1"/>
    </xf>
    <xf numFmtId="0" fontId="128" fillId="2" borderId="0" xfId="0" applyFont="1" applyFill="1" applyBorder="1" applyAlignment="1" applyProtection="1">
      <alignment vertical="center" wrapText="1"/>
      <protection locked="0"/>
    </xf>
    <xf numFmtId="0" fontId="127" fillId="2" borderId="0" xfId="11" applyFont="1" applyFill="1" applyBorder="1" applyAlignment="1" applyProtection="1">
      <alignment horizontal="center" vertical="center" wrapText="1"/>
      <protection locked="0"/>
    </xf>
    <xf numFmtId="0" fontId="135" fillId="5" borderId="484" xfId="11" quotePrefix="1" applyFont="1" applyFill="1" applyBorder="1" applyAlignment="1" applyProtection="1">
      <alignment horizontal="center" textRotation="90" wrapText="1"/>
      <protection locked="0"/>
    </xf>
    <xf numFmtId="0" fontId="135" fillId="5" borderId="485" xfId="11" quotePrefix="1" applyFont="1" applyFill="1" applyBorder="1" applyAlignment="1" applyProtection="1">
      <alignment horizontal="center" textRotation="90" wrapText="1"/>
      <protection locked="0"/>
    </xf>
    <xf numFmtId="0" fontId="129" fillId="5" borderId="486" xfId="15" quotePrefix="1" applyFont="1" applyFill="1" applyBorder="1" applyAlignment="1" applyProtection="1">
      <alignment vertical="center" wrapText="1"/>
      <protection locked="0"/>
    </xf>
    <xf numFmtId="0" fontId="128" fillId="2" borderId="488" xfId="15" applyFont="1" applyFill="1" applyBorder="1" applyAlignment="1" applyProtection="1">
      <alignment vertical="center" wrapText="1"/>
      <protection locked="0"/>
    </xf>
    <xf numFmtId="0" fontId="128" fillId="2" borderId="496" xfId="15" applyFont="1" applyFill="1" applyBorder="1" applyAlignment="1" applyProtection="1">
      <alignment vertical="center" wrapText="1"/>
      <protection locked="0"/>
    </xf>
    <xf numFmtId="0" fontId="127" fillId="2" borderId="497" xfId="15" applyFont="1" applyFill="1" applyBorder="1" applyAlignment="1" applyProtection="1">
      <alignment vertical="center" wrapText="1"/>
      <protection locked="0"/>
    </xf>
    <xf numFmtId="0" fontId="127" fillId="2" borderId="498" xfId="15" applyFont="1" applyFill="1" applyBorder="1" applyAlignment="1" applyProtection="1">
      <alignment vertical="center" wrapText="1"/>
      <protection locked="0"/>
    </xf>
    <xf numFmtId="0" fontId="129" fillId="2" borderId="488" xfId="0" applyFont="1" applyFill="1" applyBorder="1" applyAlignment="1" applyProtection="1">
      <alignment horizontal="left" vertical="center" wrapText="1"/>
      <protection locked="0"/>
    </xf>
    <xf numFmtId="0" fontId="129" fillId="2" borderId="496" xfId="0" applyFont="1" applyFill="1" applyBorder="1" applyAlignment="1" applyProtection="1">
      <alignment horizontal="left" vertical="center" wrapText="1"/>
      <protection locked="0"/>
    </xf>
    <xf numFmtId="0" fontId="129" fillId="2" borderId="497" xfId="0" applyFont="1" applyFill="1" applyBorder="1" applyAlignment="1" applyProtection="1">
      <alignment horizontal="left" vertical="center" wrapText="1"/>
      <protection locked="0"/>
    </xf>
    <xf numFmtId="0" fontId="127" fillId="2" borderId="0" xfId="13" applyFont="1" applyFill="1" applyBorder="1" applyAlignment="1" applyProtection="1">
      <alignment vertical="center" wrapText="1"/>
      <protection locked="0"/>
    </xf>
    <xf numFmtId="0" fontId="129" fillId="2" borderId="0" xfId="0" applyFont="1" applyFill="1" applyBorder="1" applyAlignment="1" applyProtection="1">
      <alignment horizontal="left" vertical="center" wrapText="1"/>
      <protection locked="0"/>
    </xf>
    <xf numFmtId="0" fontId="127" fillId="2" borderId="0" xfId="15" applyFont="1" applyFill="1" applyBorder="1" applyAlignment="1" applyProtection="1">
      <alignment vertical="center" wrapText="1"/>
      <protection locked="0"/>
    </xf>
    <xf numFmtId="0" fontId="129" fillId="2" borderId="0" xfId="0" applyFont="1" applyFill="1" applyBorder="1" applyProtection="1">
      <protection locked="0"/>
    </xf>
    <xf numFmtId="0" fontId="26" fillId="2" borderId="415" xfId="15" applyNumberFormat="1" applyFont="1" applyFill="1" applyBorder="1" applyAlignment="1" applyProtection="1">
      <alignment horizontal="center" vertical="center" wrapText="1"/>
    </xf>
    <xf numFmtId="0" fontId="26" fillId="2" borderId="404" xfId="15" applyNumberFormat="1" applyFont="1" applyFill="1" applyBorder="1" applyAlignment="1" applyProtection="1">
      <alignment horizontal="center" vertical="center" wrapText="1"/>
    </xf>
    <xf numFmtId="0" fontId="26" fillId="2" borderId="395" xfId="15" applyNumberFormat="1" applyFont="1" applyFill="1" applyBorder="1" applyAlignment="1" applyProtection="1">
      <alignment horizontal="center" vertical="center" wrapText="1"/>
    </xf>
    <xf numFmtId="0" fontId="26" fillId="2" borderId="396" xfId="15" applyNumberFormat="1" applyFont="1" applyFill="1" applyBorder="1" applyAlignment="1" applyProtection="1">
      <alignment horizontal="center" vertical="center" wrapText="1"/>
    </xf>
    <xf numFmtId="0" fontId="26" fillId="2" borderId="484" xfId="0" applyNumberFormat="1" applyFont="1" applyFill="1" applyBorder="1" applyAlignment="1" applyProtection="1">
      <alignment horizontal="center" vertical="center"/>
    </xf>
    <xf numFmtId="0" fontId="26" fillId="2" borderId="485" xfId="0" applyNumberFormat="1" applyFont="1" applyFill="1" applyBorder="1" applyAlignment="1" applyProtection="1">
      <alignment horizontal="center" vertical="center"/>
    </xf>
    <xf numFmtId="0" fontId="62" fillId="2" borderId="341" xfId="11" quotePrefix="1" applyFont="1" applyFill="1" applyBorder="1" applyAlignment="1">
      <alignment horizontal="center" vertical="center" wrapText="1"/>
    </xf>
    <xf numFmtId="0" fontId="62" fillId="2" borderId="321" xfId="11" quotePrefix="1" applyFont="1" applyFill="1" applyBorder="1" applyAlignment="1">
      <alignment horizontal="center" vertical="center" wrapText="1"/>
    </xf>
    <xf numFmtId="0" fontId="38" fillId="2" borderId="320" xfId="11" quotePrefix="1" applyFont="1" applyFill="1" applyBorder="1" applyAlignment="1">
      <alignment horizontal="center" vertical="center" wrapText="1"/>
    </xf>
    <xf numFmtId="0" fontId="14" fillId="0" borderId="516" xfId="0" applyFont="1" applyFill="1" applyBorder="1" applyAlignment="1">
      <alignment horizontal="center" vertical="center" wrapText="1"/>
    </xf>
    <xf numFmtId="0" fontId="14" fillId="0" borderId="380" xfId="0" applyFont="1" applyFill="1" applyBorder="1" applyAlignment="1">
      <alignment horizontal="center" vertical="center" wrapText="1"/>
    </xf>
    <xf numFmtId="0" fontId="74" fillId="0" borderId="516" xfId="0" applyFont="1" applyFill="1" applyBorder="1" applyAlignment="1">
      <alignment vertical="center" wrapText="1"/>
    </xf>
    <xf numFmtId="0" fontId="72" fillId="0" borderId="380" xfId="0" applyFont="1" applyFill="1" applyBorder="1" applyAlignment="1">
      <alignment vertical="center" wrapText="1"/>
    </xf>
    <xf numFmtId="0" fontId="11" fillId="5" borderId="377" xfId="13" applyFont="1" applyFill="1" applyBorder="1" applyAlignment="1">
      <alignment horizontal="center" vertical="center" wrapText="1"/>
    </xf>
    <xf numFmtId="0" fontId="40" fillId="2" borderId="428" xfId="15" applyFont="1" applyFill="1" applyBorder="1" applyAlignment="1">
      <alignment vertical="center" wrapText="1"/>
    </xf>
    <xf numFmtId="0" fontId="11" fillId="2" borderId="429" xfId="13" applyFont="1" applyFill="1" applyBorder="1" applyAlignment="1">
      <alignment horizontal="center" vertical="center" wrapText="1"/>
    </xf>
    <xf numFmtId="0" fontId="40" fillId="2" borderId="529" xfId="15" quotePrefix="1" applyFont="1" applyFill="1" applyBorder="1" applyAlignment="1">
      <alignment horizontal="center" vertical="center" wrapText="1"/>
    </xf>
    <xf numFmtId="0" fontId="40" fillId="2" borderId="429" xfId="15" quotePrefix="1" applyFont="1" applyFill="1" applyBorder="1" applyAlignment="1">
      <alignment horizontal="center" vertical="center" wrapText="1"/>
    </xf>
    <xf numFmtId="0" fontId="1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537" xfId="0" applyFont="1" applyFill="1" applyBorder="1" applyAlignment="1">
      <alignment horizontal="center" vertical="center" wrapText="1"/>
    </xf>
    <xf numFmtId="0" fontId="11" fillId="9" borderId="538" xfId="0" applyFont="1" applyFill="1" applyBorder="1" applyAlignment="1">
      <alignment horizontal="center" vertical="center" wrapText="1"/>
    </xf>
    <xf numFmtId="0" fontId="11" fillId="9" borderId="540" xfId="0" applyFont="1" applyFill="1" applyBorder="1" applyAlignment="1">
      <alignment horizontal="center" vertical="center" wrapText="1"/>
    </xf>
    <xf numFmtId="0" fontId="11" fillId="9" borderId="542" xfId="0" applyFont="1" applyFill="1" applyBorder="1" applyAlignment="1">
      <alignment horizontal="center" vertical="center" wrapText="1"/>
    </xf>
    <xf numFmtId="0" fontId="11" fillId="9" borderId="545" xfId="0" applyFont="1" applyFill="1" applyBorder="1" applyAlignment="1">
      <alignment horizontal="center" vertical="center" wrapText="1"/>
    </xf>
    <xf numFmtId="0" fontId="40" fillId="9" borderId="522" xfId="0" applyFont="1" applyFill="1" applyBorder="1" applyAlignment="1">
      <alignment horizontal="center" vertical="center"/>
    </xf>
    <xf numFmtId="0" fontId="40" fillId="9" borderId="520" xfId="0" applyFont="1" applyFill="1" applyBorder="1" applyAlignment="1">
      <alignment horizontal="center" vertical="center" wrapText="1"/>
    </xf>
    <xf numFmtId="0" fontId="40" fillId="9" borderId="546" xfId="0" applyFont="1" applyFill="1" applyBorder="1" applyAlignment="1">
      <alignment horizontal="center" vertical="center"/>
    </xf>
    <xf numFmtId="0" fontId="40" fillId="9" borderId="547" xfId="0" applyFont="1" applyFill="1" applyBorder="1" applyAlignment="1">
      <alignment horizontal="center" vertical="center"/>
    </xf>
    <xf numFmtId="0" fontId="40" fillId="9" borderId="548" xfId="0" applyFont="1" applyFill="1" applyBorder="1" applyAlignment="1">
      <alignment horizontal="center" vertical="center"/>
    </xf>
    <xf numFmtId="0" fontId="40" fillId="9" borderId="549" xfId="0" applyFont="1" applyFill="1" applyBorder="1" applyAlignment="1">
      <alignment horizontal="center" vertical="center"/>
    </xf>
    <xf numFmtId="0" fontId="40" fillId="9" borderId="550" xfId="0" applyFont="1" applyFill="1" applyBorder="1" applyAlignment="1">
      <alignment horizontal="center" vertical="center" wrapText="1"/>
    </xf>
    <xf numFmtId="0" fontId="40" fillId="9" borderId="551" xfId="0" applyFont="1" applyFill="1" applyBorder="1" applyAlignment="1">
      <alignment horizontal="center" vertical="center" wrapText="1"/>
    </xf>
    <xf numFmtId="0" fontId="133" fillId="9" borderId="519" xfId="0" applyFont="1" applyFill="1" applyBorder="1" applyAlignment="1">
      <alignment horizontal="center" vertical="center"/>
    </xf>
    <xf numFmtId="0" fontId="133" fillId="9" borderId="546" xfId="0" applyFont="1" applyFill="1" applyBorder="1" applyAlignment="1">
      <alignment horizontal="center" vertical="center"/>
    </xf>
    <xf numFmtId="0" fontId="40" fillId="9" borderId="536" xfId="0" applyFont="1" applyFill="1" applyBorder="1" applyAlignment="1">
      <alignment horizontal="center" vertical="center"/>
    </xf>
    <xf numFmtId="0" fontId="133" fillId="9" borderId="536" xfId="0" applyFont="1" applyFill="1" applyBorder="1" applyAlignment="1">
      <alignment horizontal="center" vertical="center"/>
    </xf>
    <xf numFmtId="0" fontId="133" fillId="9" borderId="549" xfId="0" applyFont="1" applyFill="1" applyBorder="1" applyAlignment="1">
      <alignment horizontal="center" vertical="center"/>
    </xf>
    <xf numFmtId="0" fontId="126" fillId="5" borderId="532" xfId="0" applyFont="1" applyFill="1" applyBorder="1" applyAlignment="1">
      <alignment horizontal="left" vertical="center" wrapText="1"/>
    </xf>
    <xf numFmtId="0" fontId="40" fillId="5" borderId="379" xfId="15" applyFont="1" applyFill="1" applyBorder="1" applyAlignment="1">
      <alignment vertical="center" wrapText="1"/>
    </xf>
    <xf numFmtId="0" fontId="40" fillId="9" borderId="552" xfId="0" applyFont="1" applyFill="1" applyBorder="1" applyAlignment="1">
      <alignment horizontal="center" vertical="center" wrapText="1"/>
    </xf>
    <xf numFmtId="0" fontId="11" fillId="9" borderId="522" xfId="0" applyFont="1" applyFill="1" applyBorder="1" applyAlignment="1">
      <alignment horizontal="center" vertical="center" wrapText="1"/>
    </xf>
    <xf numFmtId="0" fontId="11" fillId="9" borderId="546" xfId="0" applyFont="1" applyFill="1" applyBorder="1" applyAlignment="1">
      <alignment horizontal="center" vertical="center" wrapText="1"/>
    </xf>
    <xf numFmtId="0" fontId="11" fillId="9" borderId="559" xfId="0" applyFont="1" applyFill="1" applyBorder="1" applyAlignment="1">
      <alignment horizontal="center" vertical="center" wrapText="1"/>
    </xf>
    <xf numFmtId="0" fontId="40" fillId="5" borderId="560" xfId="15" applyFont="1" applyFill="1" applyBorder="1" applyAlignment="1">
      <alignment vertical="center" wrapText="1"/>
    </xf>
    <xf numFmtId="0" fontId="11" fillId="9" borderId="561" xfId="0" applyFont="1" applyFill="1" applyBorder="1" applyAlignment="1">
      <alignment horizontal="center" vertical="center" wrapText="1"/>
    </xf>
    <xf numFmtId="0" fontId="11" fillId="9" borderId="562" xfId="0" applyFont="1" applyFill="1" applyBorder="1" applyAlignment="1">
      <alignment horizontal="center" vertical="center" wrapText="1"/>
    </xf>
    <xf numFmtId="0" fontId="40" fillId="5" borderId="553" xfId="15" applyFont="1" applyFill="1" applyBorder="1" applyAlignment="1">
      <alignment vertical="center" wrapText="1"/>
    </xf>
    <xf numFmtId="0" fontId="40" fillId="5" borderId="553" xfId="15" quotePrefix="1" applyFont="1" applyFill="1" applyBorder="1" applyAlignment="1">
      <alignment vertical="center" wrapText="1"/>
    </xf>
    <xf numFmtId="0" fontId="39" fillId="5" borderId="560" xfId="15" quotePrefix="1" applyFont="1" applyFill="1" applyBorder="1" applyAlignment="1">
      <alignment vertical="center" wrapText="1"/>
    </xf>
    <xf numFmtId="0" fontId="11" fillId="9" borderId="558" xfId="0" applyFont="1" applyFill="1" applyBorder="1" applyAlignment="1">
      <alignment horizontal="center" vertical="center" wrapText="1"/>
    </xf>
    <xf numFmtId="0" fontId="11" fillId="9" borderId="564" xfId="0" applyFont="1" applyFill="1" applyBorder="1" applyAlignment="1">
      <alignment horizontal="center" vertical="center" wrapText="1"/>
    </xf>
    <xf numFmtId="0" fontId="43" fillId="5" borderId="534" xfId="0" applyFont="1" applyFill="1" applyBorder="1" applyAlignment="1">
      <alignment horizontal="left" vertical="center" wrapText="1"/>
    </xf>
    <xf numFmtId="0" fontId="11" fillId="9" borderId="554" xfId="0" applyFont="1" applyFill="1" applyBorder="1" applyAlignment="1">
      <alignment horizontal="center" vertical="center" wrapText="1"/>
    </xf>
    <xf numFmtId="0" fontId="11" fillId="9" borderId="547" xfId="0" applyFont="1" applyFill="1" applyBorder="1" applyAlignment="1">
      <alignment horizontal="center" vertical="center" wrapText="1"/>
    </xf>
    <xf numFmtId="0" fontId="11" fillId="9" borderId="548" xfId="0" applyFont="1" applyFill="1" applyBorder="1" applyAlignment="1">
      <alignment horizontal="center" vertical="center" wrapText="1"/>
    </xf>
    <xf numFmtId="0" fontId="11" fillId="9" borderId="549" xfId="0" applyFont="1" applyFill="1" applyBorder="1" applyAlignment="1">
      <alignment horizontal="center" vertical="center" wrapText="1"/>
    </xf>
    <xf numFmtId="0" fontId="11" fillId="9" borderId="565" xfId="0" applyFont="1" applyFill="1" applyBorder="1" applyAlignment="1">
      <alignment horizontal="center" vertical="center" wrapText="1"/>
    </xf>
    <xf numFmtId="0" fontId="43" fillId="5" borderId="535" xfId="0" applyFont="1" applyFill="1" applyBorder="1" applyAlignment="1">
      <alignment horizontal="left" vertical="center" wrapText="1"/>
    </xf>
    <xf numFmtId="0" fontId="39" fillId="5" borderId="531" xfId="15" applyFont="1" applyFill="1" applyBorder="1" applyAlignment="1">
      <alignment vertical="center" wrapText="1"/>
    </xf>
    <xf numFmtId="0" fontId="40" fillId="9" borderId="567" xfId="0" applyFont="1" applyFill="1" applyBorder="1" applyAlignment="1">
      <alignment horizontal="center" vertical="center" wrapText="1"/>
    </xf>
    <xf numFmtId="0" fontId="40" fillId="9" borderId="568" xfId="0" applyFont="1" applyFill="1" applyBorder="1" applyAlignment="1">
      <alignment horizontal="center" vertical="center" wrapText="1"/>
    </xf>
    <xf numFmtId="0" fontId="40" fillId="9" borderId="352" xfId="0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0" fontId="57" fillId="0" borderId="0" xfId="11" applyFont="1" applyFill="1" applyBorder="1" applyAlignment="1">
      <alignment horizontal="center" vertical="center" wrapText="1"/>
    </xf>
    <xf numFmtId="0" fontId="100" fillId="2" borderId="214" xfId="9" applyFont="1" applyFill="1" applyBorder="1" applyAlignment="1">
      <alignment horizontal="center" vertical="center" wrapText="1"/>
    </xf>
    <xf numFmtId="0" fontId="102" fillId="2" borderId="169" xfId="9" applyFont="1" applyFill="1" applyBorder="1"/>
    <xf numFmtId="0" fontId="102" fillId="2" borderId="179" xfId="9" applyFont="1" applyFill="1" applyBorder="1"/>
    <xf numFmtId="0" fontId="102" fillId="2" borderId="204" xfId="9" applyFont="1" applyFill="1" applyBorder="1"/>
    <xf numFmtId="0" fontId="102" fillId="2" borderId="212" xfId="9" applyFont="1" applyFill="1" applyBorder="1"/>
    <xf numFmtId="0" fontId="102" fillId="2" borderId="216" xfId="9" applyFont="1" applyFill="1" applyBorder="1"/>
    <xf numFmtId="0" fontId="102" fillId="2" borderId="205" xfId="9" applyFont="1" applyFill="1" applyBorder="1"/>
    <xf numFmtId="0" fontId="96" fillId="2" borderId="172" xfId="0" applyFont="1" applyFill="1" applyBorder="1" applyAlignment="1">
      <alignment horizontal="left"/>
    </xf>
    <xf numFmtId="49" fontId="96" fillId="2" borderId="149" xfId="0" applyNumberFormat="1" applyFont="1" applyFill="1" applyBorder="1" applyAlignment="1">
      <alignment horizontal="left"/>
    </xf>
    <xf numFmtId="0" fontId="96" fillId="2" borderId="149" xfId="0" applyFont="1" applyFill="1" applyBorder="1" applyAlignment="1">
      <alignment horizontal="left"/>
    </xf>
    <xf numFmtId="17" fontId="96" fillId="2" borderId="149" xfId="0" applyNumberFormat="1" applyFont="1" applyFill="1" applyBorder="1" applyAlignment="1">
      <alignment horizontal="left"/>
    </xf>
    <xf numFmtId="49" fontId="96" fillId="2" borderId="192" xfId="0" applyNumberFormat="1" applyFont="1" applyFill="1" applyBorder="1" applyAlignment="1">
      <alignment horizontal="left"/>
    </xf>
    <xf numFmtId="0" fontId="96" fillId="2" borderId="192" xfId="0" applyFont="1" applyFill="1" applyBorder="1" applyAlignment="1">
      <alignment horizontal="left"/>
    </xf>
    <xf numFmtId="0" fontId="93" fillId="2" borderId="35" xfId="0" applyFont="1" applyFill="1" applyBorder="1" applyAlignment="1">
      <alignment horizontal="left" vertical="center"/>
    </xf>
    <xf numFmtId="49" fontId="104" fillId="2" borderId="172" xfId="0" applyNumberFormat="1" applyFont="1" applyFill="1" applyBorder="1" applyAlignment="1">
      <alignment horizontal="left"/>
    </xf>
    <xf numFmtId="49" fontId="103" fillId="2" borderId="172" xfId="0" applyNumberFormat="1" applyFont="1" applyFill="1" applyBorder="1" applyAlignment="1">
      <alignment horizontal="left"/>
    </xf>
    <xf numFmtId="49" fontId="103" fillId="2" borderId="35" xfId="0" applyNumberFormat="1" applyFont="1" applyFill="1" applyBorder="1" applyAlignment="1">
      <alignment horizontal="left"/>
    </xf>
    <xf numFmtId="49" fontId="107" fillId="2" borderId="172" xfId="0" applyNumberFormat="1" applyFont="1" applyFill="1" applyBorder="1" applyAlignment="1">
      <alignment horizontal="left"/>
    </xf>
    <xf numFmtId="0" fontId="87" fillId="0" borderId="597" xfId="9" applyFont="1" applyBorder="1" applyAlignment="1">
      <alignment horizontal="center" vertical="center" wrapText="1"/>
    </xf>
    <xf numFmtId="0" fontId="88" fillId="0" borderId="378" xfId="9" applyFont="1" applyBorder="1" applyAlignment="1">
      <alignment horizontal="center" wrapText="1"/>
    </xf>
    <xf numFmtId="0" fontId="89" fillId="0" borderId="595" xfId="9" applyFont="1" applyBorder="1" applyAlignment="1">
      <alignment horizontal="center" vertical="center"/>
    </xf>
    <xf numFmtId="0" fontId="87" fillId="0" borderId="594" xfId="9" applyFont="1" applyBorder="1" applyAlignment="1">
      <alignment horizontal="center" vertical="center" wrapText="1"/>
    </xf>
    <xf numFmtId="0" fontId="89" fillId="0" borderId="596" xfId="9" applyFont="1" applyBorder="1" applyAlignment="1">
      <alignment horizontal="center" vertical="center"/>
    </xf>
    <xf numFmtId="0" fontId="55" fillId="0" borderId="612" xfId="15" applyFont="1" applyFill="1" applyBorder="1" applyAlignment="1">
      <alignment vertical="center" wrapText="1"/>
    </xf>
    <xf numFmtId="0" fontId="51" fillId="0" borderId="612" xfId="15" applyFont="1" applyFill="1" applyBorder="1" applyAlignment="1">
      <alignment vertical="center" wrapText="1"/>
    </xf>
    <xf numFmtId="0" fontId="51" fillId="0" borderId="614" xfId="15" applyFont="1" applyFill="1" applyBorder="1" applyAlignment="1">
      <alignment vertical="center" wrapText="1"/>
    </xf>
    <xf numFmtId="0" fontId="51" fillId="0" borderId="610" xfId="15" applyFont="1" applyFill="1" applyBorder="1" applyAlignment="1">
      <alignment vertical="center" wrapText="1"/>
    </xf>
    <xf numFmtId="0" fontId="57" fillId="0" borderId="560" xfId="15" applyFont="1" applyFill="1" applyBorder="1" applyAlignment="1">
      <alignment vertical="center" wrapText="1"/>
    </xf>
    <xf numFmtId="0" fontId="51" fillId="0" borderId="605" xfId="13" applyFont="1" applyFill="1" applyBorder="1" applyAlignment="1">
      <alignment horizontal="center" vertical="center" wrapText="1"/>
    </xf>
    <xf numFmtId="0" fontId="51" fillId="0" borderId="607" xfId="13" applyFont="1" applyFill="1" applyBorder="1" applyAlignment="1">
      <alignment horizontal="center" vertical="center" wrapText="1"/>
    </xf>
    <xf numFmtId="0" fontId="51" fillId="0" borderId="613" xfId="13" applyFont="1" applyFill="1" applyBorder="1" applyAlignment="1">
      <alignment horizontal="center" vertical="center" wrapText="1"/>
    </xf>
    <xf numFmtId="0" fontId="57" fillId="0" borderId="428" xfId="15" applyFont="1" applyFill="1" applyBorder="1" applyAlignment="1">
      <alignment vertical="center" wrapText="1"/>
    </xf>
    <xf numFmtId="0" fontId="51" fillId="0" borderId="578" xfId="13" applyFont="1" applyFill="1" applyBorder="1" applyAlignment="1">
      <alignment horizontal="center" vertical="center" wrapText="1"/>
    </xf>
    <xf numFmtId="0" fontId="51" fillId="0" borderId="582" xfId="13" applyFont="1" applyFill="1" applyBorder="1" applyAlignment="1">
      <alignment horizontal="center" vertical="center" wrapText="1"/>
    </xf>
    <xf numFmtId="0" fontId="51" fillId="0" borderId="593" xfId="13" applyFont="1" applyFill="1" applyBorder="1" applyAlignment="1">
      <alignment horizontal="center" vertical="center" wrapText="1"/>
    </xf>
    <xf numFmtId="0" fontId="57" fillId="0" borderId="603" xfId="15" applyFont="1" applyFill="1" applyBorder="1" applyAlignment="1">
      <alignment horizontal="center" vertical="center" wrapText="1"/>
    </xf>
    <xf numFmtId="0" fontId="51" fillId="0" borderId="474" xfId="13" applyFont="1" applyFill="1" applyBorder="1" applyAlignment="1">
      <alignment horizontal="center" vertical="center" wrapText="1"/>
    </xf>
    <xf numFmtId="0" fontId="51" fillId="0" borderId="533" xfId="13" applyFont="1" applyFill="1" applyBorder="1" applyAlignment="1">
      <alignment horizontal="center" vertical="center" wrapText="1"/>
    </xf>
    <xf numFmtId="0" fontId="51" fillId="0" borderId="620" xfId="13" applyFont="1" applyFill="1" applyBorder="1" applyAlignment="1">
      <alignment horizontal="center" vertical="center" wrapText="1"/>
    </xf>
    <xf numFmtId="0" fontId="51" fillId="0" borderId="614" xfId="13" applyFont="1" applyFill="1" applyBorder="1" applyAlignment="1">
      <alignment horizontal="center" vertical="center" wrapText="1"/>
    </xf>
    <xf numFmtId="0" fontId="51" fillId="0" borderId="618" xfId="13" applyFont="1" applyFill="1" applyBorder="1" applyAlignment="1">
      <alignment horizontal="center" vertical="center" wrapText="1"/>
    </xf>
    <xf numFmtId="0" fontId="51" fillId="0" borderId="619" xfId="13" applyFont="1" applyFill="1" applyBorder="1" applyAlignment="1">
      <alignment horizontal="center" vertical="center" wrapText="1"/>
    </xf>
    <xf numFmtId="0" fontId="51" fillId="0" borderId="377" xfId="13" applyFont="1" applyFill="1" applyBorder="1" applyAlignment="1">
      <alignment horizontal="center" vertical="center" wrapText="1"/>
    </xf>
    <xf numFmtId="0" fontId="51" fillId="0" borderId="583" xfId="13" applyFont="1" applyFill="1" applyBorder="1" applyAlignment="1">
      <alignment horizontal="center" vertical="center" wrapText="1"/>
    </xf>
    <xf numFmtId="0" fontId="57" fillId="0" borderId="581" xfId="15" applyFont="1" applyFill="1" applyBorder="1" applyAlignment="1">
      <alignment vertical="center" wrapText="1"/>
    </xf>
    <xf numFmtId="0" fontId="55" fillId="0" borderId="614" xfId="15" applyFont="1" applyFill="1" applyBorder="1" applyAlignment="1">
      <alignment vertical="center" wrapText="1"/>
    </xf>
    <xf numFmtId="0" fontId="51" fillId="0" borderId="601" xfId="15" applyFont="1" applyFill="1" applyBorder="1" applyAlignment="1">
      <alignment horizontal="center" vertical="center" wrapText="1"/>
    </xf>
    <xf numFmtId="0" fontId="51" fillId="0" borderId="614" xfId="15" applyFont="1" applyFill="1" applyBorder="1" applyAlignment="1">
      <alignment horizontal="center" vertical="center" wrapText="1"/>
    </xf>
    <xf numFmtId="0" fontId="57" fillId="0" borderId="601" xfId="15" applyFont="1" applyFill="1" applyBorder="1" applyAlignment="1">
      <alignment horizontal="center" vertical="center" wrapText="1"/>
    </xf>
    <xf numFmtId="0" fontId="57" fillId="0" borderId="621" xfId="15" applyFont="1" applyFill="1" applyBorder="1" applyAlignment="1">
      <alignment horizontal="center" vertical="center" wrapText="1"/>
    </xf>
    <xf numFmtId="0" fontId="57" fillId="0" borderId="622" xfId="15" applyFont="1" applyFill="1" applyBorder="1" applyAlignment="1">
      <alignment horizontal="center" vertical="center" wrapText="1"/>
    </xf>
    <xf numFmtId="0" fontId="51" fillId="0" borderId="608" xfId="13" applyFont="1" applyFill="1" applyBorder="1" applyAlignment="1">
      <alignment horizontal="center" vertical="center" wrapText="1"/>
    </xf>
    <xf numFmtId="0" fontId="56" fillId="5" borderId="627" xfId="0" applyFont="1" applyFill="1" applyBorder="1" applyAlignment="1">
      <alignment horizontal="center" vertical="top" wrapText="1"/>
    </xf>
    <xf numFmtId="0" fontId="56" fillId="5" borderId="631" xfId="0" applyFont="1" applyFill="1" applyBorder="1" applyAlignment="1">
      <alignment horizontal="center" wrapText="1"/>
    </xf>
    <xf numFmtId="0" fontId="56" fillId="5" borderId="632" xfId="0" applyFont="1" applyFill="1" applyBorder="1" applyAlignment="1">
      <alignment horizontal="center" vertical="top" wrapText="1"/>
    </xf>
    <xf numFmtId="0" fontId="56" fillId="5" borderId="633" xfId="0" applyFont="1" applyFill="1" applyBorder="1" applyAlignment="1">
      <alignment horizontal="center" vertical="top" wrapText="1"/>
    </xf>
    <xf numFmtId="0" fontId="56" fillId="5" borderId="631" xfId="0" applyFont="1" applyFill="1" applyBorder="1" applyAlignment="1">
      <alignment horizontal="center" vertical="top" wrapText="1"/>
    </xf>
    <xf numFmtId="0" fontId="57" fillId="10" borderId="631" xfId="0" applyFont="1" applyFill="1" applyBorder="1" applyAlignment="1">
      <alignment horizontal="center" vertical="center" wrapText="1"/>
    </xf>
    <xf numFmtId="0" fontId="57" fillId="10" borderId="632" xfId="0" applyFont="1" applyFill="1" applyBorder="1" applyAlignment="1">
      <alignment horizontal="center" vertical="center" wrapText="1"/>
    </xf>
    <xf numFmtId="0" fontId="57" fillId="10" borderId="633" xfId="0" applyFont="1" applyFill="1" applyBorder="1" applyAlignment="1">
      <alignment horizontal="center" vertical="center" wrapText="1"/>
    </xf>
    <xf numFmtId="0" fontId="56" fillId="5" borderId="630" xfId="0" applyFont="1" applyFill="1" applyBorder="1" applyAlignment="1">
      <alignment horizontal="center" vertical="top" wrapText="1"/>
    </xf>
    <xf numFmtId="0" fontId="57" fillId="10" borderId="605" xfId="0" applyFont="1" applyFill="1" applyBorder="1" applyAlignment="1">
      <alignment horizontal="center" vertical="center" wrapText="1"/>
    </xf>
    <xf numFmtId="0" fontId="57" fillId="10" borderId="607" xfId="0" applyFont="1" applyFill="1" applyBorder="1" applyAlignment="1">
      <alignment horizontal="center" vertical="center" wrapText="1"/>
    </xf>
    <xf numFmtId="0" fontId="57" fillId="10" borderId="623" xfId="0" applyFont="1" applyFill="1" applyBorder="1" applyAlignment="1">
      <alignment horizontal="center" vertical="center" wrapText="1"/>
    </xf>
    <xf numFmtId="0" fontId="57" fillId="10" borderId="624" xfId="0" applyFont="1" applyFill="1" applyBorder="1" applyAlignment="1">
      <alignment horizontal="center" vertical="center" wrapText="1"/>
    </xf>
    <xf numFmtId="0" fontId="57" fillId="10" borderId="533" xfId="0" applyFont="1" applyFill="1" applyBorder="1" applyAlignment="1">
      <alignment horizontal="center" vertical="center" wrapText="1"/>
    </xf>
    <xf numFmtId="0" fontId="159" fillId="5" borderId="159" xfId="15" quotePrefix="1" applyFont="1" applyFill="1" applyBorder="1" applyAlignment="1">
      <alignment vertical="center" wrapText="1"/>
    </xf>
    <xf numFmtId="0" fontId="128" fillId="2" borderId="0" xfId="9" applyFont="1" applyFill="1" applyBorder="1" applyAlignment="1" applyProtection="1">
      <alignment horizontal="center" vertical="center" wrapText="1"/>
      <protection locked="0"/>
    </xf>
    <xf numFmtId="0" fontId="127" fillId="2" borderId="0" xfId="9" applyFont="1" applyFill="1" applyAlignment="1" applyProtection="1">
      <alignment vertical="center"/>
      <protection locked="0"/>
    </xf>
    <xf numFmtId="0" fontId="128" fillId="5" borderId="642" xfId="21" quotePrefix="1" applyFont="1" applyFill="1" applyBorder="1" applyAlignment="1" applyProtection="1">
      <alignment horizontal="center" textRotation="90" wrapText="1"/>
      <protection locked="0"/>
    </xf>
    <xf numFmtId="0" fontId="128" fillId="5" borderId="643" xfId="21" quotePrefix="1" applyFont="1" applyFill="1" applyBorder="1" applyAlignment="1" applyProtection="1">
      <alignment horizontal="center" textRotation="90" wrapText="1"/>
      <protection locked="0"/>
    </xf>
    <xf numFmtId="0" fontId="129" fillId="5" borderId="636" xfId="22" quotePrefix="1" applyFont="1" applyFill="1" applyBorder="1" applyAlignment="1" applyProtection="1">
      <alignment vertical="center" wrapText="1"/>
      <protection locked="0"/>
    </xf>
    <xf numFmtId="0" fontId="128" fillId="2" borderId="644" xfId="22" applyFont="1" applyFill="1" applyBorder="1" applyAlignment="1" applyProtection="1">
      <alignment vertical="center" wrapText="1"/>
      <protection locked="0"/>
    </xf>
    <xf numFmtId="0" fontId="128" fillId="2" borderId="645" xfId="22" applyFont="1" applyFill="1" applyBorder="1" applyAlignment="1" applyProtection="1">
      <alignment vertical="center" wrapText="1"/>
      <protection locked="0"/>
    </xf>
    <xf numFmtId="0" fontId="127" fillId="2" borderId="646" xfId="22" applyFont="1" applyFill="1" applyBorder="1" applyAlignment="1" applyProtection="1">
      <alignment vertical="center" wrapText="1"/>
      <protection locked="0"/>
    </xf>
    <xf numFmtId="0" fontId="127" fillId="2" borderId="647" xfId="22" applyFont="1" applyFill="1" applyBorder="1" applyAlignment="1" applyProtection="1">
      <alignment vertical="center" wrapText="1"/>
      <protection locked="0"/>
    </xf>
    <xf numFmtId="0" fontId="128" fillId="2" borderId="648" xfId="22" applyFont="1" applyFill="1" applyBorder="1" applyAlignment="1" applyProtection="1">
      <alignment vertical="center" wrapText="1"/>
      <protection locked="0"/>
    </xf>
    <xf numFmtId="0" fontId="129" fillId="2" borderId="644" xfId="9" applyFont="1" applyFill="1" applyBorder="1" applyAlignment="1" applyProtection="1">
      <alignment horizontal="left" vertical="center" wrapText="1"/>
      <protection locked="0"/>
    </xf>
    <xf numFmtId="0" fontId="129" fillId="2" borderId="645" xfId="9" applyFont="1" applyFill="1" applyBorder="1" applyAlignment="1" applyProtection="1">
      <alignment horizontal="left" vertical="center" wrapText="1"/>
      <protection locked="0"/>
    </xf>
    <xf numFmtId="0" fontId="129" fillId="2" borderId="647" xfId="9" applyFont="1" applyFill="1" applyBorder="1" applyAlignment="1" applyProtection="1">
      <alignment horizontal="left" vertical="center" wrapText="1"/>
      <protection locked="0"/>
    </xf>
    <xf numFmtId="0" fontId="127" fillId="5" borderId="553" xfId="22" quotePrefix="1" applyFont="1" applyFill="1" applyBorder="1" applyAlignment="1">
      <alignment horizontal="left" vertical="center" wrapText="1"/>
    </xf>
    <xf numFmtId="0" fontId="127" fillId="2" borderId="649" xfId="22" applyFont="1" applyFill="1" applyBorder="1" applyAlignment="1" applyProtection="1">
      <alignment horizontal="center" vertical="center" wrapText="1"/>
    </xf>
    <xf numFmtId="0" fontId="127" fillId="2" borderId="623" xfId="22" applyFont="1" applyFill="1" applyBorder="1" applyAlignment="1" applyProtection="1">
      <alignment horizontal="center" vertical="center" wrapText="1"/>
    </xf>
    <xf numFmtId="0" fontId="129" fillId="2" borderId="639" xfId="9" applyFont="1" applyFill="1" applyBorder="1" applyAlignment="1" applyProtection="1">
      <alignment horizontal="left" vertical="center" wrapText="1"/>
      <protection locked="0"/>
    </xf>
    <xf numFmtId="0" fontId="128" fillId="2" borderId="642" xfId="5" applyFont="1" applyFill="1" applyBorder="1" applyAlignment="1" applyProtection="1">
      <alignment horizontal="center" vertical="center" wrapText="1"/>
    </xf>
    <xf numFmtId="0" fontId="128" fillId="2" borderId="643" xfId="5" applyFont="1" applyFill="1" applyBorder="1" applyAlignment="1" applyProtection="1">
      <alignment horizontal="center" vertical="center" wrapText="1"/>
    </xf>
    <xf numFmtId="0" fontId="129" fillId="2" borderId="636" xfId="9" applyFont="1" applyFill="1" applyBorder="1" applyAlignment="1" applyProtection="1">
      <alignment horizontal="left" vertical="center" wrapText="1"/>
      <protection locked="0"/>
    </xf>
    <xf numFmtId="0" fontId="128" fillId="2" borderId="642" xfId="5" applyFont="1" applyFill="1" applyBorder="1" applyAlignment="1" applyProtection="1">
      <alignment horizontal="center" vertical="center" wrapText="1"/>
      <protection locked="0"/>
    </xf>
    <xf numFmtId="0" fontId="128" fillId="2" borderId="650" xfId="5" applyFont="1" applyFill="1" applyBorder="1" applyAlignment="1" applyProtection="1">
      <alignment horizontal="center" vertical="center" wrapText="1"/>
      <protection locked="0"/>
    </xf>
    <xf numFmtId="0" fontId="128" fillId="2" borderId="637" xfId="5" applyFont="1" applyFill="1" applyBorder="1" applyAlignment="1" applyProtection="1">
      <alignment horizontal="center" vertical="center" wrapText="1"/>
      <protection locked="0"/>
    </xf>
    <xf numFmtId="0" fontId="129" fillId="2" borderId="439" xfId="9" applyFont="1" applyFill="1" applyBorder="1" applyAlignment="1" applyProtection="1">
      <alignment horizontal="center" vertical="center" wrapText="1"/>
      <protection locked="0"/>
    </xf>
    <xf numFmtId="0" fontId="129" fillId="2" borderId="157" xfId="9" applyFont="1" applyFill="1" applyBorder="1" applyAlignment="1" applyProtection="1">
      <alignment horizontal="center" vertical="center" wrapText="1"/>
      <protection locked="0"/>
    </xf>
    <xf numFmtId="0" fontId="129" fillId="2" borderId="158" xfId="9" applyFont="1" applyFill="1" applyBorder="1" applyAlignment="1" applyProtection="1">
      <alignment horizontal="center" vertical="center" wrapText="1"/>
      <protection locked="0"/>
    </xf>
    <xf numFmtId="0" fontId="129" fillId="2" borderId="643" xfId="9" applyFont="1" applyFill="1" applyBorder="1" applyAlignment="1" applyProtection="1">
      <alignment horizontal="left" vertical="center" wrapText="1"/>
      <protection locked="0"/>
    </xf>
    <xf numFmtId="0" fontId="128" fillId="2" borderId="642" xfId="5" applyFont="1" applyFill="1" applyBorder="1" applyAlignment="1" applyProtection="1">
      <alignment vertical="center" wrapText="1"/>
      <protection locked="0"/>
    </xf>
    <xf numFmtId="0" fontId="128" fillId="2" borderId="651" xfId="5" applyFont="1" applyFill="1" applyBorder="1" applyAlignment="1" applyProtection="1">
      <alignment vertical="center" wrapText="1"/>
      <protection locked="0"/>
    </xf>
    <xf numFmtId="0" fontId="128" fillId="2" borderId="652" xfId="5" applyFont="1" applyFill="1" applyBorder="1" applyAlignment="1" applyProtection="1">
      <alignment vertical="center" wrapText="1"/>
      <protection locked="0"/>
    </xf>
    <xf numFmtId="0" fontId="129" fillId="2" borderId="642" xfId="9" applyFont="1" applyFill="1" applyBorder="1" applyAlignment="1" applyProtection="1">
      <alignment horizontal="center" vertical="center" wrapText="1"/>
      <protection locked="0"/>
    </xf>
    <xf numFmtId="0" fontId="129" fillId="2" borderId="651" xfId="9" applyFont="1" applyFill="1" applyBorder="1" applyAlignment="1" applyProtection="1">
      <alignment horizontal="center" vertical="center" wrapText="1"/>
      <protection locked="0"/>
    </xf>
    <xf numFmtId="0" fontId="129" fillId="2" borderId="653" xfId="9" applyFont="1" applyFill="1" applyBorder="1" applyAlignment="1" applyProtection="1">
      <alignment horizontal="center" vertical="center" wrapText="1"/>
      <protection locked="0"/>
    </xf>
    <xf numFmtId="0" fontId="127" fillId="2" borderId="623" xfId="22" applyFont="1" applyFill="1" applyBorder="1" applyAlignment="1" applyProtection="1">
      <alignment horizontal="center" vertical="center" wrapText="1"/>
      <protection locked="0"/>
    </xf>
    <xf numFmtId="0" fontId="127" fillId="2" borderId="624" xfId="22" applyFont="1" applyFill="1" applyBorder="1" applyAlignment="1" applyProtection="1">
      <alignment horizontal="center" vertical="center" wrapText="1"/>
      <protection locked="0"/>
    </xf>
    <xf numFmtId="0" fontId="127" fillId="2" borderId="625" xfId="22" applyFont="1" applyFill="1" applyBorder="1" applyAlignment="1" applyProtection="1">
      <alignment horizontal="center" vertical="center" wrapText="1"/>
      <protection locked="0"/>
    </xf>
    <xf numFmtId="0" fontId="127" fillId="2" borderId="626" xfId="22" applyFont="1" applyFill="1" applyBorder="1" applyAlignment="1" applyProtection="1">
      <alignment horizontal="center" vertical="center" wrapText="1"/>
      <protection locked="0"/>
    </xf>
    <xf numFmtId="0" fontId="127" fillId="2" borderId="592" xfId="22" applyFont="1" applyFill="1" applyBorder="1" applyAlignment="1" applyProtection="1">
      <alignment horizontal="center" vertical="center" wrapText="1"/>
      <protection locked="0"/>
    </xf>
    <xf numFmtId="0" fontId="129" fillId="2" borderId="602" xfId="9" applyFont="1" applyFill="1" applyBorder="1" applyAlignment="1" applyProtection="1">
      <alignment horizontal="center" vertical="center" wrapText="1"/>
    </xf>
    <xf numFmtId="0" fontId="129" fillId="2" borderId="603" xfId="9" applyFont="1" applyFill="1" applyBorder="1" applyAlignment="1" applyProtection="1">
      <alignment horizontal="center" vertical="center" wrapText="1"/>
    </xf>
    <xf numFmtId="0" fontId="129" fillId="2" borderId="604" xfId="9" applyFont="1" applyFill="1" applyBorder="1" applyAlignment="1" applyProtection="1">
      <alignment horizontal="center" vertical="center" wrapText="1"/>
    </xf>
    <xf numFmtId="0" fontId="129" fillId="2" borderId="623" xfId="9" applyFont="1" applyFill="1" applyBorder="1" applyAlignment="1" applyProtection="1">
      <alignment horizontal="center" vertical="center" wrapText="1"/>
    </xf>
    <xf numFmtId="0" fontId="129" fillId="2" borderId="624" xfId="9" applyFont="1" applyFill="1" applyBorder="1" applyAlignment="1" applyProtection="1">
      <alignment horizontal="center" vertical="center" wrapText="1"/>
    </xf>
    <xf numFmtId="0" fontId="129" fillId="2" borderId="625" xfId="9" applyFont="1" applyFill="1" applyBorder="1" applyAlignment="1" applyProtection="1">
      <alignment horizontal="center" vertical="center" wrapText="1"/>
    </xf>
    <xf numFmtId="0" fontId="128" fillId="2" borderId="642" xfId="22" applyFont="1" applyFill="1" applyBorder="1" applyAlignment="1" applyProtection="1">
      <alignment horizontal="center" vertical="center" wrapText="1"/>
    </xf>
    <xf numFmtId="0" fontId="128" fillId="2" borderId="643" xfId="22" applyFont="1" applyFill="1" applyBorder="1" applyAlignment="1" applyProtection="1">
      <alignment horizontal="center" vertical="center" wrapText="1"/>
    </xf>
    <xf numFmtId="0" fontId="129" fillId="2" borderId="643" xfId="22" applyFont="1" applyFill="1" applyBorder="1" applyAlignment="1" applyProtection="1">
      <alignment vertical="center" wrapText="1"/>
      <protection locked="0"/>
    </xf>
    <xf numFmtId="0" fontId="127" fillId="2" borderId="642" xfId="5" applyFont="1" applyFill="1" applyBorder="1" applyAlignment="1" applyProtection="1">
      <alignment horizontal="center" vertical="center" wrapText="1"/>
      <protection locked="0"/>
    </xf>
    <xf numFmtId="0" fontId="127" fillId="2" borderId="650" xfId="5" applyFont="1" applyFill="1" applyBorder="1" applyAlignment="1" applyProtection="1">
      <alignment horizontal="center" vertical="center" wrapText="1"/>
      <protection locked="0"/>
    </xf>
    <xf numFmtId="0" fontId="127" fillId="2" borderId="637" xfId="5" applyFont="1" applyFill="1" applyBorder="1" applyAlignment="1" applyProtection="1">
      <alignment horizontal="center" vertical="center" wrapText="1"/>
      <protection locked="0"/>
    </xf>
    <xf numFmtId="0" fontId="127" fillId="2" borderId="651" xfId="5" applyFont="1" applyFill="1" applyBorder="1" applyAlignment="1" applyProtection="1">
      <alignment horizontal="center" vertical="center" wrapText="1"/>
      <protection locked="0"/>
    </xf>
    <xf numFmtId="0" fontId="127" fillId="2" borderId="653" xfId="5" applyFont="1" applyFill="1" applyBorder="1" applyAlignment="1" applyProtection="1">
      <alignment horizontal="center" vertical="center" wrapText="1"/>
      <protection locked="0"/>
    </xf>
    <xf numFmtId="0" fontId="127" fillId="5" borderId="592" xfId="22" quotePrefix="1" applyFont="1" applyFill="1" applyBorder="1" applyAlignment="1">
      <alignment horizontal="left" vertical="center" wrapText="1"/>
    </xf>
    <xf numFmtId="0" fontId="129" fillId="2" borderId="649" xfId="9" applyFont="1" applyFill="1" applyBorder="1" applyAlignment="1" applyProtection="1">
      <alignment horizontal="center" vertical="center" wrapText="1"/>
    </xf>
    <xf numFmtId="0" fontId="129" fillId="2" borderId="654" xfId="9" applyFont="1" applyFill="1" applyBorder="1" applyAlignment="1" applyProtection="1">
      <alignment horizontal="center" vertical="center" wrapText="1"/>
    </xf>
    <xf numFmtId="0" fontId="129" fillId="2" borderId="655" xfId="9" applyFont="1" applyFill="1" applyBorder="1" applyAlignment="1" applyProtection="1">
      <alignment horizontal="center" vertical="center" wrapText="1"/>
    </xf>
    <xf numFmtId="0" fontId="127" fillId="5" borderId="504" xfId="22" quotePrefix="1" applyFont="1" applyFill="1" applyBorder="1" applyAlignment="1">
      <alignment horizontal="left" vertical="center" wrapText="1"/>
    </xf>
    <xf numFmtId="0" fontId="127" fillId="2" borderId="474" xfId="22" applyFont="1" applyFill="1" applyBorder="1" applyAlignment="1" applyProtection="1">
      <alignment horizontal="center" vertical="center" wrapText="1"/>
      <protection locked="0"/>
    </xf>
    <xf numFmtId="0" fontId="129" fillId="2" borderId="474" xfId="9" applyFont="1" applyFill="1" applyBorder="1" applyAlignment="1" applyProtection="1">
      <alignment horizontal="center" vertical="center" wrapText="1"/>
    </xf>
    <xf numFmtId="0" fontId="129" fillId="2" borderId="533" xfId="9" applyFont="1" applyFill="1" applyBorder="1" applyAlignment="1" applyProtection="1">
      <alignment horizontal="center" vertical="center" wrapText="1"/>
    </xf>
    <xf numFmtId="0" fontId="129" fillId="2" borderId="529" xfId="9" applyFont="1" applyFill="1" applyBorder="1" applyAlignment="1" applyProtection="1">
      <alignment horizontal="center" vertical="center" wrapText="1"/>
    </xf>
    <xf numFmtId="0" fontId="128" fillId="2" borderId="636" xfId="22" applyFont="1" applyFill="1" applyBorder="1" applyAlignment="1" applyProtection="1">
      <alignment horizontal="center" vertical="center" wrapText="1"/>
    </xf>
    <xf numFmtId="0" fontId="129" fillId="2" borderId="636" xfId="9" applyNumberFormat="1" applyFont="1" applyFill="1" applyBorder="1" applyAlignment="1" applyProtection="1">
      <alignment horizontal="left" vertical="center" wrapText="1"/>
      <protection locked="0"/>
    </xf>
    <xf numFmtId="0" fontId="160" fillId="2" borderId="642" xfId="9" applyFont="1" applyFill="1" applyBorder="1" applyAlignment="1" applyProtection="1">
      <alignment horizontal="center" vertical="center"/>
    </xf>
    <xf numFmtId="0" fontId="160" fillId="2" borderId="643" xfId="9" applyFont="1" applyFill="1" applyBorder="1" applyAlignment="1" applyProtection="1">
      <alignment horizontal="center" vertical="center"/>
    </xf>
    <xf numFmtId="0" fontId="130" fillId="2" borderId="0" xfId="9" applyFont="1" applyFill="1" applyBorder="1" applyProtection="1">
      <protection locked="0"/>
    </xf>
    <xf numFmtId="0" fontId="21" fillId="2" borderId="10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69" xfId="11" quotePrefix="1" applyNumberFormat="1" applyFont="1" applyFill="1" applyBorder="1" applyAlignment="1" applyProtection="1">
      <alignment horizontal="center" textRotation="90" wrapText="1"/>
      <protection locked="0"/>
    </xf>
    <xf numFmtId="0" fontId="128" fillId="2" borderId="657" xfId="13" applyNumberFormat="1" applyFont="1" applyFill="1" applyBorder="1" applyAlignment="1" applyProtection="1">
      <alignment horizontal="center" vertical="center" wrapText="1"/>
    </xf>
    <xf numFmtId="0" fontId="128" fillId="2" borderId="664" xfId="13" applyNumberFormat="1" applyFont="1" applyFill="1" applyBorder="1" applyAlignment="1" applyProtection="1">
      <alignment horizontal="center" vertical="center" wrapText="1"/>
    </xf>
    <xf numFmtId="0" fontId="128" fillId="2" borderId="665" xfId="13" applyNumberFormat="1" applyFont="1" applyFill="1" applyBorder="1" applyAlignment="1" applyProtection="1">
      <alignment horizontal="center" vertical="center" wrapText="1"/>
    </xf>
    <xf numFmtId="0" fontId="128" fillId="2" borderId="624" xfId="13" applyNumberFormat="1" applyFont="1" applyFill="1" applyBorder="1" applyAlignment="1" applyProtection="1">
      <alignment horizontal="center" vertical="center" wrapText="1"/>
    </xf>
    <xf numFmtId="0" fontId="128" fillId="2" borderId="625" xfId="13" applyNumberFormat="1" applyFont="1" applyFill="1" applyBorder="1" applyAlignment="1" applyProtection="1">
      <alignment horizontal="center" vertical="center" wrapText="1"/>
    </xf>
    <xf numFmtId="0" fontId="128" fillId="2" borderId="625" xfId="15" applyFont="1" applyFill="1" applyBorder="1" applyAlignment="1" applyProtection="1">
      <alignment horizontal="center" vertical="center" wrapText="1"/>
    </xf>
    <xf numFmtId="0" fontId="128" fillId="2" borderId="529" xfId="15" applyFont="1" applyFill="1" applyBorder="1" applyAlignment="1" applyProtection="1">
      <alignment horizontal="center" vertical="center" wrapText="1"/>
    </xf>
    <xf numFmtId="0" fontId="128" fillId="2" borderId="533" xfId="13" applyNumberFormat="1" applyFont="1" applyFill="1" applyBorder="1" applyAlignment="1" applyProtection="1">
      <alignment horizontal="center" vertical="center" wrapText="1"/>
    </xf>
    <xf numFmtId="0" fontId="128" fillId="2" borderId="665" xfId="15" applyFont="1" applyFill="1" applyBorder="1" applyAlignment="1" applyProtection="1">
      <alignment horizontal="center" vertical="center" wrapText="1"/>
    </xf>
    <xf numFmtId="0" fontId="128" fillId="2" borderId="656" xfId="13" applyNumberFormat="1" applyFont="1" applyFill="1" applyBorder="1" applyAlignment="1" applyProtection="1">
      <alignment horizontal="center" vertical="center" wrapText="1"/>
    </xf>
    <xf numFmtId="0" fontId="128" fillId="2" borderId="623" xfId="13" applyNumberFormat="1" applyFont="1" applyFill="1" applyBorder="1" applyAlignment="1" applyProtection="1">
      <alignment horizontal="center" vertical="center" wrapText="1"/>
    </xf>
    <xf numFmtId="0" fontId="25" fillId="2" borderId="657" xfId="13" applyNumberFormat="1" applyFont="1" applyFill="1" applyBorder="1" applyAlignment="1" applyProtection="1">
      <alignment horizontal="center" vertical="center" wrapText="1"/>
    </xf>
    <xf numFmtId="0" fontId="25" fillId="2" borderId="661" xfId="13" applyNumberFormat="1" applyFont="1" applyFill="1" applyBorder="1" applyAlignment="1" applyProtection="1">
      <alignment horizontal="center" vertical="center" wrapText="1"/>
    </xf>
    <xf numFmtId="0" fontId="25" fillId="2" borderId="662" xfId="13" applyNumberFormat="1" applyFont="1" applyFill="1" applyBorder="1" applyAlignment="1" applyProtection="1">
      <alignment horizontal="center" vertical="center" wrapText="1"/>
    </xf>
    <xf numFmtId="0" fontId="128" fillId="2" borderId="65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66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66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602" xfId="13" applyNumberFormat="1" applyFont="1" applyFill="1" applyBorder="1" applyAlignment="1" applyProtection="1">
      <alignment horizontal="center" vertical="center" wrapText="1"/>
    </xf>
    <xf numFmtId="0" fontId="128" fillId="2" borderId="603" xfId="13" applyNumberFormat="1" applyFont="1" applyFill="1" applyBorder="1" applyAlignment="1" applyProtection="1">
      <alignment horizontal="center" vertical="center" wrapText="1"/>
    </xf>
    <xf numFmtId="0" fontId="128" fillId="2" borderId="604" xfId="13" applyNumberFormat="1" applyFont="1" applyFill="1" applyBorder="1" applyAlignment="1" applyProtection="1">
      <alignment horizontal="center" vertical="center" wrapText="1"/>
    </xf>
    <xf numFmtId="0" fontId="128" fillId="2" borderId="66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67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39" xfId="13" applyNumberFormat="1" applyFont="1" applyFill="1" applyBorder="1" applyAlignment="1" applyProtection="1">
      <alignment horizontal="center" vertical="center" wrapText="1"/>
    </xf>
    <xf numFmtId="0" fontId="128" fillId="2" borderId="157" xfId="13" applyNumberFormat="1" applyFont="1" applyFill="1" applyBorder="1" applyAlignment="1" applyProtection="1">
      <alignment horizontal="center" vertical="center" wrapText="1"/>
    </xf>
    <xf numFmtId="0" fontId="128" fillId="2" borderId="661" xfId="13" applyNumberFormat="1" applyFont="1" applyFill="1" applyBorder="1" applyAlignment="1" applyProtection="1">
      <alignment horizontal="center" vertical="center" wrapText="1"/>
    </xf>
    <xf numFmtId="0" fontId="128" fillId="2" borderId="662" xfId="13" applyNumberFormat="1" applyFont="1" applyFill="1" applyBorder="1" applyAlignment="1" applyProtection="1">
      <alignment horizontal="center" vertical="center" wrapText="1"/>
    </xf>
    <xf numFmtId="0" fontId="11" fillId="5" borderId="657" xfId="13" quotePrefix="1" applyFont="1" applyFill="1" applyBorder="1" applyAlignment="1">
      <alignment horizontal="center" vertical="center" wrapText="1"/>
    </xf>
    <xf numFmtId="0" fontId="11" fillId="5" borderId="657" xfId="15" quotePrefix="1" applyFont="1" applyFill="1" applyBorder="1" applyAlignment="1">
      <alignment horizontal="center" vertical="center" wrapText="1"/>
    </xf>
    <xf numFmtId="0" fontId="11" fillId="5" borderId="670" xfId="13" quotePrefix="1" applyFont="1" applyFill="1" applyBorder="1" applyAlignment="1">
      <alignment horizontal="center" vertical="center" wrapText="1"/>
    </xf>
    <xf numFmtId="0" fontId="11" fillId="2" borderId="303" xfId="15" quotePrefix="1" applyFont="1" applyFill="1" applyBorder="1" applyAlignment="1">
      <alignment vertical="center" wrapText="1"/>
    </xf>
    <xf numFmtId="0" fontId="11" fillId="2" borderId="362" xfId="15" quotePrefix="1" applyFont="1" applyFill="1" applyBorder="1" applyAlignment="1">
      <alignment vertical="center" wrapText="1"/>
    </xf>
    <xf numFmtId="0" fontId="11" fillId="2" borderId="363" xfId="15" quotePrefix="1" applyFont="1" applyFill="1" applyBorder="1" applyAlignment="1">
      <alignment vertical="center" wrapText="1"/>
    </xf>
    <xf numFmtId="0" fontId="11" fillId="2" borderId="303" xfId="13" applyFont="1" applyFill="1" applyBorder="1" applyAlignment="1">
      <alignment vertical="center" wrapText="1"/>
    </xf>
    <xf numFmtId="0" fontId="11" fillId="2" borderId="469" xfId="13" applyFont="1" applyFill="1" applyBorder="1" applyAlignment="1">
      <alignment vertical="center" wrapText="1"/>
    </xf>
    <xf numFmtId="0" fontId="11" fillId="2" borderId="339" xfId="13" applyFont="1" applyFill="1" applyBorder="1" applyAlignment="1">
      <alignment vertical="center" wrapText="1"/>
    </xf>
    <xf numFmtId="0" fontId="40" fillId="2" borderId="624" xfId="15" quotePrefix="1" applyFont="1" applyFill="1" applyBorder="1" applyAlignment="1">
      <alignment horizontal="center" vertical="center" wrapText="1"/>
    </xf>
    <xf numFmtId="0" fontId="11" fillId="2" borderId="397" xfId="13" applyFont="1" applyFill="1" applyBorder="1" applyAlignment="1">
      <alignment horizontal="center" vertical="center" wrapText="1"/>
    </xf>
    <xf numFmtId="0" fontId="11" fillId="2" borderId="469" xfId="13" applyFont="1" applyFill="1" applyBorder="1" applyAlignment="1">
      <alignment horizontal="center" vertical="center" wrapText="1"/>
    </xf>
    <xf numFmtId="0" fontId="11" fillId="2" borderId="428" xfId="13" applyFont="1" applyFill="1" applyBorder="1" applyAlignment="1">
      <alignment horizontal="center" vertical="center" wrapText="1"/>
    </xf>
    <xf numFmtId="0" fontId="11" fillId="2" borderId="460" xfId="13" applyFont="1" applyFill="1" applyBorder="1" applyAlignment="1">
      <alignment horizontal="center" vertical="center" wrapText="1"/>
    </xf>
    <xf numFmtId="0" fontId="11" fillId="2" borderId="462" xfId="13" applyFont="1" applyFill="1" applyBorder="1" applyAlignment="1">
      <alignment horizontal="center" vertical="center" wrapText="1"/>
    </xf>
    <xf numFmtId="0" fontId="11" fillId="2" borderId="461" xfId="13" applyFont="1" applyFill="1" applyBorder="1" applyAlignment="1">
      <alignment horizontal="center" vertical="center" wrapText="1"/>
    </xf>
    <xf numFmtId="0" fontId="11" fillId="2" borderId="466" xfId="13" applyFont="1" applyFill="1" applyBorder="1" applyAlignment="1">
      <alignment horizontal="center" vertical="center" wrapText="1"/>
    </xf>
    <xf numFmtId="0" fontId="11" fillId="2" borderId="478" xfId="13" applyFont="1" applyFill="1" applyBorder="1" applyAlignment="1">
      <alignment horizontal="center" vertical="center" wrapText="1"/>
    </xf>
    <xf numFmtId="0" fontId="11" fillId="2" borderId="476" xfId="13" applyFont="1" applyFill="1" applyBorder="1" applyAlignment="1">
      <alignment horizontal="center" vertical="center" wrapText="1"/>
    </xf>
    <xf numFmtId="0" fontId="11" fillId="2" borderId="467" xfId="13" quotePrefix="1" applyFont="1" applyFill="1" applyBorder="1" applyAlignment="1">
      <alignment horizontal="center" vertical="center" wrapText="1"/>
    </xf>
    <xf numFmtId="0" fontId="40" fillId="2" borderId="623" xfId="15" quotePrefix="1" applyFont="1" applyFill="1" applyBorder="1" applyAlignment="1">
      <alignment horizontal="center" vertical="center" wrapText="1"/>
    </xf>
    <xf numFmtId="0" fontId="11" fillId="2" borderId="441" xfId="13" applyFont="1" applyFill="1" applyBorder="1" applyAlignment="1">
      <alignment horizontal="center" vertical="center" wrapText="1"/>
    </xf>
    <xf numFmtId="0" fontId="40" fillId="2" borderId="474" xfId="15" quotePrefix="1" applyFont="1" applyFill="1" applyBorder="1" applyAlignment="1">
      <alignment horizontal="center" vertical="center" wrapText="1"/>
    </xf>
    <xf numFmtId="0" fontId="40" fillId="2" borderId="533" xfId="15" quotePrefix="1" applyFont="1" applyFill="1" applyBorder="1" applyAlignment="1">
      <alignment horizontal="center" vertical="center" wrapText="1"/>
    </xf>
    <xf numFmtId="0" fontId="11" fillId="2" borderId="465" xfId="15" quotePrefix="1" applyFont="1" applyFill="1" applyBorder="1" applyAlignment="1">
      <alignment horizontal="center" vertical="center" wrapText="1"/>
    </xf>
    <xf numFmtId="0" fontId="11" fillId="2" borderId="467" xfId="15" quotePrefix="1" applyFont="1" applyFill="1" applyBorder="1" applyAlignment="1">
      <alignment horizontal="center" vertical="center" wrapText="1"/>
    </xf>
    <xf numFmtId="0" fontId="11" fillId="2" borderId="94" xfId="13" applyFont="1" applyFill="1" applyBorder="1" applyAlignment="1">
      <alignment horizontal="center" vertical="center" wrapText="1"/>
    </xf>
    <xf numFmtId="0" fontId="11" fillId="2" borderId="467" xfId="13" applyFont="1" applyFill="1" applyBorder="1" applyAlignment="1">
      <alignment horizontal="center" vertical="center" wrapText="1"/>
    </xf>
    <xf numFmtId="0" fontId="11" fillId="2" borderId="465" xfId="13" quotePrefix="1" applyFont="1" applyFill="1" applyBorder="1" applyAlignment="1">
      <alignment horizontal="center" vertical="center" wrapText="1"/>
    </xf>
    <xf numFmtId="0" fontId="40" fillId="2" borderId="602" xfId="15" quotePrefix="1" applyFont="1" applyFill="1" applyBorder="1" applyAlignment="1">
      <alignment horizontal="center" vertical="center" wrapText="1"/>
    </xf>
    <xf numFmtId="0" fontId="40" fillId="2" borderId="603" xfId="15" quotePrefix="1" applyFont="1" applyFill="1" applyBorder="1" applyAlignment="1">
      <alignment horizontal="center" vertical="center" wrapText="1"/>
    </xf>
    <xf numFmtId="0" fontId="11" fillId="2" borderId="617" xfId="13" applyFont="1" applyFill="1" applyBorder="1" applyAlignment="1">
      <alignment horizontal="center" vertical="center" wrapText="1"/>
    </xf>
    <xf numFmtId="0" fontId="11" fillId="2" borderId="611" xfId="13" applyFont="1" applyFill="1" applyBorder="1" applyAlignment="1">
      <alignment horizontal="center" vertical="center" wrapText="1"/>
    </xf>
    <xf numFmtId="0" fontId="11" fillId="2" borderId="659" xfId="13" quotePrefix="1" applyFont="1" applyFill="1" applyBorder="1" applyAlignment="1">
      <alignment horizontal="center" vertical="center" wrapText="1"/>
    </xf>
    <xf numFmtId="0" fontId="40" fillId="5" borderId="662" xfId="15" quotePrefix="1" applyFont="1" applyFill="1" applyBorder="1" applyAlignment="1">
      <alignment horizontal="center" vertical="center" wrapText="1"/>
    </xf>
    <xf numFmtId="0" fontId="40" fillId="6" borderId="602" xfId="15" quotePrefix="1" applyFont="1" applyFill="1" applyBorder="1" applyAlignment="1">
      <alignment horizontal="center" vertical="center" wrapText="1"/>
    </xf>
    <xf numFmtId="0" fontId="11" fillId="5" borderId="670" xfId="15" quotePrefix="1" applyFont="1" applyFill="1" applyBorder="1" applyAlignment="1">
      <alignment horizontal="center" vertical="center" wrapText="1"/>
    </xf>
    <xf numFmtId="0" fontId="40" fillId="5" borderId="657" xfId="13" quotePrefix="1" applyFont="1" applyFill="1" applyBorder="1" applyAlignment="1">
      <alignment horizontal="center" vertical="center" wrapText="1"/>
    </xf>
    <xf numFmtId="0" fontId="40" fillId="5" borderId="658" xfId="13" quotePrefix="1" applyFont="1" applyFill="1" applyBorder="1" applyAlignment="1">
      <alignment horizontal="center" vertical="center" wrapText="1"/>
    </xf>
    <xf numFmtId="0" fontId="40" fillId="5" borderId="660" xfId="13" quotePrefix="1" applyFont="1" applyFill="1" applyBorder="1" applyAlignment="1">
      <alignment horizontal="center" vertical="center" wrapText="1"/>
    </xf>
    <xf numFmtId="0" fontId="40" fillId="6" borderId="615" xfId="15" quotePrefix="1" applyFont="1" applyFill="1" applyBorder="1" applyAlignment="1">
      <alignment horizontal="center" vertical="center" wrapText="1"/>
    </xf>
    <xf numFmtId="0" fontId="40" fillId="6" borderId="603" xfId="15" quotePrefix="1" applyFont="1" applyFill="1" applyBorder="1" applyAlignment="1">
      <alignment horizontal="center" vertical="center" wrapText="1"/>
    </xf>
    <xf numFmtId="0" fontId="40" fillId="5" borderId="669" xfId="15" quotePrefix="1" applyFont="1" applyFill="1" applyBorder="1" applyAlignment="1">
      <alignment horizontal="center" vertical="center" wrapText="1"/>
    </xf>
    <xf numFmtId="0" fontId="11" fillId="5" borderId="671" xfId="13" quotePrefix="1" applyFont="1" applyFill="1" applyBorder="1" applyAlignment="1">
      <alignment horizontal="center" vertical="center" wrapText="1"/>
    </xf>
    <xf numFmtId="0" fontId="59" fillId="5" borderId="439" xfId="0" applyFont="1" applyFill="1" applyBorder="1" applyAlignment="1">
      <alignment horizontal="center" vertical="center" wrapText="1"/>
    </xf>
    <xf numFmtId="0" fontId="59" fillId="5" borderId="157" xfId="0" applyFont="1" applyFill="1" applyBorder="1" applyAlignment="1">
      <alignment horizontal="center" vertical="center" wrapText="1"/>
    </xf>
    <xf numFmtId="0" fontId="59" fillId="5" borderId="158" xfId="0" applyFont="1" applyFill="1" applyBorder="1" applyAlignment="1">
      <alignment horizontal="center" vertical="center" wrapText="1"/>
    </xf>
    <xf numFmtId="0" fontId="40" fillId="5" borderId="657" xfId="15" quotePrefix="1" applyFont="1" applyFill="1" applyBorder="1" applyAlignment="1">
      <alignment vertical="center" wrapText="1"/>
    </xf>
    <xf numFmtId="0" fontId="40" fillId="5" borderId="661" xfId="15" quotePrefix="1" applyFont="1" applyFill="1" applyBorder="1" applyAlignment="1">
      <alignment vertical="center" wrapText="1"/>
    </xf>
    <xf numFmtId="0" fontId="40" fillId="5" borderId="663" xfId="15" quotePrefix="1" applyFont="1" applyFill="1" applyBorder="1" applyAlignment="1">
      <alignment vertical="center" wrapText="1"/>
    </xf>
    <xf numFmtId="0" fontId="40" fillId="5" borderId="662" xfId="15" quotePrefix="1" applyFont="1" applyFill="1" applyBorder="1" applyAlignment="1">
      <alignment vertical="center" wrapText="1"/>
    </xf>
    <xf numFmtId="0" fontId="59" fillId="5" borderId="657" xfId="0" applyFont="1" applyFill="1" applyBorder="1" applyAlignment="1">
      <alignment horizontal="left" vertical="center" wrapText="1"/>
    </xf>
    <xf numFmtId="0" fontId="59" fillId="5" borderId="661" xfId="0" applyFont="1" applyFill="1" applyBorder="1" applyAlignment="1">
      <alignment horizontal="left" vertical="center" wrapText="1"/>
    </xf>
    <xf numFmtId="0" fontId="59" fillId="5" borderId="662" xfId="0" applyFont="1" applyFill="1" applyBorder="1" applyAlignment="1">
      <alignment horizontal="left" vertical="center" wrapText="1"/>
    </xf>
    <xf numFmtId="0" fontId="40" fillId="5" borderId="657" xfId="15" quotePrefix="1" applyFont="1" applyFill="1" applyBorder="1" applyAlignment="1">
      <alignment horizontal="center" vertical="center" wrapText="1"/>
    </xf>
    <xf numFmtId="0" fontId="40" fillId="5" borderId="661" xfId="15" quotePrefix="1" applyFont="1" applyFill="1" applyBorder="1" applyAlignment="1">
      <alignment horizontal="center" vertical="center" wrapText="1"/>
    </xf>
    <xf numFmtId="0" fontId="59" fillId="5" borderId="657" xfId="0" applyFont="1" applyFill="1" applyBorder="1" applyAlignment="1">
      <alignment horizontal="center" vertical="center" wrapText="1"/>
    </xf>
    <xf numFmtId="0" fontId="59" fillId="5" borderId="661" xfId="0" applyFont="1" applyFill="1" applyBorder="1" applyAlignment="1">
      <alignment horizontal="center" vertical="center" wrapText="1"/>
    </xf>
    <xf numFmtId="0" fontId="59" fillId="5" borderId="662" xfId="0" applyFont="1" applyFill="1" applyBorder="1" applyAlignment="1">
      <alignment horizontal="center" vertical="center" wrapText="1"/>
    </xf>
    <xf numFmtId="0" fontId="40" fillId="5" borderId="671" xfId="13" quotePrefix="1" applyFont="1" applyFill="1" applyBorder="1" applyAlignment="1">
      <alignment horizontal="center" vertical="center" wrapText="1"/>
    </xf>
    <xf numFmtId="0" fontId="11" fillId="5" borderId="658" xfId="13" quotePrefix="1" applyFont="1" applyFill="1" applyBorder="1" applyAlignment="1">
      <alignment horizontal="center" vertical="center" wrapText="1"/>
    </xf>
    <xf numFmtId="0" fontId="11" fillId="5" borderId="659" xfId="13" quotePrefix="1" applyFont="1" applyFill="1" applyBorder="1" applyAlignment="1">
      <alignment horizontal="center" vertical="center" wrapText="1"/>
    </xf>
    <xf numFmtId="0" fontId="40" fillId="5" borderId="657" xfId="13" quotePrefix="1" applyFont="1" applyFill="1" applyBorder="1" applyAlignment="1">
      <alignment vertical="center" wrapText="1"/>
    </xf>
    <xf numFmtId="0" fontId="40" fillId="5" borderId="661" xfId="13" quotePrefix="1" applyFont="1" applyFill="1" applyBorder="1" applyAlignment="1">
      <alignment vertical="center" wrapText="1"/>
    </xf>
    <xf numFmtId="0" fontId="40" fillId="5" borderId="663" xfId="13" quotePrefix="1" applyFont="1" applyFill="1" applyBorder="1" applyAlignment="1">
      <alignment vertical="center" wrapText="1"/>
    </xf>
    <xf numFmtId="0" fontId="11" fillId="5" borderId="671" xfId="13" quotePrefix="1" applyFont="1" applyFill="1" applyBorder="1" applyAlignment="1">
      <alignment vertical="center" wrapText="1"/>
    </xf>
    <xf numFmtId="0" fontId="11" fillId="5" borderId="661" xfId="13" quotePrefix="1" applyFont="1" applyFill="1" applyBorder="1" applyAlignment="1">
      <alignment vertical="center" wrapText="1"/>
    </xf>
    <xf numFmtId="0" fontId="11" fillId="5" borderId="659" xfId="13" quotePrefix="1" applyFont="1" applyFill="1" applyBorder="1" applyAlignment="1">
      <alignment vertical="center" wrapText="1"/>
    </xf>
    <xf numFmtId="0" fontId="40" fillId="6" borderId="657" xfId="15" quotePrefix="1" applyFont="1" applyFill="1" applyBorder="1" applyAlignment="1">
      <alignment horizontal="center" vertical="center" wrapText="1"/>
    </xf>
    <xf numFmtId="0" fontId="40" fillId="2" borderId="625" xfId="15" quotePrefix="1" applyFont="1" applyFill="1" applyBorder="1" applyAlignment="1">
      <alignment horizontal="center" vertical="center" wrapText="1"/>
    </xf>
    <xf numFmtId="0" fontId="11" fillId="2" borderId="474" xfId="13" quotePrefix="1" applyFont="1" applyFill="1" applyBorder="1" applyAlignment="1">
      <alignment horizontal="center" vertical="center" wrapText="1"/>
    </xf>
    <xf numFmtId="0" fontId="11" fillId="2" borderId="533" xfId="13" quotePrefix="1" applyFont="1" applyFill="1" applyBorder="1" applyAlignment="1">
      <alignment horizontal="center" vertical="center" wrapText="1"/>
    </xf>
    <xf numFmtId="0" fontId="11" fillId="2" borderId="529" xfId="13" quotePrefix="1" applyFont="1" applyFill="1" applyBorder="1" applyAlignment="1">
      <alignment horizontal="center" vertical="center" wrapText="1"/>
    </xf>
    <xf numFmtId="0" fontId="11" fillId="2" borderId="673" xfId="13" quotePrefix="1" applyFont="1" applyFill="1" applyBorder="1" applyAlignment="1">
      <alignment horizontal="center" vertical="center" wrapText="1"/>
    </xf>
    <xf numFmtId="0" fontId="11" fillId="2" borderId="674" xfId="13" quotePrefix="1" applyFont="1" applyFill="1" applyBorder="1" applyAlignment="1">
      <alignment horizontal="center" vertical="center" wrapText="1"/>
    </xf>
    <xf numFmtId="0" fontId="11" fillId="2" borderId="675" xfId="13" quotePrefix="1" applyFont="1" applyFill="1" applyBorder="1" applyAlignment="1">
      <alignment horizontal="center" vertical="center" wrapText="1"/>
    </xf>
    <xf numFmtId="0" fontId="56" fillId="2" borderId="625" xfId="15" quotePrefix="1" applyFont="1" applyFill="1" applyBorder="1" applyAlignment="1">
      <alignment horizontal="center" vertical="center" wrapText="1"/>
    </xf>
    <xf numFmtId="0" fontId="56" fillId="2" borderId="301" xfId="15" quotePrefix="1" applyFont="1" applyFill="1" applyBorder="1" applyAlignment="1">
      <alignment horizontal="center" vertical="center" wrapText="1"/>
    </xf>
    <xf numFmtId="0" fontId="56" fillId="2" borderId="326" xfId="15" quotePrefix="1" applyFont="1" applyFill="1" applyBorder="1" applyAlignment="1">
      <alignment horizontal="center" vertical="center" wrapText="1"/>
    </xf>
    <xf numFmtId="0" fontId="40" fillId="2" borderId="673" xfId="13" quotePrefix="1" applyFont="1" applyFill="1" applyBorder="1" applyAlignment="1">
      <alignment horizontal="center" vertical="center" wrapText="1"/>
    </xf>
    <xf numFmtId="0" fontId="40" fillId="2" borderId="674" xfId="13" quotePrefix="1" applyFont="1" applyFill="1" applyBorder="1" applyAlignment="1">
      <alignment horizontal="center" vertical="center" wrapText="1"/>
    </xf>
    <xf numFmtId="0" fontId="40" fillId="2" borderId="675" xfId="13" quotePrefix="1" applyFont="1" applyFill="1" applyBorder="1" applyAlignment="1">
      <alignment horizontal="center" vertical="center" wrapText="1"/>
    </xf>
    <xf numFmtId="0" fontId="56" fillId="2" borderId="623" xfId="0" applyFont="1" applyFill="1" applyBorder="1" applyAlignment="1">
      <alignment horizontal="center" vertical="center"/>
    </xf>
    <xf numFmtId="0" fontId="56" fillId="2" borderId="624" xfId="0" applyFont="1" applyFill="1" applyBorder="1" applyAlignment="1">
      <alignment horizontal="center" vertical="center"/>
    </xf>
    <xf numFmtId="0" fontId="56" fillId="2" borderId="301" xfId="0" applyFont="1" applyFill="1" applyBorder="1" applyAlignment="1">
      <alignment horizontal="center" vertical="center"/>
    </xf>
    <xf numFmtId="0" fontId="56" fillId="2" borderId="326" xfId="0" applyFont="1" applyFill="1" applyBorder="1" applyAlignment="1">
      <alignment horizontal="center" vertical="center"/>
    </xf>
    <xf numFmtId="0" fontId="59" fillId="2" borderId="377" xfId="0" applyFont="1" applyFill="1" applyBorder="1" applyAlignment="1">
      <alignment horizontal="center" vertical="center" wrapText="1"/>
    </xf>
    <xf numFmtId="0" fontId="59" fillId="2" borderId="676" xfId="0" applyFont="1" applyFill="1" applyBorder="1" applyAlignment="1">
      <alignment horizontal="center" vertical="center" wrapText="1"/>
    </xf>
    <xf numFmtId="0" fontId="139" fillId="2" borderId="584" xfId="13" quotePrefix="1" applyFont="1" applyFill="1" applyBorder="1" applyAlignment="1">
      <alignment horizontal="center" vertical="center" wrapText="1"/>
    </xf>
    <xf numFmtId="0" fontId="59" fillId="2" borderId="677" xfId="0" applyFont="1" applyFill="1" applyBorder="1" applyAlignment="1">
      <alignment horizontal="left" vertical="center" wrapText="1"/>
    </xf>
    <xf numFmtId="0" fontId="59" fillId="2" borderId="678" xfId="0" applyFont="1" applyFill="1" applyBorder="1" applyAlignment="1">
      <alignment horizontal="center" vertical="center" wrapText="1"/>
    </xf>
    <xf numFmtId="0" fontId="59" fillId="2" borderId="679" xfId="0" applyFont="1" applyFill="1" applyBorder="1" applyAlignment="1">
      <alignment horizontal="center" vertical="center" wrapText="1"/>
    </xf>
    <xf numFmtId="0" fontId="59" fillId="2" borderId="680" xfId="0" applyFont="1" applyFill="1" applyBorder="1" applyAlignment="1">
      <alignment horizontal="center" vertical="center" wrapText="1"/>
    </xf>
    <xf numFmtId="0" fontId="59" fillId="2" borderId="677" xfId="0" applyFont="1" applyFill="1" applyBorder="1" applyAlignment="1">
      <alignment horizontal="left" vertical="center"/>
    </xf>
    <xf numFmtId="0" fontId="138" fillId="2" borderId="677" xfId="0" applyFont="1" applyFill="1" applyBorder="1" applyAlignment="1">
      <alignment horizontal="left" vertical="center" wrapText="1"/>
    </xf>
    <xf numFmtId="0" fontId="139" fillId="2" borderId="678" xfId="13" quotePrefix="1" applyFont="1" applyFill="1" applyBorder="1" applyAlignment="1">
      <alignment horizontal="center" vertical="center" wrapText="1"/>
    </xf>
    <xf numFmtId="0" fontId="139" fillId="2" borderId="679" xfId="13" quotePrefix="1" applyFont="1" applyFill="1" applyBorder="1" applyAlignment="1">
      <alignment horizontal="center" vertical="center" wrapText="1"/>
    </xf>
    <xf numFmtId="0" fontId="139" fillId="2" borderId="680" xfId="13" quotePrefix="1" applyFont="1" applyFill="1" applyBorder="1" applyAlignment="1">
      <alignment horizontal="center" vertical="center" wrapText="1"/>
    </xf>
    <xf numFmtId="0" fontId="11" fillId="2" borderId="678" xfId="13" quotePrefix="1" applyFont="1" applyFill="1" applyBorder="1" applyAlignment="1">
      <alignment horizontal="center" vertical="center" wrapText="1"/>
    </xf>
    <xf numFmtId="0" fontId="11" fillId="2" borderId="679" xfId="13" quotePrefix="1" applyFont="1" applyFill="1" applyBorder="1" applyAlignment="1">
      <alignment horizontal="center" vertical="center" wrapText="1"/>
    </xf>
    <xf numFmtId="0" fontId="11" fillId="2" borderId="680" xfId="13" quotePrefix="1" applyFont="1" applyFill="1" applyBorder="1" applyAlignment="1">
      <alignment horizontal="center" vertical="center" wrapText="1"/>
    </xf>
    <xf numFmtId="0" fontId="56" fillId="2" borderId="406" xfId="15" quotePrefix="1" applyFont="1" applyFill="1" applyBorder="1" applyAlignment="1">
      <alignment horizontal="center" vertical="center" wrapText="1"/>
    </xf>
    <xf numFmtId="0" fontId="56" fillId="2" borderId="318" xfId="15" quotePrefix="1" applyFont="1" applyFill="1" applyBorder="1" applyAlignment="1">
      <alignment horizontal="center" vertical="center" wrapText="1"/>
    </xf>
    <xf numFmtId="0" fontId="56" fillId="2" borderId="429" xfId="15" quotePrefix="1" applyFont="1" applyFill="1" applyBorder="1" applyAlignment="1">
      <alignment horizontal="center" vertical="center" wrapText="1"/>
    </xf>
    <xf numFmtId="0" fontId="40" fillId="2" borderId="406" xfId="15" quotePrefix="1" applyFont="1" applyFill="1" applyBorder="1" applyAlignment="1">
      <alignment horizontal="center" vertical="center" wrapText="1"/>
    </xf>
    <xf numFmtId="0" fontId="40" fillId="2" borderId="615" xfId="15" applyFont="1" applyFill="1" applyBorder="1" applyAlignment="1">
      <alignment vertical="center" wrapText="1"/>
    </xf>
    <xf numFmtId="0" fontId="40" fillId="2" borderId="604" xfId="15" quotePrefix="1" applyFont="1" applyFill="1" applyBorder="1" applyAlignment="1">
      <alignment horizontal="center" vertical="center" wrapText="1"/>
    </xf>
    <xf numFmtId="0" fontId="11" fillId="2" borderId="602" xfId="13" applyFont="1" applyFill="1" applyBorder="1" applyAlignment="1">
      <alignment horizontal="center" vertical="center" wrapText="1"/>
    </xf>
    <xf numFmtId="0" fontId="11" fillId="2" borderId="603" xfId="13" applyFont="1" applyFill="1" applyBorder="1" applyAlignment="1">
      <alignment horizontal="center" vertical="center" wrapText="1"/>
    </xf>
    <xf numFmtId="0" fontId="11" fillId="2" borderId="604" xfId="13" applyFont="1" applyFill="1" applyBorder="1" applyAlignment="1">
      <alignment horizontal="center" vertical="center" wrapText="1"/>
    </xf>
    <xf numFmtId="0" fontId="11" fillId="2" borderId="677" xfId="15" quotePrefix="1" applyFont="1" applyFill="1" applyBorder="1" applyAlignment="1">
      <alignment vertical="center" wrapText="1"/>
    </xf>
    <xf numFmtId="0" fontId="59" fillId="2" borderId="681" xfId="0" applyFont="1" applyFill="1" applyBorder="1" applyAlignment="1">
      <alignment horizontal="left" vertical="center" wrapText="1"/>
    </xf>
    <xf numFmtId="0" fontId="59" fillId="2" borderId="504" xfId="0" applyFont="1" applyFill="1" applyBorder="1" applyAlignment="1">
      <alignment horizontal="left" vertical="center" wrapText="1"/>
    </xf>
    <xf numFmtId="0" fontId="40" fillId="2" borderId="474" xfId="13" quotePrefix="1" applyFont="1" applyFill="1" applyBorder="1" applyAlignment="1">
      <alignment horizontal="center" vertical="center" wrapText="1"/>
    </xf>
    <xf numFmtId="0" fontId="40" fillId="2" borderId="533" xfId="13" quotePrefix="1" applyFont="1" applyFill="1" applyBorder="1" applyAlignment="1">
      <alignment horizontal="center" vertical="center" wrapText="1"/>
    </xf>
    <xf numFmtId="0" fontId="11" fillId="2" borderId="474" xfId="13" applyFont="1" applyFill="1" applyBorder="1" applyAlignment="1">
      <alignment horizontal="center" vertical="center" wrapText="1"/>
    </xf>
    <xf numFmtId="0" fontId="11" fillId="2" borderId="533" xfId="13" applyFont="1" applyFill="1" applyBorder="1" applyAlignment="1">
      <alignment horizontal="center" vertical="center" wrapText="1"/>
    </xf>
    <xf numFmtId="0" fontId="11" fillId="2" borderId="529" xfId="13" applyFont="1" applyFill="1" applyBorder="1" applyAlignment="1">
      <alignment horizontal="center" vertical="center" wrapText="1"/>
    </xf>
    <xf numFmtId="0" fontId="62" fillId="2" borderId="76" xfId="11" quotePrefix="1" applyFont="1" applyFill="1" applyBorder="1" applyAlignment="1">
      <alignment horizontal="center" vertical="center" wrapText="1"/>
    </xf>
    <xf numFmtId="0" fontId="62" fillId="2" borderId="1" xfId="11" quotePrefix="1" applyFont="1" applyFill="1" applyBorder="1" applyAlignment="1">
      <alignment horizontal="center" vertical="center" wrapText="1"/>
    </xf>
    <xf numFmtId="0" fontId="36" fillId="5" borderId="684" xfId="11" quotePrefix="1" applyFont="1" applyFill="1" applyBorder="1" applyAlignment="1">
      <alignment horizontal="center" vertical="center" wrapText="1"/>
    </xf>
    <xf numFmtId="0" fontId="37" fillId="5" borderId="684" xfId="11" quotePrefix="1" applyFont="1" applyFill="1" applyBorder="1" applyAlignment="1">
      <alignment horizontal="center" vertical="center" wrapText="1"/>
    </xf>
    <xf numFmtId="0" fontId="38" fillId="5" borderId="682" xfId="11" quotePrefix="1" applyFont="1" applyFill="1" applyBorder="1" applyAlignment="1">
      <alignment horizontal="center" vertical="center" wrapText="1"/>
    </xf>
    <xf numFmtId="0" fontId="40" fillId="5" borderId="685" xfId="15" quotePrefix="1" applyFont="1" applyFill="1" applyBorder="1" applyAlignment="1">
      <alignment vertical="center" wrapText="1"/>
    </xf>
    <xf numFmtId="0" fontId="59" fillId="5" borderId="685" xfId="0" applyFont="1" applyFill="1" applyBorder="1" applyAlignment="1">
      <alignment horizontal="left" vertical="center" wrapText="1"/>
    </xf>
    <xf numFmtId="0" fontId="59" fillId="5" borderId="686" xfId="0" applyFont="1" applyFill="1" applyBorder="1" applyAlignment="1">
      <alignment horizontal="left" vertical="center" wrapText="1"/>
    </xf>
    <xf numFmtId="0" fontId="11" fillId="2" borderId="679" xfId="15" quotePrefix="1" applyFont="1" applyFill="1" applyBorder="1" applyAlignment="1">
      <alignment horizontal="center" vertical="center" wrapText="1"/>
    </xf>
    <xf numFmtId="0" fontId="124" fillId="5" borderId="0" xfId="0" applyFont="1" applyFill="1" applyBorder="1" applyAlignment="1">
      <alignment horizontal="center" wrapText="1"/>
    </xf>
    <xf numFmtId="0" fontId="36" fillId="5" borderId="692" xfId="11" quotePrefix="1" applyFont="1" applyFill="1" applyBorder="1" applyAlignment="1">
      <alignment horizontal="center" vertical="center" wrapText="1"/>
    </xf>
    <xf numFmtId="0" fontId="37" fillId="5" borderId="692" xfId="11" quotePrefix="1" applyFont="1" applyFill="1" applyBorder="1" applyAlignment="1">
      <alignment horizontal="center" vertical="center" wrapText="1"/>
    </xf>
    <xf numFmtId="0" fontId="38" fillId="5" borderId="693" xfId="11" quotePrefix="1" applyFont="1" applyFill="1" applyBorder="1" applyAlignment="1">
      <alignment horizontal="center" vertical="center" wrapText="1"/>
    </xf>
    <xf numFmtId="0" fontId="38" fillId="5" borderId="694" xfId="11" quotePrefix="1" applyFont="1" applyFill="1" applyBorder="1" applyAlignment="1">
      <alignment horizontal="center" vertical="center" wrapText="1"/>
    </xf>
    <xf numFmtId="0" fontId="11" fillId="5" borderId="693" xfId="15" quotePrefix="1" applyFont="1" applyFill="1" applyBorder="1" applyAlignment="1">
      <alignment vertical="center" wrapText="1"/>
    </xf>
    <xf numFmtId="0" fontId="11" fillId="5" borderId="694" xfId="15" quotePrefix="1" applyFont="1" applyFill="1" applyBorder="1" applyAlignment="1">
      <alignment vertical="center" wrapText="1"/>
    </xf>
    <xf numFmtId="0" fontId="11" fillId="5" borderId="623" xfId="13" applyFont="1" applyFill="1" applyBorder="1" applyAlignment="1">
      <alignment horizontal="center" vertical="center" wrapText="1"/>
    </xf>
    <xf numFmtId="0" fontId="11" fillId="5" borderId="625" xfId="13" applyFont="1" applyFill="1" applyBorder="1" applyAlignment="1">
      <alignment horizontal="center" vertical="center" wrapText="1"/>
    </xf>
    <xf numFmtId="0" fontId="11" fillId="2" borderId="692" xfId="13" applyFont="1" applyFill="1" applyBorder="1" applyAlignment="1">
      <alignment horizontal="center" vertical="center" wrapText="1"/>
    </xf>
    <xf numFmtId="0" fontId="39" fillId="5" borderId="379" xfId="15" applyFont="1" applyFill="1" applyBorder="1" applyAlignment="1">
      <alignment vertical="center" wrapText="1"/>
    </xf>
    <xf numFmtId="0" fontId="11" fillId="5" borderId="602" xfId="13" applyFont="1" applyFill="1" applyBorder="1" applyAlignment="1">
      <alignment horizontal="center" vertical="center" wrapText="1"/>
    </xf>
    <xf numFmtId="0" fontId="11" fillId="5" borderId="603" xfId="13" applyFont="1" applyFill="1" applyBorder="1" applyAlignment="1">
      <alignment horizontal="center" vertical="center" wrapText="1"/>
    </xf>
    <xf numFmtId="0" fontId="11" fillId="5" borderId="604" xfId="13" applyFont="1" applyFill="1" applyBorder="1" applyAlignment="1">
      <alignment horizontal="center" vertical="center" wrapText="1"/>
    </xf>
    <xf numFmtId="0" fontId="11" fillId="5" borderId="695" xfId="13" applyFont="1" applyFill="1" applyBorder="1" applyAlignment="1">
      <alignment horizontal="center" vertical="center" wrapText="1"/>
    </xf>
    <xf numFmtId="0" fontId="11" fillId="5" borderId="696" xfId="13" applyFont="1" applyFill="1" applyBorder="1" applyAlignment="1">
      <alignment horizontal="center" vertical="center" wrapText="1"/>
    </xf>
    <xf numFmtId="0" fontId="11" fillId="2" borderId="694" xfId="13" applyFont="1" applyFill="1" applyBorder="1" applyAlignment="1">
      <alignment horizontal="center" vertical="center" wrapText="1"/>
    </xf>
    <xf numFmtId="0" fontId="11" fillId="5" borderId="687" xfId="13" applyFont="1" applyFill="1" applyBorder="1" applyAlignment="1">
      <alignment horizontal="center" vertical="center" wrapText="1"/>
    </xf>
    <xf numFmtId="0" fontId="11" fillId="5" borderId="598" xfId="13" applyFont="1" applyFill="1" applyBorder="1" applyAlignment="1">
      <alignment horizontal="center" vertical="center" wrapText="1"/>
    </xf>
    <xf numFmtId="0" fontId="11" fillId="5" borderId="599" xfId="13" applyFont="1" applyFill="1" applyBorder="1" applyAlignment="1">
      <alignment horizontal="center" vertical="center" wrapText="1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36" fillId="5" borderId="701" xfId="11" quotePrefix="1" applyFont="1" applyFill="1" applyBorder="1" applyAlignment="1">
      <alignment horizontal="center" vertical="center" wrapText="1"/>
    </xf>
    <xf numFmtId="0" fontId="37" fillId="5" borderId="701" xfId="11" quotePrefix="1" applyFont="1" applyFill="1" applyBorder="1" applyAlignment="1">
      <alignment horizontal="center" vertical="center" wrapText="1"/>
    </xf>
    <xf numFmtId="0" fontId="38" fillId="5" borderId="702" xfId="11" quotePrefix="1" applyFont="1" applyFill="1" applyBorder="1" applyAlignment="1">
      <alignment horizontal="center" vertical="center" wrapText="1"/>
    </xf>
    <xf numFmtId="0" fontId="38" fillId="5" borderId="703" xfId="11" quotePrefix="1" applyFont="1" applyFill="1" applyBorder="1" applyAlignment="1">
      <alignment horizontal="center" vertical="center" wrapText="1"/>
    </xf>
    <xf numFmtId="0" fontId="39" fillId="5" borderId="702" xfId="15" quotePrefix="1" applyFont="1" applyFill="1" applyBorder="1" applyAlignment="1">
      <alignment vertical="center" wrapText="1"/>
    </xf>
    <xf numFmtId="0" fontId="11" fillId="5" borderId="702" xfId="15" quotePrefix="1" applyFont="1" applyFill="1" applyBorder="1" applyAlignment="1">
      <alignment vertical="center" wrapText="1"/>
    </xf>
    <xf numFmtId="0" fontId="11" fillId="5" borderId="703" xfId="15" quotePrefix="1" applyFont="1" applyFill="1" applyBorder="1" applyAlignment="1">
      <alignment vertical="center" wrapText="1"/>
    </xf>
    <xf numFmtId="0" fontId="11" fillId="5" borderId="704" xfId="15" quotePrefix="1" applyFont="1" applyFill="1" applyBorder="1" applyAlignment="1">
      <alignment vertical="center" wrapText="1"/>
    </xf>
    <xf numFmtId="0" fontId="56" fillId="2" borderId="624" xfId="15" quotePrefix="1" applyFont="1" applyFill="1" applyBorder="1" applyAlignment="1">
      <alignment horizontal="center" vertical="center" wrapText="1"/>
    </xf>
    <xf numFmtId="0" fontId="43" fillId="5" borderId="698" xfId="0" applyFont="1" applyFill="1" applyBorder="1" applyAlignment="1">
      <alignment horizontal="left" vertical="center" wrapText="1"/>
    </xf>
    <xf numFmtId="0" fontId="39" fillId="5" borderId="703" xfId="15" quotePrefix="1" applyFont="1" applyFill="1" applyBorder="1" applyAlignment="1">
      <alignment vertical="center" wrapText="1"/>
    </xf>
    <xf numFmtId="0" fontId="10" fillId="5" borderId="702" xfId="0" applyFont="1" applyFill="1" applyBorder="1" applyAlignment="1">
      <alignment horizontal="left" vertical="center" wrapText="1"/>
    </xf>
    <xf numFmtId="0" fontId="11" fillId="2" borderId="624" xfId="13" applyFont="1" applyFill="1" applyBorder="1" applyAlignment="1">
      <alignment horizontal="center" vertical="center" wrapText="1"/>
    </xf>
    <xf numFmtId="0" fontId="11" fillId="2" borderId="625" xfId="13" applyFont="1" applyFill="1" applyBorder="1" applyAlignment="1">
      <alignment horizontal="center" vertical="center" wrapText="1"/>
    </xf>
    <xf numFmtId="0" fontId="11" fillId="2" borderId="623" xfId="13" applyFont="1" applyFill="1" applyBorder="1" applyAlignment="1">
      <alignment horizontal="center" vertical="center" wrapText="1"/>
    </xf>
    <xf numFmtId="0" fontId="21" fillId="2" borderId="701" xfId="11" quotePrefix="1" applyNumberFormat="1" applyFont="1" applyFill="1" applyBorder="1" applyAlignment="1" applyProtection="1">
      <alignment horizontal="center" textRotation="90" wrapText="1"/>
      <protection locked="0"/>
    </xf>
    <xf numFmtId="0" fontId="28" fillId="2" borderId="701" xfId="15" quotePrefix="1" applyNumberFormat="1" applyFont="1" applyFill="1" applyBorder="1" applyAlignment="1" applyProtection="1">
      <alignment vertical="center" wrapText="1"/>
      <protection locked="0"/>
    </xf>
    <xf numFmtId="0" fontId="25" fillId="2" borderId="706" xfId="15" quotePrefix="1" applyNumberFormat="1" applyFont="1" applyFill="1" applyBorder="1" applyAlignment="1" applyProtection="1">
      <alignment vertical="center" wrapText="1"/>
      <protection locked="0"/>
    </xf>
    <xf numFmtId="0" fontId="25" fillId="2" borderId="701" xfId="15" quotePrefix="1" applyFont="1" applyFill="1" applyBorder="1" applyAlignment="1">
      <alignment horizontal="left" vertical="center" wrapText="1"/>
    </xf>
    <xf numFmtId="0" fontId="27" fillId="2" borderId="709" xfId="15" quotePrefix="1" applyFont="1" applyFill="1" applyBorder="1" applyAlignment="1">
      <alignment horizontal="left" vertical="center" wrapText="1"/>
    </xf>
    <xf numFmtId="0" fontId="27" fillId="2" borderId="629" xfId="15" quotePrefix="1" applyFont="1" applyFill="1" applyBorder="1" applyAlignment="1">
      <alignment horizontal="left" vertical="center" wrapText="1"/>
    </xf>
    <xf numFmtId="0" fontId="21" fillId="2" borderId="703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707" xfId="15" quotePrefix="1" applyNumberFormat="1" applyFont="1" applyFill="1" applyBorder="1" applyAlignment="1" applyProtection="1">
      <alignment vertical="center" wrapText="1"/>
      <protection locked="0"/>
    </xf>
    <xf numFmtId="0" fontId="25" fillId="2" borderId="706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707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703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701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701" xfId="15" quotePrefix="1" applyNumberFormat="1" applyFont="1" applyFill="1" applyBorder="1" applyAlignment="1" applyProtection="1">
      <alignment vertical="center" wrapText="1"/>
      <protection locked="0"/>
    </xf>
    <xf numFmtId="0" fontId="28" fillId="2" borderId="701" xfId="15" applyNumberFormat="1" applyFont="1" applyFill="1" applyBorder="1" applyAlignment="1" applyProtection="1">
      <alignment vertical="center" wrapText="1"/>
      <protection locked="0"/>
    </xf>
    <xf numFmtId="0" fontId="25" fillId="2" borderId="706" xfId="15" applyNumberFormat="1" applyFont="1" applyFill="1" applyBorder="1" applyAlignment="1" applyProtection="1">
      <alignment vertical="center" wrapText="1"/>
      <protection locked="0"/>
    </xf>
    <xf numFmtId="0" fontId="25" fillId="2" borderId="706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706" xfId="15" applyNumberFormat="1" applyFont="1" applyFill="1" applyBorder="1" applyAlignment="1" applyProtection="1">
      <alignment horizontal="center" vertical="center" wrapText="1"/>
      <protection locked="0"/>
    </xf>
    <xf numFmtId="0" fontId="27" fillId="5" borderId="553" xfId="15" quotePrefix="1" applyFont="1" applyFill="1" applyBorder="1" applyAlignment="1">
      <alignment horizontal="left" vertical="center" wrapText="1"/>
    </xf>
    <xf numFmtId="0" fontId="41" fillId="5" borderId="698" xfId="0" applyFont="1" applyFill="1" applyBorder="1" applyAlignment="1">
      <alignment horizontal="left" vertical="center" wrapText="1"/>
    </xf>
    <xf numFmtId="0" fontId="41" fillId="5" borderId="702" xfId="0" applyFont="1" applyFill="1" applyBorder="1" applyAlignment="1">
      <alignment horizontal="left" vertical="center" wrapText="1"/>
    </xf>
    <xf numFmtId="0" fontId="163" fillId="5" borderId="0" xfId="0" applyFont="1" applyFill="1" applyBorder="1"/>
    <xf numFmtId="0" fontId="58" fillId="5" borderId="0" xfId="0" applyFont="1" applyFill="1"/>
    <xf numFmtId="0" fontId="58" fillId="5" borderId="0" xfId="0" applyFont="1" applyFill="1" applyBorder="1"/>
    <xf numFmtId="0" fontId="36" fillId="5" borderId="708" xfId="11" quotePrefix="1" applyFont="1" applyFill="1" applyBorder="1" applyAlignment="1">
      <alignment horizontal="center" vertical="center" wrapText="1"/>
    </xf>
    <xf numFmtId="0" fontId="164" fillId="2" borderId="325" xfId="9" applyFont="1" applyFill="1" applyBorder="1" applyAlignment="1" applyProtection="1">
      <alignment horizontal="center" vertical="center"/>
      <protection locked="0"/>
    </xf>
    <xf numFmtId="0" fontId="164" fillId="2" borderId="346" xfId="9" applyFont="1" applyFill="1" applyBorder="1" applyAlignment="1" applyProtection="1">
      <alignment horizontal="center" vertical="center"/>
      <protection locked="0"/>
    </xf>
    <xf numFmtId="0" fontId="85" fillId="0" borderId="713" xfId="9" applyFont="1" applyBorder="1" applyAlignment="1">
      <alignment horizontal="center" vertical="center" wrapText="1"/>
    </xf>
    <xf numFmtId="0" fontId="85" fillId="0" borderId="710" xfId="9" applyFont="1" applyBorder="1" applyAlignment="1">
      <alignment horizontal="center" vertical="center" wrapText="1"/>
    </xf>
    <xf numFmtId="0" fontId="85" fillId="0" borderId="711" xfId="9" applyFont="1" applyBorder="1" applyAlignment="1">
      <alignment horizontal="center" vertical="center" wrapText="1"/>
    </xf>
    <xf numFmtId="0" fontId="85" fillId="0" borderId="589" xfId="9" applyFont="1" applyBorder="1" applyAlignment="1">
      <alignment horizontal="center" vertical="center" wrapText="1"/>
    </xf>
    <xf numFmtId="0" fontId="85" fillId="0" borderId="593" xfId="9" applyFont="1" applyBorder="1" applyAlignment="1">
      <alignment horizontal="center" vertical="center" wrapText="1"/>
    </xf>
    <xf numFmtId="0" fontId="87" fillId="0" borderId="524" xfId="9" applyFont="1" applyBorder="1" applyAlignment="1">
      <alignment horizontal="center" vertical="center" wrapText="1"/>
    </xf>
    <xf numFmtId="0" fontId="88" fillId="0" borderId="525" xfId="9" applyFont="1" applyBorder="1" applyAlignment="1">
      <alignment horizontal="center" wrapText="1"/>
    </xf>
    <xf numFmtId="0" fontId="89" fillId="0" borderId="626" xfId="9" applyFont="1" applyBorder="1" applyAlignment="1">
      <alignment horizontal="center" vertical="center"/>
    </xf>
    <xf numFmtId="0" fontId="101" fillId="0" borderId="524" xfId="9" applyFont="1" applyBorder="1" applyAlignment="1">
      <alignment horizontal="center" vertical="center" wrapText="1"/>
    </xf>
    <xf numFmtId="0" fontId="96" fillId="0" borderId="132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85" fillId="0" borderId="18" xfId="9" applyFont="1" applyBorder="1" applyAlignment="1">
      <alignment horizontal="center" vertical="center" wrapText="1"/>
    </xf>
    <xf numFmtId="0" fontId="101" fillId="0" borderId="715" xfId="9" applyFont="1" applyBorder="1" applyAlignment="1">
      <alignment horizontal="center" vertical="center" wrapText="1"/>
    </xf>
    <xf numFmtId="0" fontId="101" fillId="0" borderId="20" xfId="9" applyFont="1" applyBorder="1" applyAlignment="1">
      <alignment horizontal="center" vertical="center" wrapText="1"/>
    </xf>
    <xf numFmtId="0" fontId="14" fillId="0" borderId="729" xfId="21" applyFont="1" applyFill="1" applyBorder="1" applyAlignment="1">
      <alignment horizontal="center" vertical="center" wrapText="1"/>
    </xf>
    <xf numFmtId="0" fontId="14" fillId="0" borderId="745" xfId="0" applyFont="1" applyFill="1" applyBorder="1" applyAlignment="1">
      <alignment horizontal="center" vertical="center" wrapText="1"/>
    </xf>
    <xf numFmtId="0" fontId="14" fillId="0" borderId="744" xfId="0" applyFont="1" applyFill="1" applyBorder="1" applyAlignment="1">
      <alignment horizontal="center" vertical="center" wrapText="1"/>
    </xf>
    <xf numFmtId="0" fontId="14" fillId="0" borderId="746" xfId="0" applyFont="1" applyFill="1" applyBorder="1" applyAlignment="1">
      <alignment horizontal="center" vertical="center" wrapText="1"/>
    </xf>
    <xf numFmtId="0" fontId="14" fillId="0" borderId="747" xfId="0" applyFont="1" applyFill="1" applyBorder="1" applyAlignment="1">
      <alignment horizontal="center" vertical="center" wrapText="1"/>
    </xf>
    <xf numFmtId="0" fontId="9" fillId="0" borderId="729" xfId="0" applyFont="1" applyFill="1" applyBorder="1" applyAlignment="1">
      <alignment horizontal="center" vertical="center" wrapText="1"/>
    </xf>
    <xf numFmtId="0" fontId="22" fillId="0" borderId="746" xfId="0" applyFont="1" applyFill="1" applyBorder="1" applyAlignment="1">
      <alignment horizontal="center" vertical="center" wrapText="1"/>
    </xf>
    <xf numFmtId="0" fontId="9" fillId="0" borderId="731" xfId="0" applyFont="1" applyFill="1" applyBorder="1" applyAlignment="1">
      <alignment horizontal="center" vertical="center" wrapText="1"/>
    </xf>
    <xf numFmtId="0" fontId="9" fillId="0" borderId="732" xfId="0" applyFont="1" applyFill="1" applyBorder="1" applyAlignment="1">
      <alignment horizontal="center" vertical="center" wrapText="1"/>
    </xf>
    <xf numFmtId="0" fontId="9" fillId="0" borderId="0" xfId="13" applyFont="1" applyFill="1" applyBorder="1" applyAlignment="1">
      <alignment vertical="center" wrapText="1"/>
    </xf>
    <xf numFmtId="49" fontId="42" fillId="0" borderId="0" xfId="0" applyNumberFormat="1" applyFont="1" applyFill="1" applyAlignment="1">
      <alignment vertical="center" wrapText="1"/>
    </xf>
    <xf numFmtId="0" fontId="9" fillId="0" borderId="726" xfId="0" applyFont="1" applyFill="1" applyBorder="1" applyAlignment="1">
      <alignment horizontal="center" vertical="center" wrapText="1"/>
    </xf>
    <xf numFmtId="0" fontId="9" fillId="0" borderId="566" xfId="0" applyFont="1" applyFill="1" applyBorder="1" applyAlignment="1">
      <alignment horizontal="center" vertical="center" wrapText="1"/>
    </xf>
    <xf numFmtId="0" fontId="42" fillId="0" borderId="734" xfId="0" applyFont="1" applyFill="1" applyBorder="1" applyAlignment="1">
      <alignment horizontal="left"/>
    </xf>
    <xf numFmtId="0" fontId="42" fillId="0" borderId="735" xfId="0" applyFont="1" applyFill="1" applyBorder="1" applyAlignment="1">
      <alignment horizontal="left"/>
    </xf>
    <xf numFmtId="0" fontId="42" fillId="0" borderId="734" xfId="0" applyFont="1" applyFill="1" applyBorder="1" applyAlignment="1">
      <alignment horizontal="center"/>
    </xf>
    <xf numFmtId="0" fontId="42" fillId="0" borderId="735" xfId="0" applyFont="1" applyFill="1" applyBorder="1" applyAlignment="1">
      <alignment horizontal="center"/>
    </xf>
    <xf numFmtId="0" fontId="14" fillId="0" borderId="736" xfId="0" applyFont="1" applyFill="1" applyBorder="1" applyAlignment="1">
      <alignment horizontal="center"/>
    </xf>
    <xf numFmtId="0" fontId="42" fillId="0" borderId="737" xfId="0" applyFont="1" applyFill="1" applyBorder="1" applyAlignment="1">
      <alignment horizontal="center"/>
    </xf>
    <xf numFmtId="0" fontId="42" fillId="0" borderId="738" xfId="0" applyFont="1" applyFill="1" applyBorder="1" applyAlignment="1">
      <alignment horizontal="left"/>
    </xf>
    <xf numFmtId="0" fontId="42" fillId="0" borderId="550" xfId="0" applyFont="1" applyFill="1" applyBorder="1" applyAlignment="1">
      <alignment horizontal="left"/>
    </xf>
    <xf numFmtId="0" fontId="42" fillId="0" borderId="738" xfId="0" applyFont="1" applyFill="1" applyBorder="1" applyAlignment="1">
      <alignment horizontal="center"/>
    </xf>
    <xf numFmtId="0" fontId="42" fillId="0" borderId="550" xfId="0" applyFont="1" applyFill="1" applyBorder="1" applyAlignment="1">
      <alignment horizontal="center"/>
    </xf>
    <xf numFmtId="0" fontId="14" fillId="0" borderId="739" xfId="0" applyFont="1" applyFill="1" applyBorder="1" applyAlignment="1">
      <alignment horizontal="center"/>
    </xf>
    <xf numFmtId="0" fontId="42" fillId="0" borderId="536" xfId="0" applyFont="1" applyFill="1" applyBorder="1" applyAlignment="1">
      <alignment horizontal="center"/>
    </xf>
    <xf numFmtId="0" fontId="42" fillId="0" borderId="740" xfId="0" applyFont="1" applyFill="1" applyBorder="1" applyAlignment="1">
      <alignment horizontal="left"/>
    </xf>
    <xf numFmtId="0" fontId="42" fillId="0" borderId="741" xfId="0" applyFont="1" applyFill="1" applyBorder="1" applyAlignment="1">
      <alignment horizontal="left"/>
    </xf>
    <xf numFmtId="0" fontId="42" fillId="0" borderId="740" xfId="0" applyFont="1" applyFill="1" applyBorder="1" applyAlignment="1">
      <alignment horizontal="center"/>
    </xf>
    <xf numFmtId="0" fontId="42" fillId="0" borderId="741" xfId="0" applyFont="1" applyFill="1" applyBorder="1" applyAlignment="1">
      <alignment horizontal="center"/>
    </xf>
    <xf numFmtId="0" fontId="14" fillId="0" borderId="742" xfId="0" applyFont="1" applyFill="1" applyBorder="1" applyAlignment="1">
      <alignment horizontal="center"/>
    </xf>
    <xf numFmtId="0" fontId="42" fillId="0" borderId="743" xfId="0" applyFont="1" applyFill="1" applyBorder="1" applyAlignment="1">
      <alignment horizontal="center"/>
    </xf>
    <xf numFmtId="0" fontId="42" fillId="0" borderId="757" xfId="0" applyFont="1" applyFill="1" applyBorder="1" applyAlignment="1">
      <alignment horizontal="left"/>
    </xf>
    <xf numFmtId="0" fontId="42" fillId="0" borderId="758" xfId="0" applyFont="1" applyFill="1" applyBorder="1" applyAlignment="1">
      <alignment horizontal="left"/>
    </xf>
    <xf numFmtId="0" fontId="42" fillId="0" borderId="757" xfId="0" applyFont="1" applyFill="1" applyBorder="1" applyAlignment="1">
      <alignment horizontal="center"/>
    </xf>
    <xf numFmtId="0" fontId="42" fillId="0" borderId="758" xfId="0" applyFont="1" applyFill="1" applyBorder="1" applyAlignment="1">
      <alignment horizontal="center"/>
    </xf>
    <xf numFmtId="0" fontId="14" fillId="0" borderId="746" xfId="0" applyFont="1" applyFill="1" applyBorder="1" applyAlignment="1">
      <alignment horizontal="center"/>
    </xf>
    <xf numFmtId="0" fontId="42" fillId="0" borderId="751" xfId="0" applyFont="1" applyFill="1" applyBorder="1" applyAlignment="1">
      <alignment horizontal="center"/>
    </xf>
    <xf numFmtId="0" fontId="14" fillId="0" borderId="757" xfId="0" applyFont="1" applyFill="1" applyBorder="1" applyAlignment="1">
      <alignment horizontal="center" vertical="center" wrapText="1"/>
    </xf>
    <xf numFmtId="0" fontId="14" fillId="0" borderId="751" xfId="0" applyFont="1" applyFill="1" applyBorder="1" applyAlignment="1">
      <alignment horizontal="center" vertical="center" wrapText="1"/>
    </xf>
    <xf numFmtId="0" fontId="14" fillId="0" borderId="759" xfId="0" applyFont="1" applyFill="1" applyBorder="1" applyAlignment="1">
      <alignment horizontal="center" vertical="center" wrapText="1"/>
    </xf>
    <xf numFmtId="0" fontId="22" fillId="0" borderId="519" xfId="0" applyFont="1" applyFill="1" applyBorder="1" applyAlignment="1">
      <alignment horizontal="center" vertical="center" wrapText="1"/>
    </xf>
    <xf numFmtId="0" fontId="22" fillId="0" borderId="520" xfId="0" applyFont="1" applyFill="1" applyBorder="1" applyAlignment="1">
      <alignment horizontal="center" vertical="center" wrapText="1"/>
    </xf>
    <xf numFmtId="0" fontId="22" fillId="0" borderId="521" xfId="0" applyFont="1" applyFill="1" applyBorder="1" applyAlignment="1">
      <alignment horizontal="center" vertical="center" wrapText="1"/>
    </xf>
    <xf numFmtId="0" fontId="22" fillId="0" borderId="522" xfId="0" applyFont="1" applyFill="1" applyBorder="1" applyAlignment="1">
      <alignment horizontal="center" vertical="center" wrapText="1"/>
    </xf>
    <xf numFmtId="0" fontId="22" fillId="0" borderId="523" xfId="0" applyFont="1" applyFill="1" applyBorder="1" applyAlignment="1">
      <alignment horizontal="center" vertical="center" wrapText="1"/>
    </xf>
    <xf numFmtId="0" fontId="22" fillId="0" borderId="563" xfId="0" applyFont="1" applyFill="1" applyBorder="1" applyAlignment="1">
      <alignment horizontal="center" vertical="center" wrapText="1"/>
    </xf>
    <xf numFmtId="0" fontId="22" fillId="0" borderId="764" xfId="0" applyFont="1" applyFill="1" applyBorder="1" applyAlignment="1">
      <alignment horizontal="center" vertical="center" wrapText="1"/>
    </xf>
    <xf numFmtId="0" fontId="22" fillId="0" borderId="765" xfId="0" applyFont="1" applyFill="1" applyBorder="1" applyAlignment="1">
      <alignment horizontal="center" vertical="center" wrapText="1"/>
    </xf>
    <xf numFmtId="0" fontId="22" fillId="0" borderId="766" xfId="0" applyFont="1" applyFill="1" applyBorder="1" applyAlignment="1">
      <alignment horizontal="center" vertical="center" wrapText="1"/>
    </xf>
    <xf numFmtId="0" fontId="22" fillId="0" borderId="767" xfId="0" applyFont="1" applyFill="1" applyBorder="1" applyAlignment="1">
      <alignment horizontal="center" vertical="center" wrapText="1"/>
    </xf>
    <xf numFmtId="0" fontId="22" fillId="0" borderId="754" xfId="0" applyFont="1" applyFill="1" applyBorder="1" applyAlignment="1">
      <alignment horizontal="center" vertical="center" wrapText="1"/>
    </xf>
    <xf numFmtId="0" fontId="22" fillId="0" borderId="753" xfId="0" applyFont="1" applyFill="1" applyBorder="1" applyAlignment="1">
      <alignment horizontal="center" vertical="center" wrapText="1"/>
    </xf>
    <xf numFmtId="0" fontId="96" fillId="2" borderId="778" xfId="0" applyFont="1" applyFill="1" applyBorder="1" applyAlignment="1">
      <alignment horizontal="left"/>
    </xf>
    <xf numFmtId="49" fontId="92" fillId="2" borderId="774" xfId="0" applyNumberFormat="1" applyFont="1" applyFill="1" applyBorder="1" applyAlignment="1">
      <alignment horizontal="left"/>
    </xf>
    <xf numFmtId="0" fontId="96" fillId="0" borderId="779" xfId="0" applyFont="1" applyFill="1" applyBorder="1" applyAlignment="1">
      <alignment horizontal="center"/>
    </xf>
    <xf numFmtId="49" fontId="103" fillId="2" borderId="774" xfId="0" applyNumberFormat="1" applyFont="1" applyFill="1" applyBorder="1" applyAlignment="1">
      <alignment horizontal="left"/>
    </xf>
    <xf numFmtId="0" fontId="82" fillId="2" borderId="777" xfId="9" applyFont="1" applyFill="1" applyBorder="1" applyAlignment="1">
      <alignment horizontal="left" vertical="center" wrapText="1"/>
    </xf>
    <xf numFmtId="0" fontId="17" fillId="0" borderId="779" xfId="0" applyFont="1" applyFill="1" applyBorder="1" applyAlignment="1">
      <alignment horizontal="center"/>
    </xf>
    <xf numFmtId="0" fontId="87" fillId="2" borderId="784" xfId="9" applyFont="1" applyFill="1" applyBorder="1" applyAlignment="1">
      <alignment horizontal="center" vertical="center" wrapText="1"/>
    </xf>
    <xf numFmtId="0" fontId="88" fillId="2" borderId="785" xfId="9" applyFont="1" applyFill="1" applyBorder="1" applyAlignment="1">
      <alignment horizontal="center" wrapText="1"/>
    </xf>
    <xf numFmtId="0" fontId="89" fillId="2" borderId="786" xfId="9" applyFont="1" applyFill="1" applyBorder="1" applyAlignment="1">
      <alignment horizontal="center" vertical="center"/>
    </xf>
    <xf numFmtId="0" fontId="87" fillId="2" borderId="787" xfId="9" applyFont="1" applyFill="1" applyBorder="1" applyAlignment="1">
      <alignment horizontal="center" vertical="center" wrapText="1"/>
    </xf>
    <xf numFmtId="0" fontId="101" fillId="2" borderId="774" xfId="9" applyFont="1" applyFill="1" applyBorder="1" applyAlignment="1">
      <alignment horizontal="center" vertical="center" wrapText="1"/>
    </xf>
    <xf numFmtId="0" fontId="101" fillId="2" borderId="793" xfId="9" applyFont="1" applyFill="1" applyBorder="1" applyAlignment="1">
      <alignment horizontal="center" vertical="center" wrapText="1"/>
    </xf>
    <xf numFmtId="0" fontId="101" fillId="2" borderId="781" xfId="9" applyFont="1" applyFill="1" applyBorder="1" applyAlignment="1">
      <alignment horizontal="center" vertical="center" wrapText="1"/>
    </xf>
    <xf numFmtId="0" fontId="102" fillId="2" borderId="773" xfId="0" applyFont="1" applyFill="1" applyBorder="1"/>
    <xf numFmtId="0" fontId="102" fillId="2" borderId="781" xfId="0" applyFont="1" applyFill="1" applyBorder="1"/>
    <xf numFmtId="0" fontId="87" fillId="2" borderId="597" xfId="9" applyFont="1" applyFill="1" applyBorder="1" applyAlignment="1">
      <alignment horizontal="center" vertical="center" wrapText="1"/>
    </xf>
    <xf numFmtId="0" fontId="88" fillId="2" borderId="587" xfId="9" applyFont="1" applyFill="1" applyBorder="1" applyAlignment="1">
      <alignment horizontal="center" wrapText="1"/>
    </xf>
    <xf numFmtId="0" fontId="89" fillId="2" borderId="590" xfId="9" applyFont="1" applyFill="1" applyBorder="1" applyAlignment="1">
      <alignment horizontal="center" vertical="center"/>
    </xf>
    <xf numFmtId="0" fontId="93" fillId="0" borderId="777" xfId="9" applyFont="1" applyFill="1" applyBorder="1" applyAlignment="1">
      <alignment horizontal="left" wrapText="1"/>
    </xf>
    <xf numFmtId="0" fontId="26" fillId="5" borderId="0" xfId="0" applyFont="1" applyFill="1" applyAlignment="1">
      <alignment horizontal="center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11" fillId="5" borderId="804" xfId="13" quotePrefix="1" applyFont="1" applyFill="1" applyBorder="1" applyAlignment="1">
      <alignment horizontal="center" vertical="center" wrapText="1"/>
    </xf>
    <xf numFmtId="0" fontId="11" fillId="2" borderId="804" xfId="13" quotePrefix="1" applyFont="1" applyFill="1" applyBorder="1" applyAlignment="1">
      <alignment horizontal="center" vertical="center" wrapText="1"/>
    </xf>
    <xf numFmtId="0" fontId="40" fillId="0" borderId="800" xfId="13" quotePrefix="1" applyFont="1" applyFill="1" applyBorder="1" applyAlignment="1">
      <alignment horizontal="center" vertical="center" wrapText="1"/>
    </xf>
    <xf numFmtId="0" fontId="40" fillId="9" borderId="814" xfId="0" applyFont="1" applyFill="1" applyBorder="1" applyAlignment="1">
      <alignment horizontal="center" vertical="center" wrapText="1"/>
    </xf>
    <xf numFmtId="0" fontId="11" fillId="9" borderId="814" xfId="0" applyFont="1" applyFill="1" applyBorder="1" applyAlignment="1">
      <alignment horizontal="center" vertical="center" wrapText="1"/>
    </xf>
    <xf numFmtId="0" fontId="11" fillId="9" borderId="816" xfId="0" applyFont="1" applyFill="1" applyBorder="1" applyAlignment="1">
      <alignment horizontal="center" vertical="center" wrapText="1"/>
    </xf>
    <xf numFmtId="0" fontId="11" fillId="9" borderId="817" xfId="0" applyFont="1" applyFill="1" applyBorder="1" applyAlignment="1">
      <alignment horizontal="center" vertical="center" wrapText="1"/>
    </xf>
    <xf numFmtId="0" fontId="11" fillId="9" borderId="818" xfId="0" applyFont="1" applyFill="1" applyBorder="1" applyAlignment="1">
      <alignment horizontal="center" vertical="center" wrapText="1"/>
    </xf>
    <xf numFmtId="0" fontId="11" fillId="9" borderId="819" xfId="0" applyFont="1" applyFill="1" applyBorder="1" applyAlignment="1">
      <alignment horizontal="center" vertical="center" wrapText="1"/>
    </xf>
    <xf numFmtId="0" fontId="11" fillId="9" borderId="820" xfId="0" applyFont="1" applyFill="1" applyBorder="1" applyAlignment="1">
      <alignment horizontal="center" vertical="center" wrapText="1"/>
    </xf>
    <xf numFmtId="0" fontId="11" fillId="9" borderId="821" xfId="0" applyFont="1" applyFill="1" applyBorder="1" applyAlignment="1">
      <alignment horizontal="center" vertical="center" wrapText="1"/>
    </xf>
    <xf numFmtId="0" fontId="11" fillId="9" borderId="822" xfId="0" applyFont="1" applyFill="1" applyBorder="1" applyAlignment="1">
      <alignment horizontal="center" vertical="center" wrapText="1"/>
    </xf>
    <xf numFmtId="0" fontId="11" fillId="9" borderId="823" xfId="0" applyFont="1" applyFill="1" applyBorder="1" applyAlignment="1">
      <alignment horizontal="center" vertical="center" wrapText="1"/>
    </xf>
    <xf numFmtId="0" fontId="11" fillId="9" borderId="824" xfId="0" applyFont="1" applyFill="1" applyBorder="1" applyAlignment="1">
      <alignment horizontal="center" vertical="center" wrapText="1"/>
    </xf>
    <xf numFmtId="0" fontId="40" fillId="9" borderId="819" xfId="0" applyFont="1" applyFill="1" applyBorder="1" applyAlignment="1">
      <alignment horizontal="center" vertical="center" wrapText="1"/>
    </xf>
    <xf numFmtId="0" fontId="40" fillId="9" borderId="817" xfId="0" applyFont="1" applyFill="1" applyBorder="1" applyAlignment="1">
      <alignment horizontal="center" vertical="center" wrapText="1"/>
    </xf>
    <xf numFmtId="0" fontId="40" fillId="9" borderId="816" xfId="0" applyFont="1" applyFill="1" applyBorder="1" applyAlignment="1">
      <alignment horizontal="center" vertical="center" wrapText="1"/>
    </xf>
    <xf numFmtId="0" fontId="11" fillId="9" borderId="825" xfId="0" applyFont="1" applyFill="1" applyBorder="1" applyAlignment="1">
      <alignment horizontal="center" vertical="center" wrapText="1"/>
    </xf>
    <xf numFmtId="0" fontId="11" fillId="9" borderId="826" xfId="0" applyFont="1" applyFill="1" applyBorder="1" applyAlignment="1">
      <alignment horizontal="center" vertical="center" wrapText="1"/>
    </xf>
    <xf numFmtId="0" fontId="11" fillId="9" borderId="831" xfId="0" applyFont="1" applyFill="1" applyBorder="1" applyAlignment="1">
      <alignment horizontal="center" vertical="center" wrapText="1"/>
    </xf>
    <xf numFmtId="0" fontId="11" fillId="9" borderId="832" xfId="0" applyFont="1" applyFill="1" applyBorder="1" applyAlignment="1">
      <alignment horizontal="center" vertical="center" wrapText="1"/>
    </xf>
    <xf numFmtId="0" fontId="40" fillId="9" borderId="833" xfId="0" applyFont="1" applyFill="1" applyBorder="1" applyAlignment="1">
      <alignment horizontal="center" vertical="center" wrapText="1"/>
    </xf>
    <xf numFmtId="0" fontId="40" fillId="9" borderId="835" xfId="0" applyFont="1" applyFill="1" applyBorder="1" applyAlignment="1">
      <alignment horizontal="center" vertical="center" wrapText="1"/>
    </xf>
    <xf numFmtId="0" fontId="11" fillId="9" borderId="835" xfId="0" applyFont="1" applyFill="1" applyBorder="1" applyAlignment="1">
      <alignment horizontal="center" vertical="center" wrapText="1"/>
    </xf>
    <xf numFmtId="0" fontId="11" fillId="9" borderId="834" xfId="0" applyFont="1" applyFill="1" applyBorder="1" applyAlignment="1">
      <alignment horizontal="center" vertical="center" wrapText="1"/>
    </xf>
    <xf numFmtId="0" fontId="11" fillId="9" borderId="118" xfId="0" applyFont="1" applyFill="1" applyBorder="1" applyAlignment="1">
      <alignment horizontal="center" vertical="center" wrapText="1"/>
    </xf>
    <xf numFmtId="0" fontId="11" fillId="9" borderId="119" xfId="0" applyFont="1" applyFill="1" applyBorder="1" applyAlignment="1">
      <alignment horizontal="center" vertical="center" wrapText="1"/>
    </xf>
    <xf numFmtId="0" fontId="11" fillId="9" borderId="135" xfId="0" applyFont="1" applyFill="1" applyBorder="1" applyAlignment="1">
      <alignment horizontal="center" vertical="center" wrapText="1"/>
    </xf>
    <xf numFmtId="0" fontId="11" fillId="9" borderId="556" xfId="0" applyFont="1" applyFill="1" applyBorder="1" applyAlignment="1">
      <alignment horizontal="center" vertical="center"/>
    </xf>
    <xf numFmtId="0" fontId="11" fillId="9" borderId="557" xfId="0" applyFont="1" applyFill="1" applyBorder="1" applyAlignment="1">
      <alignment horizontal="center" vertical="center"/>
    </xf>
    <xf numFmtId="0" fontId="11" fillId="9" borderId="827" xfId="0" applyFont="1" applyFill="1" applyBorder="1" applyAlignment="1">
      <alignment horizontal="center" vertical="center"/>
    </xf>
    <xf numFmtId="0" fontId="11" fillId="9" borderId="815" xfId="0" applyFont="1" applyFill="1" applyBorder="1" applyAlignment="1">
      <alignment horizontal="center" vertical="center"/>
    </xf>
    <xf numFmtId="0" fontId="11" fillId="9" borderId="828" xfId="0" applyFont="1" applyFill="1" applyBorder="1" applyAlignment="1">
      <alignment horizontal="center" vertical="center"/>
    </xf>
    <xf numFmtId="0" fontId="11" fillId="9" borderId="829" xfId="0" applyFont="1" applyFill="1" applyBorder="1" applyAlignment="1">
      <alignment horizontal="center" vertical="center"/>
    </xf>
    <xf numFmtId="0" fontId="11" fillId="9" borderId="830" xfId="0" applyFont="1" applyFill="1" applyBorder="1" applyAlignment="1">
      <alignment horizontal="center" vertical="center"/>
    </xf>
    <xf numFmtId="0" fontId="11" fillId="5" borderId="533" xfId="13" quotePrefix="1" applyFont="1" applyFill="1" applyBorder="1" applyAlignment="1">
      <alignment horizontal="center" vertical="center" wrapText="1"/>
    </xf>
    <xf numFmtId="0" fontId="11" fillId="5" borderId="529" xfId="13" quotePrefix="1" applyFont="1" applyFill="1" applyBorder="1" applyAlignment="1">
      <alignment horizontal="center" vertical="center" wrapText="1"/>
    </xf>
    <xf numFmtId="0" fontId="11" fillId="5" borderId="800" xfId="13" quotePrefix="1" applyFont="1" applyFill="1" applyBorder="1" applyAlignment="1">
      <alignment horizontal="center" vertical="center" wrapText="1"/>
    </xf>
    <xf numFmtId="0" fontId="11" fillId="5" borderId="801" xfId="13" quotePrefix="1" applyFont="1" applyFill="1" applyBorder="1" applyAlignment="1">
      <alignment horizontal="center" vertical="center" wrapText="1"/>
    </xf>
    <xf numFmtId="0" fontId="11" fillId="5" borderId="802" xfId="13" quotePrefix="1" applyFont="1" applyFill="1" applyBorder="1" applyAlignment="1">
      <alignment horizontal="center" vertical="center" wrapText="1"/>
    </xf>
    <xf numFmtId="0" fontId="11" fillId="2" borderId="800" xfId="13" quotePrefix="1" applyFont="1" applyFill="1" applyBorder="1" applyAlignment="1">
      <alignment horizontal="center" vertical="center" wrapText="1"/>
    </xf>
    <xf numFmtId="0" fontId="11" fillId="2" borderId="801" xfId="13" quotePrefix="1" applyFont="1" applyFill="1" applyBorder="1" applyAlignment="1">
      <alignment horizontal="center" vertical="center" wrapText="1"/>
    </xf>
    <xf numFmtId="0" fontId="11" fillId="2" borderId="802" xfId="13" quotePrefix="1" applyFont="1" applyFill="1" applyBorder="1" applyAlignment="1">
      <alignment horizontal="center" vertical="center" wrapText="1"/>
    </xf>
    <xf numFmtId="0" fontId="40" fillId="2" borderId="837" xfId="15" quotePrefix="1" applyFont="1" applyFill="1" applyBorder="1" applyAlignment="1">
      <alignment horizontal="center" vertical="center" wrapText="1"/>
    </xf>
    <xf numFmtId="0" fontId="40" fillId="2" borderId="34" xfId="15" quotePrefix="1" applyFont="1" applyFill="1" applyBorder="1" applyAlignment="1">
      <alignment horizontal="center" vertical="center" wrapText="1"/>
    </xf>
    <xf numFmtId="0" fontId="40" fillId="2" borderId="43" xfId="15" quotePrefix="1" applyFont="1" applyFill="1" applyBorder="1" applyAlignment="1">
      <alignment horizontal="center" vertical="center" wrapText="1"/>
    </xf>
    <xf numFmtId="0" fontId="56" fillId="2" borderId="43" xfId="15" quotePrefix="1" applyFont="1" applyFill="1" applyBorder="1" applyAlignment="1">
      <alignment horizontal="center" vertical="center" wrapText="1"/>
    </xf>
    <xf numFmtId="0" fontId="11" fillId="2" borderId="803" xfId="13" quotePrefix="1" applyFont="1" applyFill="1" applyBorder="1" applyAlignment="1">
      <alignment horizontal="center" vertical="center" wrapText="1"/>
    </xf>
    <xf numFmtId="0" fontId="11" fillId="2" borderId="839" xfId="13" quotePrefix="1" applyFont="1" applyFill="1" applyBorder="1" applyAlignment="1">
      <alignment horizontal="center" vertical="center" wrapText="1"/>
    </xf>
    <xf numFmtId="0" fontId="40" fillId="2" borderId="802" xfId="15" quotePrefix="1" applyFont="1" applyFill="1" applyBorder="1" applyAlignment="1">
      <alignment horizontal="center" vertical="center" wrapText="1"/>
    </xf>
    <xf numFmtId="0" fontId="40" fillId="2" borderId="794" xfId="15" applyFont="1" applyFill="1" applyBorder="1" applyAlignment="1">
      <alignment vertical="center" wrapText="1"/>
    </xf>
    <xf numFmtId="0" fontId="56" fillId="2" borderId="794" xfId="15" applyFont="1" applyFill="1" applyBorder="1" applyAlignment="1">
      <alignment vertical="center" wrapText="1"/>
    </xf>
    <xf numFmtId="0" fontId="11" fillId="2" borderId="801" xfId="13" applyFont="1" applyFill="1" applyBorder="1" applyAlignment="1">
      <alignment horizontal="center" vertical="center" wrapText="1"/>
    </xf>
    <xf numFmtId="0" fontId="11" fillId="2" borderId="802" xfId="13" applyFont="1" applyFill="1" applyBorder="1" applyAlignment="1">
      <alignment horizontal="center" vertical="center" wrapText="1"/>
    </xf>
    <xf numFmtId="0" fontId="11" fillId="2" borderId="774" xfId="15" quotePrefix="1" applyFont="1" applyFill="1" applyBorder="1" applyAlignment="1">
      <alignment vertical="center" wrapText="1"/>
    </xf>
    <xf numFmtId="0" fontId="11" fillId="2" borderId="806" xfId="13" quotePrefix="1" applyFont="1" applyFill="1" applyBorder="1" applyAlignment="1">
      <alignment horizontal="center" vertical="center" wrapText="1"/>
    </xf>
    <xf numFmtId="0" fontId="40" fillId="2" borderId="800" xfId="13" quotePrefix="1" applyFont="1" applyFill="1" applyBorder="1" applyAlignment="1">
      <alignment horizontal="center" vertical="center" wrapText="1"/>
    </xf>
    <xf numFmtId="0" fontId="40" fillId="2" borderId="801" xfId="13" quotePrefix="1" applyFont="1" applyFill="1" applyBorder="1" applyAlignment="1">
      <alignment horizontal="center" vertical="center" wrapText="1"/>
    </xf>
    <xf numFmtId="0" fontId="40" fillId="2" borderId="802" xfId="13" quotePrefix="1" applyFont="1" applyFill="1" applyBorder="1" applyAlignment="1">
      <alignment horizontal="center" vertical="center" wrapText="1"/>
    </xf>
    <xf numFmtId="0" fontId="11" fillId="5" borderId="805" xfId="13" quotePrefix="1" applyFont="1" applyFill="1" applyBorder="1" applyAlignment="1">
      <alignment horizontal="center" vertical="center" wrapText="1"/>
    </xf>
    <xf numFmtId="0" fontId="11" fillId="5" borderId="806" xfId="13" quotePrefix="1" applyFont="1" applyFill="1" applyBorder="1" applyAlignment="1">
      <alignment horizontal="center" vertical="center" wrapText="1"/>
    </xf>
    <xf numFmtId="0" fontId="40" fillId="5" borderId="474" xfId="13" quotePrefix="1" applyFont="1" applyFill="1" applyBorder="1" applyAlignment="1">
      <alignment horizontal="center" vertical="center" wrapText="1"/>
    </xf>
    <xf numFmtId="0" fontId="40" fillId="5" borderId="533" xfId="13" quotePrefix="1" applyFont="1" applyFill="1" applyBorder="1" applyAlignment="1">
      <alignment horizontal="center" vertical="center" wrapText="1"/>
    </xf>
    <xf numFmtId="0" fontId="59" fillId="2" borderId="510" xfId="0" applyFont="1" applyFill="1" applyBorder="1" applyAlignment="1">
      <alignment horizontal="center" vertical="center" wrapText="1"/>
    </xf>
    <xf numFmtId="0" fontId="11" fillId="2" borderId="840" xfId="13" quotePrefix="1" applyFont="1" applyFill="1" applyBorder="1" applyAlignment="1">
      <alignment horizontal="center" vertical="center" wrapText="1"/>
    </xf>
    <xf numFmtId="0" fontId="11" fillId="2" borderId="838" xfId="13" quotePrefix="1" applyFont="1" applyFill="1" applyBorder="1" applyAlignment="1">
      <alignment horizontal="center" vertical="center" wrapText="1"/>
    </xf>
    <xf numFmtId="0" fontId="139" fillId="2" borderId="840" xfId="13" quotePrefix="1" applyFont="1" applyFill="1" applyBorder="1" applyAlignment="1">
      <alignment horizontal="center" vertical="center" wrapText="1"/>
    </xf>
    <xf numFmtId="0" fontId="59" fillId="2" borderId="804" xfId="0" applyFont="1" applyFill="1" applyBorder="1" applyAlignment="1">
      <alignment horizontal="center" vertical="center" wrapText="1"/>
    </xf>
    <xf numFmtId="0" fontId="59" fillId="2" borderId="805" xfId="0" applyFont="1" applyFill="1" applyBorder="1" applyAlignment="1">
      <alignment horizontal="center" vertical="center" wrapText="1"/>
    </xf>
    <xf numFmtId="0" fontId="59" fillId="2" borderId="806" xfId="0" applyFont="1" applyFill="1" applyBorder="1" applyAlignment="1">
      <alignment horizontal="center" vertical="center" wrapText="1"/>
    </xf>
    <xf numFmtId="0" fontId="38" fillId="5" borderId="808" xfId="11" quotePrefix="1" applyFont="1" applyFill="1" applyBorder="1" applyAlignment="1">
      <alignment horizontal="center" vertical="center" wrapText="1"/>
    </xf>
    <xf numFmtId="0" fontId="56" fillId="2" borderId="623" xfId="15" quotePrefix="1" applyFont="1" applyFill="1" applyBorder="1" applyAlignment="1">
      <alignment horizontal="center" vertical="center" wrapText="1"/>
    </xf>
    <xf numFmtId="0" fontId="40" fillId="2" borderId="794" xfId="15" applyFont="1" applyFill="1" applyBorder="1" applyAlignment="1">
      <alignment vertical="center"/>
    </xf>
    <xf numFmtId="0" fontId="11" fillId="8" borderId="782" xfId="13" quotePrefix="1" applyFont="1" applyFill="1" applyBorder="1" applyAlignment="1">
      <alignment horizontal="center" vertical="center" wrapText="1"/>
    </xf>
    <xf numFmtId="0" fontId="11" fillId="2" borderId="799" xfId="15" quotePrefix="1" applyFont="1" applyFill="1" applyBorder="1" applyAlignment="1">
      <alignment vertical="center" wrapText="1"/>
    </xf>
    <xf numFmtId="0" fontId="56" fillId="2" borderId="800" xfId="0" applyFont="1" applyFill="1" applyBorder="1" applyAlignment="1">
      <alignment horizontal="center" vertical="center"/>
    </xf>
    <xf numFmtId="0" fontId="56" fillId="2" borderId="801" xfId="0" applyFont="1" applyFill="1" applyBorder="1" applyAlignment="1">
      <alignment horizontal="center" vertical="center"/>
    </xf>
    <xf numFmtId="0" fontId="11" fillId="2" borderId="800" xfId="13" applyFont="1" applyFill="1" applyBorder="1" applyAlignment="1">
      <alignment horizontal="center" vertical="center" wrapText="1"/>
    </xf>
    <xf numFmtId="0" fontId="59" fillId="2" borderId="799" xfId="0" applyFont="1" applyFill="1" applyBorder="1" applyAlignment="1">
      <alignment horizontal="left" vertical="center" wrapText="1"/>
    </xf>
    <xf numFmtId="0" fontId="60" fillId="5" borderId="510" xfId="11" quotePrefix="1" applyFont="1" applyFill="1" applyBorder="1" applyAlignment="1">
      <alignment horizontal="center" vertical="center" wrapText="1"/>
    </xf>
    <xf numFmtId="0" fontId="60" fillId="5" borderId="808" xfId="11" quotePrefix="1" applyFont="1" applyFill="1" applyBorder="1" applyAlignment="1">
      <alignment horizontal="center" vertical="center" wrapText="1"/>
    </xf>
    <xf numFmtId="0" fontId="60" fillId="5" borderId="810" xfId="11" quotePrefix="1" applyFont="1" applyFill="1" applyBorder="1" applyAlignment="1">
      <alignment horizontal="center" vertical="center" wrapText="1"/>
    </xf>
    <xf numFmtId="0" fontId="60" fillId="5" borderId="560" xfId="11" quotePrefix="1" applyFont="1" applyFill="1" applyBorder="1" applyAlignment="1">
      <alignment horizontal="center" vertical="center" wrapText="1"/>
    </xf>
    <xf numFmtId="0" fontId="40" fillId="2" borderId="841" xfId="15" applyFont="1" applyFill="1" applyBorder="1" applyAlignment="1">
      <alignment vertical="center" wrapText="1"/>
    </xf>
    <xf numFmtId="0" fontId="56" fillId="2" borderId="837" xfId="15" quotePrefix="1" applyFont="1" applyFill="1" applyBorder="1" applyAlignment="1">
      <alignment horizontal="center" vertical="center" wrapText="1"/>
    </xf>
    <xf numFmtId="0" fontId="56" fillId="2" borderId="34" xfId="15" quotePrefix="1" applyFont="1" applyFill="1" applyBorder="1" applyAlignment="1">
      <alignment horizontal="center" vertical="center" wrapText="1"/>
    </xf>
    <xf numFmtId="0" fontId="11" fillId="2" borderId="805" xfId="13" quotePrefix="1" applyFont="1" applyFill="1" applyBorder="1" applyAlignment="1">
      <alignment horizontal="center" vertical="center" wrapText="1"/>
    </xf>
    <xf numFmtId="0" fontId="40" fillId="2" borderId="504" xfId="15" applyFont="1" applyFill="1" applyBorder="1" applyAlignment="1">
      <alignment vertical="center" wrapText="1"/>
    </xf>
    <xf numFmtId="0" fontId="28" fillId="2" borderId="843" xfId="22" quotePrefix="1" applyNumberFormat="1" applyFont="1" applyFill="1" applyBorder="1" applyAlignment="1" applyProtection="1">
      <alignment vertical="center" wrapText="1"/>
      <protection locked="0"/>
    </xf>
    <xf numFmtId="0" fontId="25" fillId="2" borderId="840" xfId="22" applyNumberFormat="1" applyFont="1" applyFill="1" applyBorder="1" applyAlignment="1" applyProtection="1">
      <alignment horizontal="center" vertical="center" wrapText="1"/>
    </xf>
    <xf numFmtId="0" fontId="25" fillId="2" borderId="838" xfId="22" applyNumberFormat="1" applyFont="1" applyFill="1" applyBorder="1" applyAlignment="1" applyProtection="1">
      <alignment horizontal="center" vertical="center" wrapText="1"/>
    </xf>
    <xf numFmtId="0" fontId="25" fillId="2" borderId="839" xfId="22" applyNumberFormat="1" applyFont="1" applyFill="1" applyBorder="1" applyAlignment="1" applyProtection="1">
      <alignment horizontal="center" vertical="center" wrapText="1"/>
    </xf>
    <xf numFmtId="0" fontId="128" fillId="2" borderId="837" xfId="13" applyNumberFormat="1" applyFont="1" applyFill="1" applyBorder="1" applyAlignment="1" applyProtection="1">
      <alignment horizontal="center" vertical="center" wrapText="1"/>
    </xf>
    <xf numFmtId="0" fontId="128" fillId="2" borderId="34" xfId="13" applyNumberFormat="1" applyFont="1" applyFill="1" applyBorder="1" applyAlignment="1" applyProtection="1">
      <alignment horizontal="center" vertical="center" wrapText="1"/>
    </xf>
    <xf numFmtId="0" fontId="128" fillId="2" borderId="43" xfId="13" applyNumberFormat="1" applyFont="1" applyFill="1" applyBorder="1" applyAlignment="1" applyProtection="1">
      <alignment horizontal="center" vertical="center" wrapText="1"/>
    </xf>
    <xf numFmtId="0" fontId="25" fillId="2" borderId="804" xfId="22" applyNumberFormat="1" applyFont="1" applyFill="1" applyBorder="1" applyAlignment="1" applyProtection="1">
      <alignment horizontal="center" vertical="center" wrapText="1"/>
    </xf>
    <xf numFmtId="0" fontId="25" fillId="2" borderId="803" xfId="22" applyNumberFormat="1" applyFont="1" applyFill="1" applyBorder="1" applyAlignment="1" applyProtection="1">
      <alignment horizontal="center" vertical="center" wrapText="1"/>
    </xf>
    <xf numFmtId="0" fontId="138" fillId="2" borderId="803" xfId="0" applyNumberFormat="1" applyFont="1" applyFill="1" applyBorder="1" applyAlignment="1" applyProtection="1">
      <alignment horizontal="center" vertical="center"/>
    </xf>
    <xf numFmtId="0" fontId="127" fillId="2" borderId="80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80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80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809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80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804" xfId="13" applyFont="1" applyFill="1" applyBorder="1" applyAlignment="1" applyProtection="1">
      <alignment horizontal="center" vertical="center" wrapText="1"/>
      <protection locked="0"/>
    </xf>
    <xf numFmtId="0" fontId="128" fillId="2" borderId="805" xfId="13" applyFont="1" applyFill="1" applyBorder="1" applyAlignment="1" applyProtection="1">
      <alignment horizontal="center" vertical="center" wrapText="1"/>
      <protection locked="0"/>
    </xf>
    <xf numFmtId="0" fontId="128" fillId="2" borderId="510" xfId="13" applyFont="1" applyFill="1" applyBorder="1" applyAlignment="1" applyProtection="1">
      <alignment horizontal="center" vertical="center" wrapText="1"/>
      <protection locked="0"/>
    </xf>
    <xf numFmtId="0" fontId="128" fillId="2" borderId="810" xfId="13" applyFont="1" applyFill="1" applyBorder="1" applyAlignment="1" applyProtection="1">
      <alignment horizontal="center" vertical="center" wrapText="1"/>
      <protection locked="0"/>
    </xf>
    <xf numFmtId="0" fontId="128" fillId="2" borderId="836" xfId="13" applyFont="1" applyFill="1" applyBorder="1" applyAlignment="1" applyProtection="1">
      <alignment horizontal="center" vertical="center" wrapText="1"/>
      <protection locked="0"/>
    </xf>
    <xf numFmtId="0" fontId="129" fillId="2" borderId="803" xfId="0" applyFont="1" applyFill="1" applyBorder="1" applyAlignment="1" applyProtection="1">
      <alignment horizontal="left" vertical="center" wrapText="1"/>
      <protection locked="0"/>
    </xf>
    <xf numFmtId="0" fontId="128" fillId="2" borderId="510" xfId="13" applyFont="1" applyFill="1" applyBorder="1" applyAlignment="1" applyProtection="1">
      <alignment vertical="center" wrapText="1"/>
      <protection locked="0"/>
    </xf>
    <xf numFmtId="0" fontId="128" fillId="2" borderId="811" xfId="13" applyFont="1" applyFill="1" applyBorder="1" applyAlignment="1" applyProtection="1">
      <alignment vertical="center" wrapText="1"/>
      <protection locked="0"/>
    </xf>
    <xf numFmtId="0" fontId="128" fillId="2" borderId="813" xfId="13" applyFont="1" applyFill="1" applyBorder="1" applyAlignment="1" applyProtection="1">
      <alignment vertical="center" wrapText="1"/>
      <protection locked="0"/>
    </xf>
    <xf numFmtId="0" fontId="127" fillId="2" borderId="782" xfId="15" applyFont="1" applyFill="1" applyBorder="1" applyAlignment="1" applyProtection="1">
      <alignment horizontal="center" vertical="center" wrapText="1"/>
      <protection locked="0"/>
    </xf>
    <xf numFmtId="0" fontId="129" fillId="2" borderId="808" xfId="15" applyFont="1" applyFill="1" applyBorder="1" applyAlignment="1" applyProtection="1">
      <alignment vertical="center" wrapText="1"/>
      <protection locked="0"/>
    </xf>
    <xf numFmtId="0" fontId="127" fillId="2" borderId="510" xfId="13" applyFont="1" applyFill="1" applyBorder="1" applyAlignment="1" applyProtection="1">
      <alignment vertical="center" wrapText="1"/>
      <protection locked="0"/>
    </xf>
    <xf numFmtId="0" fontId="127" fillId="2" borderId="810" xfId="13" applyFont="1" applyFill="1" applyBorder="1" applyAlignment="1" applyProtection="1">
      <alignment vertical="center" wrapText="1"/>
      <protection locked="0"/>
    </xf>
    <xf numFmtId="0" fontId="127" fillId="2" borderId="836" xfId="13" applyFont="1" applyFill="1" applyBorder="1" applyAlignment="1" applyProtection="1">
      <alignment vertical="center" wrapText="1"/>
      <protection locked="0"/>
    </xf>
    <xf numFmtId="0" fontId="127" fillId="2" borderId="842" xfId="13" applyFont="1" applyFill="1" applyBorder="1" applyAlignment="1" applyProtection="1">
      <alignment vertical="center" wrapText="1"/>
      <protection locked="0"/>
    </xf>
    <xf numFmtId="0" fontId="127" fillId="2" borderId="841" xfId="15" quotePrefix="1" applyFont="1" applyFill="1" applyBorder="1" applyAlignment="1">
      <alignment horizontal="left" vertical="center" wrapText="1"/>
    </xf>
    <xf numFmtId="0" fontId="127" fillId="2" borderId="800" xfId="15" applyFont="1" applyFill="1" applyBorder="1" applyAlignment="1" applyProtection="1">
      <alignment horizontal="center" vertical="center" wrapText="1"/>
    </xf>
    <xf numFmtId="0" fontId="128" fillId="2" borderId="379" xfId="13" applyFont="1" applyFill="1" applyBorder="1" applyAlignment="1" applyProtection="1">
      <alignment horizontal="center" vertical="center" wrapText="1"/>
      <protection locked="0"/>
    </xf>
    <xf numFmtId="0" fontId="129" fillId="2" borderId="774" xfId="15" quotePrefix="1" applyFont="1" applyFill="1" applyBorder="1" applyAlignment="1" applyProtection="1">
      <alignment vertical="center" wrapText="1"/>
      <protection locked="0"/>
    </xf>
    <xf numFmtId="0" fontId="128" fillId="2" borderId="840" xfId="15" applyFont="1" applyFill="1" applyBorder="1" applyAlignment="1" applyProtection="1">
      <alignment horizontal="center" vertical="center" wrapText="1"/>
    </xf>
    <xf numFmtId="0" fontId="129" fillId="2" borderId="510" xfId="0" applyFont="1" applyFill="1" applyBorder="1" applyAlignment="1" applyProtection="1">
      <alignment horizontal="center" vertical="center" wrapText="1"/>
      <protection locked="0"/>
    </xf>
    <xf numFmtId="0" fontId="129" fillId="2" borderId="811" xfId="0" applyFont="1" applyFill="1" applyBorder="1" applyAlignment="1" applyProtection="1">
      <alignment horizontal="center" vertical="center" wrapText="1"/>
      <protection locked="0"/>
    </xf>
    <xf numFmtId="0" fontId="127" fillId="2" borderId="794" xfId="15" quotePrefix="1" applyFont="1" applyFill="1" applyBorder="1" applyAlignment="1">
      <alignment horizontal="left" vertical="center" wrapText="1"/>
    </xf>
    <xf numFmtId="0" fontId="128" fillId="2" borderId="774" xfId="15" applyFont="1" applyFill="1" applyBorder="1" applyAlignment="1" applyProtection="1">
      <alignment horizontal="center" vertical="center" wrapText="1"/>
    </xf>
    <xf numFmtId="0" fontId="129" fillId="2" borderId="774" xfId="0" applyNumberFormat="1" applyFont="1" applyFill="1" applyBorder="1" applyAlignment="1" applyProtection="1">
      <alignment horizontal="left" vertical="center" wrapText="1"/>
      <protection locked="0"/>
    </xf>
    <xf numFmtId="0" fontId="38" fillId="2" borderId="467" xfId="11" quotePrefix="1" applyFont="1" applyFill="1" applyBorder="1" applyAlignment="1">
      <alignment horizontal="center" vertical="center" wrapText="1"/>
    </xf>
    <xf numFmtId="0" fontId="39" fillId="2" borderId="466" xfId="15" quotePrefix="1" applyFont="1" applyFill="1" applyBorder="1" applyAlignment="1">
      <alignment vertical="center" wrapText="1"/>
    </xf>
    <xf numFmtId="0" fontId="39" fillId="2" borderId="462" xfId="15" quotePrefix="1" applyFont="1" applyFill="1" applyBorder="1" applyAlignment="1">
      <alignment vertical="center" wrapText="1"/>
    </xf>
    <xf numFmtId="0" fontId="40" fillId="2" borderId="428" xfId="15" quotePrefix="1" applyFont="1" applyFill="1" applyBorder="1" applyAlignment="1">
      <alignment vertical="center" wrapText="1"/>
    </xf>
    <xf numFmtId="0" fontId="126" fillId="2" borderId="462" xfId="0" applyFont="1" applyFill="1" applyBorder="1" applyAlignment="1">
      <alignment horizontal="left" vertical="center" wrapText="1"/>
    </xf>
    <xf numFmtId="0" fontId="126" fillId="2" borderId="466" xfId="0" applyFont="1" applyFill="1" applyBorder="1" applyAlignment="1">
      <alignment horizontal="left" vertical="center" wrapText="1"/>
    </xf>
    <xf numFmtId="0" fontId="43" fillId="2" borderId="466" xfId="0" applyFont="1" applyFill="1" applyBorder="1" applyAlignment="1">
      <alignment horizontal="left" vertical="center" wrapText="1"/>
    </xf>
    <xf numFmtId="0" fontId="40" fillId="2" borderId="350" xfId="15" quotePrefix="1" applyFont="1" applyFill="1" applyBorder="1" applyAlignment="1">
      <alignment vertical="center" wrapText="1"/>
    </xf>
    <xf numFmtId="0" fontId="39" fillId="2" borderId="467" xfId="15" quotePrefix="1" applyFont="1" applyFill="1" applyBorder="1" applyAlignment="1">
      <alignment vertical="center" wrapText="1"/>
    </xf>
    <xf numFmtId="0" fontId="10" fillId="2" borderId="466" xfId="0" applyFont="1" applyFill="1" applyBorder="1" applyAlignment="1">
      <alignment horizontal="left" vertical="center" wrapText="1"/>
    </xf>
    <xf numFmtId="0" fontId="11" fillId="0" borderId="797" xfId="13" quotePrefix="1" applyFont="1" applyFill="1" applyBorder="1" applyAlignment="1">
      <alignment horizontal="center" vertical="center" wrapText="1"/>
    </xf>
    <xf numFmtId="0" fontId="11" fillId="0" borderId="810" xfId="13" quotePrefix="1" applyFont="1" applyFill="1" applyBorder="1" applyAlignment="1">
      <alignment horizontal="center" vertical="center" wrapText="1"/>
    </xf>
    <xf numFmtId="0" fontId="40" fillId="0" borderId="809" xfId="13" quotePrefix="1" applyFont="1" applyFill="1" applyBorder="1" applyAlignment="1">
      <alignment horizontal="center" vertical="center" wrapText="1"/>
    </xf>
    <xf numFmtId="0" fontId="60" fillId="2" borderId="465" xfId="11" quotePrefix="1" applyFont="1" applyFill="1" applyBorder="1" applyAlignment="1">
      <alignment horizontal="center" vertical="center" wrapText="1"/>
    </xf>
    <xf numFmtId="0" fontId="60" fillId="2" borderId="467" xfId="11" quotePrefix="1" applyFont="1" applyFill="1" applyBorder="1" applyAlignment="1">
      <alignment horizontal="center" vertical="center" wrapText="1"/>
    </xf>
    <xf numFmtId="0" fontId="40" fillId="2" borderId="157" xfId="15" quotePrefix="1" applyFont="1" applyFill="1" applyBorder="1" applyAlignment="1">
      <alignment horizontal="center" vertical="center" wrapText="1"/>
    </xf>
    <xf numFmtId="0" fontId="11" fillId="0" borderId="800" xfId="13" applyFont="1" applyFill="1" applyBorder="1" applyAlignment="1">
      <alignment horizontal="center" vertical="center" wrapText="1"/>
    </xf>
    <xf numFmtId="0" fontId="11" fillId="0" borderId="801" xfId="13" applyFont="1" applyFill="1" applyBorder="1" applyAlignment="1">
      <alignment horizontal="center" vertical="center" wrapText="1"/>
    </xf>
    <xf numFmtId="0" fontId="11" fillId="0" borderId="802" xfId="13" applyFont="1" applyFill="1" applyBorder="1" applyAlignment="1">
      <alignment horizontal="center" vertical="center" wrapText="1"/>
    </xf>
    <xf numFmtId="0" fontId="11" fillId="0" borderId="602" xfId="13" applyFont="1" applyFill="1" applyBorder="1" applyAlignment="1">
      <alignment horizontal="center" vertical="center" wrapText="1"/>
    </xf>
    <xf numFmtId="0" fontId="11" fillId="0" borderId="603" xfId="13" applyFont="1" applyFill="1" applyBorder="1" applyAlignment="1">
      <alignment horizontal="center" vertical="center" wrapText="1"/>
    </xf>
    <xf numFmtId="0" fontId="11" fillId="0" borderId="604" xfId="13" applyFont="1" applyFill="1" applyBorder="1" applyAlignment="1">
      <alignment horizontal="center" vertical="center" wrapText="1"/>
    </xf>
    <xf numFmtId="0" fontId="11" fillId="0" borderId="623" xfId="13" applyFont="1" applyFill="1" applyBorder="1" applyAlignment="1">
      <alignment horizontal="center" vertical="center" wrapText="1"/>
    </xf>
    <xf numFmtId="0" fontId="11" fillId="0" borderId="624" xfId="13" applyFont="1" applyFill="1" applyBorder="1" applyAlignment="1">
      <alignment horizontal="center" vertical="center" wrapText="1"/>
    </xf>
    <xf numFmtId="0" fontId="11" fillId="0" borderId="625" xfId="13" applyFont="1" applyFill="1" applyBorder="1" applyAlignment="1">
      <alignment horizontal="center" vertical="center" wrapText="1"/>
    </xf>
    <xf numFmtId="0" fontId="11" fillId="0" borderId="381" xfId="13" applyFont="1" applyFill="1" applyBorder="1" applyAlignment="1">
      <alignment horizontal="center" vertical="center" wrapText="1"/>
    </xf>
    <xf numFmtId="0" fontId="11" fillId="0" borderId="839" xfId="13" applyFont="1" applyFill="1" applyBorder="1" applyAlignment="1">
      <alignment horizontal="center" vertical="center" wrapText="1"/>
    </xf>
    <xf numFmtId="0" fontId="11" fillId="0" borderId="586" xfId="13" quotePrefix="1" applyFont="1" applyFill="1" applyBorder="1" applyAlignment="1">
      <alignment horizontal="center" vertical="center" wrapText="1"/>
    </xf>
    <xf numFmtId="0" fontId="11" fillId="0" borderId="842" xfId="13" quotePrefix="1" applyFont="1" applyFill="1" applyBorder="1" applyAlignment="1">
      <alignment horizontal="center" vertical="center" wrapText="1"/>
    </xf>
    <xf numFmtId="0" fontId="11" fillId="0" borderId="804" xfId="13" applyFont="1" applyFill="1" applyBorder="1" applyAlignment="1">
      <alignment horizontal="center" vertical="center" wrapText="1"/>
    </xf>
    <xf numFmtId="0" fontId="11" fillId="0" borderId="803" xfId="13" applyFont="1" applyFill="1" applyBorder="1" applyAlignment="1">
      <alignment horizontal="center" vertical="center" wrapText="1"/>
    </xf>
    <xf numFmtId="0" fontId="11" fillId="0" borderId="803" xfId="13" quotePrefix="1" applyFont="1" applyFill="1" applyBorder="1" applyAlignment="1">
      <alignment horizontal="center" vertical="center" wrapText="1"/>
    </xf>
    <xf numFmtId="0" fontId="40" fillId="0" borderId="611" xfId="13" quotePrefix="1" applyFont="1" applyFill="1" applyBorder="1" applyAlignment="1">
      <alignment horizontal="center" vertical="center" wrapText="1"/>
    </xf>
    <xf numFmtId="0" fontId="156" fillId="2" borderId="484" xfId="11" quotePrefix="1" applyNumberFormat="1" applyFont="1" applyFill="1" applyBorder="1" applyAlignment="1" applyProtection="1">
      <alignment horizontal="center" wrapText="1"/>
      <protection locked="0"/>
    </xf>
    <xf numFmtId="0" fontId="127" fillId="2" borderId="53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529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66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667" xfId="13" applyNumberFormat="1" applyFont="1" applyFill="1" applyBorder="1" applyAlignment="1" applyProtection="1">
      <alignment horizontal="center" vertical="center" wrapText="1"/>
      <protection locked="0"/>
    </xf>
    <xf numFmtId="0" fontId="156" fillId="5" borderId="804" xfId="11" quotePrefix="1" applyNumberFormat="1" applyFont="1" applyFill="1" applyBorder="1" applyAlignment="1" applyProtection="1">
      <alignment horizontal="center" wrapText="1"/>
      <protection locked="0"/>
    </xf>
    <xf numFmtId="0" fontId="129" fillId="2" borderId="803" xfId="15" quotePrefix="1" applyFont="1" applyFill="1" applyBorder="1" applyAlignment="1" applyProtection="1">
      <alignment vertical="center" wrapText="1"/>
      <protection locked="0"/>
    </xf>
    <xf numFmtId="0" fontId="127" fillId="2" borderId="778" xfId="15" quotePrefix="1" applyFont="1" applyFill="1" applyBorder="1" applyAlignment="1">
      <alignment horizontal="left" vertical="center" wrapText="1"/>
    </xf>
    <xf numFmtId="0" fontId="129" fillId="2" borderId="798" xfId="0" applyFont="1" applyFill="1" applyBorder="1" applyAlignment="1" applyProtection="1">
      <alignment horizontal="left" vertical="center" wrapText="1"/>
      <protection locked="0"/>
    </xf>
    <xf numFmtId="0" fontId="127" fillId="2" borderId="844" xfId="15" applyFont="1" applyFill="1" applyBorder="1" applyAlignment="1" applyProtection="1">
      <alignment horizontal="center" vertical="center" wrapText="1"/>
      <protection locked="0"/>
    </xf>
    <xf numFmtId="0" fontId="127" fillId="2" borderId="848" xfId="15" applyFont="1" applyFill="1" applyBorder="1" applyAlignment="1" applyProtection="1">
      <alignment horizontal="center" vertical="center" wrapText="1"/>
      <protection locked="0"/>
    </xf>
    <xf numFmtId="0" fontId="127" fillId="2" borderId="849" xfId="15" applyFont="1" applyFill="1" applyBorder="1" applyAlignment="1" applyProtection="1">
      <alignment horizontal="center" vertical="center" wrapText="1"/>
      <protection locked="0"/>
    </xf>
    <xf numFmtId="0" fontId="127" fillId="2" borderId="850" xfId="15" applyFont="1" applyFill="1" applyBorder="1" applyAlignment="1" applyProtection="1">
      <alignment horizontal="center" vertical="center" wrapText="1"/>
      <protection locked="0"/>
    </xf>
    <xf numFmtId="0" fontId="129" fillId="2" borderId="844" xfId="0" applyFont="1" applyFill="1" applyBorder="1" applyAlignment="1" applyProtection="1">
      <alignment horizontal="center" vertical="center" wrapText="1"/>
    </xf>
    <xf numFmtId="0" fontId="129" fillId="2" borderId="848" xfId="0" applyFont="1" applyFill="1" applyBorder="1" applyAlignment="1" applyProtection="1">
      <alignment horizontal="center" vertical="center" wrapText="1"/>
    </xf>
    <xf numFmtId="0" fontId="155" fillId="2" borderId="804" xfId="0" applyFont="1" applyFill="1" applyBorder="1" applyAlignment="1" applyProtection="1">
      <alignment horizontal="center" vertical="center"/>
    </xf>
    <xf numFmtId="0" fontId="114" fillId="5" borderId="504" xfId="15" applyFont="1" applyFill="1" applyBorder="1" applyAlignment="1">
      <alignment horizontal="left" vertical="center" wrapText="1"/>
    </xf>
    <xf numFmtId="0" fontId="127" fillId="2" borderId="705" xfId="22" applyFont="1" applyFill="1" applyBorder="1" applyAlignment="1" applyProtection="1">
      <alignment horizontal="center" vertical="center" wrapText="1"/>
    </xf>
    <xf numFmtId="0" fontId="127" fillId="2" borderId="808" xfId="22" applyFont="1" applyFill="1" applyBorder="1" applyAlignment="1" applyProtection="1">
      <alignment horizontal="center" vertical="center" wrapText="1"/>
    </xf>
    <xf numFmtId="0" fontId="127" fillId="2" borderId="474" xfId="22" applyFont="1" applyFill="1" applyBorder="1" applyAlignment="1" applyProtection="1">
      <alignment horizontal="center" vertical="center" wrapText="1"/>
    </xf>
    <xf numFmtId="0" fontId="127" fillId="2" borderId="296" xfId="22" applyFont="1" applyFill="1" applyBorder="1" applyAlignment="1" applyProtection="1">
      <alignment horizontal="center" vertical="center" wrapText="1"/>
    </xf>
    <xf numFmtId="0" fontId="57" fillId="0" borderId="379" xfId="15" applyFont="1" applyFill="1" applyBorder="1" applyAlignment="1">
      <alignment vertical="center" wrapText="1"/>
    </xf>
    <xf numFmtId="0" fontId="126" fillId="0" borderId="851" xfId="0" applyFont="1" applyFill="1" applyBorder="1" applyAlignment="1">
      <alignment horizontal="left" vertical="center" wrapText="1"/>
    </xf>
    <xf numFmtId="0" fontId="43" fillId="0" borderId="851" xfId="0" applyFont="1" applyFill="1" applyBorder="1" applyAlignment="1">
      <alignment horizontal="left" vertical="center" wrapText="1"/>
    </xf>
    <xf numFmtId="0" fontId="14" fillId="0" borderId="846" xfId="0" applyFont="1" applyFill="1" applyBorder="1" applyAlignment="1">
      <alignment horizontal="center" vertical="center" wrapText="1"/>
    </xf>
    <xf numFmtId="0" fontId="42" fillId="0" borderId="0" xfId="13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 wrapText="1"/>
    </xf>
    <xf numFmtId="0" fontId="127" fillId="2" borderId="852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855" xfId="13" applyNumberFormat="1" applyFont="1" applyFill="1" applyBorder="1" applyAlignment="1" applyProtection="1">
      <alignment horizontal="center" vertical="center" wrapText="1"/>
    </xf>
    <xf numFmtId="0" fontId="129" fillId="2" borderId="733" xfId="15" quotePrefix="1" applyNumberFormat="1" applyFont="1" applyFill="1" applyBorder="1" applyAlignment="1" applyProtection="1">
      <alignment vertical="center" wrapText="1"/>
      <protection locked="0"/>
    </xf>
    <xf numFmtId="0" fontId="124" fillId="5" borderId="0" xfId="0" applyFont="1" applyFill="1" applyBorder="1" applyAlignment="1">
      <alignment horizontal="center" wrapText="1"/>
    </xf>
    <xf numFmtId="0" fontId="126" fillId="2" borderId="0" xfId="0" applyFont="1" applyFill="1" applyBorder="1" applyAlignment="1">
      <alignment horizontal="left" vertical="center" wrapText="1"/>
    </xf>
    <xf numFmtId="0" fontId="20" fillId="0" borderId="863" xfId="15" applyFont="1" applyFill="1" applyBorder="1" applyAlignment="1">
      <alignment vertical="center" wrapText="1"/>
    </xf>
    <xf numFmtId="0" fontId="40" fillId="9" borderId="864" xfId="0" applyFont="1" applyFill="1" applyBorder="1" applyAlignment="1">
      <alignment horizontal="center" vertical="center" wrapText="1"/>
    </xf>
    <xf numFmtId="0" fontId="40" fillId="5" borderId="504" xfId="15" applyFont="1" applyFill="1" applyBorder="1" applyAlignment="1">
      <alignment vertical="center" wrapText="1"/>
    </xf>
    <xf numFmtId="0" fontId="40" fillId="9" borderId="866" xfId="0" applyFont="1" applyFill="1" applyBorder="1" applyAlignment="1">
      <alignment horizontal="center" vertical="center" wrapText="1"/>
    </xf>
    <xf numFmtId="0" fontId="40" fillId="9" borderId="868" xfId="0" applyFont="1" applyFill="1" applyBorder="1" applyAlignment="1">
      <alignment horizontal="center" vertical="center"/>
    </xf>
    <xf numFmtId="0" fontId="40" fillId="9" borderId="869" xfId="0" applyFont="1" applyFill="1" applyBorder="1" applyAlignment="1">
      <alignment horizontal="center" vertical="center"/>
    </xf>
    <xf numFmtId="0" fontId="40" fillId="9" borderId="870" xfId="0" applyFont="1" applyFill="1" applyBorder="1" applyAlignment="1">
      <alignment horizontal="center" vertical="center" wrapText="1"/>
    </xf>
    <xf numFmtId="0" fontId="40" fillId="9" borderId="871" xfId="0" applyFont="1" applyFill="1" applyBorder="1" applyAlignment="1">
      <alignment horizontal="center" vertical="center" wrapText="1"/>
    </xf>
    <xf numFmtId="0" fontId="11" fillId="9" borderId="867" xfId="0" applyFont="1" applyFill="1" applyBorder="1" applyAlignment="1">
      <alignment horizontal="center" vertical="center" wrapText="1"/>
    </xf>
    <xf numFmtId="0" fontId="40" fillId="9" borderId="872" xfId="0" applyFont="1" applyFill="1" applyBorder="1" applyAlignment="1">
      <alignment horizontal="center" vertical="center" wrapText="1"/>
    </xf>
    <xf numFmtId="0" fontId="11" fillId="9" borderId="872" xfId="0" applyFont="1" applyFill="1" applyBorder="1" applyAlignment="1">
      <alignment horizontal="center" vertical="center" wrapText="1"/>
    </xf>
    <xf numFmtId="0" fontId="40" fillId="9" borderId="873" xfId="0" applyFont="1" applyFill="1" applyBorder="1" applyAlignment="1">
      <alignment horizontal="center" vertical="center" wrapText="1"/>
    </xf>
    <xf numFmtId="0" fontId="11" fillId="9" borderId="874" xfId="0" applyFont="1" applyFill="1" applyBorder="1" applyAlignment="1">
      <alignment horizontal="center" vertical="center" wrapText="1"/>
    </xf>
    <xf numFmtId="0" fontId="40" fillId="9" borderId="875" xfId="0" applyFont="1" applyFill="1" applyBorder="1" applyAlignment="1">
      <alignment horizontal="center" vertical="center" wrapText="1"/>
    </xf>
    <xf numFmtId="0" fontId="11" fillId="9" borderId="876" xfId="0" applyFont="1" applyFill="1" applyBorder="1" applyAlignment="1">
      <alignment horizontal="center" vertical="center" wrapText="1"/>
    </xf>
    <xf numFmtId="0" fontId="11" fillId="9" borderId="877" xfId="0" applyFont="1" applyFill="1" applyBorder="1" applyAlignment="1">
      <alignment horizontal="center" vertical="center" wrapText="1"/>
    </xf>
    <xf numFmtId="0" fontId="11" fillId="9" borderId="878" xfId="0" applyFont="1" applyFill="1" applyBorder="1" applyAlignment="1">
      <alignment horizontal="center" vertical="center" wrapText="1"/>
    </xf>
    <xf numFmtId="0" fontId="40" fillId="9" borderId="879" xfId="0" applyFont="1" applyFill="1" applyBorder="1" applyAlignment="1">
      <alignment horizontal="center" vertical="center" wrapText="1"/>
    </xf>
    <xf numFmtId="0" fontId="11" fillId="9" borderId="880" xfId="0" applyFont="1" applyFill="1" applyBorder="1" applyAlignment="1">
      <alignment horizontal="center" vertical="center" wrapText="1"/>
    </xf>
    <xf numFmtId="0" fontId="11" fillId="9" borderId="881" xfId="0" applyFont="1" applyFill="1" applyBorder="1" applyAlignment="1">
      <alignment horizontal="center" vertical="center" wrapText="1"/>
    </xf>
    <xf numFmtId="0" fontId="32" fillId="2" borderId="891" xfId="22" applyFont="1" applyFill="1" applyBorder="1" applyAlignment="1" applyProtection="1">
      <alignment horizontal="center" vertical="center" wrapText="1"/>
    </xf>
    <xf numFmtId="0" fontId="32" fillId="2" borderId="892" xfId="22" applyFont="1" applyFill="1" applyBorder="1" applyAlignment="1" applyProtection="1">
      <alignment horizontal="center" vertical="center" wrapText="1"/>
    </xf>
    <xf numFmtId="0" fontId="32" fillId="2" borderId="893" xfId="22" applyFont="1" applyFill="1" applyBorder="1" applyAlignment="1" applyProtection="1">
      <alignment horizontal="center" vertical="center" wrapText="1"/>
    </xf>
    <xf numFmtId="0" fontId="145" fillId="2" borderId="899" xfId="15" applyFont="1" applyFill="1" applyBorder="1" applyAlignment="1" applyProtection="1">
      <alignment horizontal="center" vertical="center" wrapText="1"/>
    </xf>
    <xf numFmtId="0" fontId="145" fillId="2" borderId="892" xfId="15" applyFont="1" applyFill="1" applyBorder="1" applyAlignment="1" applyProtection="1">
      <alignment horizontal="center" vertical="center" wrapText="1"/>
    </xf>
    <xf numFmtId="0" fontId="145" fillId="2" borderId="891" xfId="15" applyFont="1" applyFill="1" applyBorder="1" applyAlignment="1" applyProtection="1">
      <alignment horizontal="center" vertical="center" wrapText="1"/>
    </xf>
    <xf numFmtId="0" fontId="145" fillId="2" borderId="893" xfId="15" applyFont="1" applyFill="1" applyBorder="1" applyAlignment="1" applyProtection="1">
      <alignment horizontal="center" vertical="center" wrapText="1"/>
    </xf>
    <xf numFmtId="0" fontId="40" fillId="2" borderId="861" xfId="15" quotePrefix="1" applyFont="1" applyFill="1" applyBorder="1" applyAlignment="1">
      <alignment horizontal="center" vertical="center" wrapText="1"/>
    </xf>
    <xf numFmtId="0" fontId="40" fillId="2" borderId="859" xfId="15" quotePrefix="1" applyFont="1" applyFill="1" applyBorder="1" applyAlignment="1">
      <alignment horizontal="center" vertical="center" wrapText="1"/>
    </xf>
    <xf numFmtId="0" fontId="40" fillId="2" borderId="862" xfId="15" quotePrefix="1" applyFont="1" applyFill="1" applyBorder="1" applyAlignment="1">
      <alignment horizontal="center" vertical="center" wrapText="1"/>
    </xf>
    <xf numFmtId="0" fontId="59" fillId="2" borderId="863" xfId="0" applyFont="1" applyFill="1" applyBorder="1" applyAlignment="1">
      <alignment horizontal="left" vertical="center" wrapText="1"/>
    </xf>
    <xf numFmtId="0" fontId="11" fillId="2" borderId="900" xfId="15" applyFont="1" applyFill="1" applyBorder="1" applyAlignment="1">
      <alignment vertical="center" wrapText="1"/>
    </xf>
    <xf numFmtId="0" fontId="11" fillId="2" borderId="901" xfId="13" quotePrefix="1" applyFont="1" applyFill="1" applyBorder="1" applyAlignment="1">
      <alignment horizontal="center" vertical="center" wrapText="1"/>
    </xf>
    <xf numFmtId="0" fontId="11" fillId="2" borderId="902" xfId="13" quotePrefix="1" applyFont="1" applyFill="1" applyBorder="1" applyAlignment="1">
      <alignment horizontal="center" vertical="center" wrapText="1"/>
    </xf>
    <xf numFmtId="0" fontId="11" fillId="2" borderId="903" xfId="13" quotePrefix="1" applyFont="1" applyFill="1" applyBorder="1" applyAlignment="1">
      <alignment horizontal="center" vertical="center" wrapText="1"/>
    </xf>
    <xf numFmtId="0" fontId="40" fillId="2" borderId="905" xfId="15" applyFont="1" applyFill="1" applyBorder="1" applyAlignment="1">
      <alignment vertical="center" wrapText="1"/>
    </xf>
    <xf numFmtId="0" fontId="40" fillId="2" borderId="891" xfId="15" quotePrefix="1" applyFont="1" applyFill="1" applyBorder="1" applyAlignment="1">
      <alignment horizontal="center" vertical="center" wrapText="1"/>
    </xf>
    <xf numFmtId="0" fontId="40" fillId="2" borderId="892" xfId="15" quotePrefix="1" applyFont="1" applyFill="1" applyBorder="1" applyAlignment="1">
      <alignment horizontal="center" vertical="center" wrapText="1"/>
    </xf>
    <xf numFmtId="0" fontId="40" fillId="2" borderId="893" xfId="15" quotePrefix="1" applyFont="1" applyFill="1" applyBorder="1" applyAlignment="1">
      <alignment horizontal="center" vertical="center" wrapText="1"/>
    </xf>
    <xf numFmtId="0" fontId="40" fillId="2" borderId="858" xfId="15" applyFont="1" applyFill="1" applyBorder="1" applyAlignment="1">
      <alignment vertical="center" wrapText="1"/>
    </xf>
    <xf numFmtId="0" fontId="11" fillId="2" borderId="860" xfId="13" applyFont="1" applyFill="1" applyBorder="1" applyAlignment="1">
      <alignment horizontal="center" vertical="center" wrapText="1"/>
    </xf>
    <xf numFmtId="0" fontId="11" fillId="2" borderId="885" xfId="13" applyFont="1" applyFill="1" applyBorder="1" applyAlignment="1">
      <alignment horizontal="center" vertical="center" wrapText="1"/>
    </xf>
    <xf numFmtId="0" fontId="56" fillId="2" borderId="858" xfId="15" applyFont="1" applyFill="1" applyBorder="1" applyAlignment="1">
      <alignment vertical="center" wrapText="1"/>
    </xf>
    <xf numFmtId="0" fontId="56" fillId="2" borderId="858" xfId="15" applyFont="1" applyFill="1" applyBorder="1" applyAlignment="1">
      <alignment vertical="center"/>
    </xf>
    <xf numFmtId="0" fontId="56" fillId="2" borderId="504" xfId="15" applyFont="1" applyFill="1" applyBorder="1" applyAlignment="1">
      <alignment vertical="center" wrapText="1"/>
    </xf>
    <xf numFmtId="0" fontId="11" fillId="2" borderId="666" xfId="13" applyFont="1" applyFill="1" applyBorder="1" applyAlignment="1">
      <alignment horizontal="center" vertical="center" wrapText="1"/>
    </xf>
    <xf numFmtId="0" fontId="11" fillId="2" borderId="634" xfId="13" applyFont="1" applyFill="1" applyBorder="1" applyAlignment="1">
      <alignment horizontal="center" vertical="center" wrapText="1"/>
    </xf>
    <xf numFmtId="0" fontId="11" fillId="2" borderId="906" xfId="15" applyFont="1" applyFill="1" applyBorder="1" applyAlignment="1">
      <alignment vertical="center" wrapText="1"/>
    </xf>
    <xf numFmtId="0" fontId="11" fillId="2" borderId="908" xfId="13" quotePrefix="1" applyFont="1" applyFill="1" applyBorder="1" applyAlignment="1">
      <alignment horizontal="center" vertical="center" wrapText="1"/>
    </xf>
    <xf numFmtId="0" fontId="11" fillId="2" borderId="907" xfId="13" applyFont="1" applyFill="1" applyBorder="1" applyAlignment="1">
      <alignment horizontal="center" vertical="center" wrapText="1"/>
    </xf>
    <xf numFmtId="0" fontId="11" fillId="2" borderId="908" xfId="13" applyFont="1" applyFill="1" applyBorder="1" applyAlignment="1">
      <alignment horizontal="center" vertical="center" wrapText="1"/>
    </xf>
    <xf numFmtId="0" fontId="11" fillId="2" borderId="900" xfId="15" quotePrefix="1" applyFont="1" applyFill="1" applyBorder="1" applyAlignment="1">
      <alignment vertical="center" wrapText="1"/>
    </xf>
    <xf numFmtId="0" fontId="11" fillId="2" borderId="909" xfId="15" quotePrefix="1" applyFont="1" applyFill="1" applyBorder="1" applyAlignment="1">
      <alignment horizontal="center" vertical="center" wrapText="1"/>
    </xf>
    <xf numFmtId="0" fontId="11" fillId="2" borderId="903" xfId="15" quotePrefix="1" applyFont="1" applyFill="1" applyBorder="1" applyAlignment="1">
      <alignment horizontal="center" vertical="center" wrapText="1"/>
    </xf>
    <xf numFmtId="0" fontId="11" fillId="2" borderId="904" xfId="15" quotePrefix="1" applyFont="1" applyFill="1" applyBorder="1" applyAlignment="1">
      <alignment horizontal="center" vertical="center" wrapText="1"/>
    </xf>
    <xf numFmtId="0" fontId="11" fillId="2" borderId="892" xfId="13" applyFont="1" applyFill="1" applyBorder="1" applyAlignment="1">
      <alignment horizontal="center" vertical="center" wrapText="1"/>
    </xf>
    <xf numFmtId="0" fontId="11" fillId="2" borderId="893" xfId="13" applyFont="1" applyFill="1" applyBorder="1" applyAlignment="1">
      <alignment horizontal="center" vertical="center" wrapText="1"/>
    </xf>
    <xf numFmtId="0" fontId="11" fillId="2" borderId="859" xfId="13" applyFont="1" applyFill="1" applyBorder="1" applyAlignment="1">
      <alignment horizontal="center" vertical="center" wrapText="1"/>
    </xf>
    <xf numFmtId="0" fontId="11" fillId="2" borderId="862" xfId="13" applyFont="1" applyFill="1" applyBorder="1" applyAlignment="1">
      <alignment horizontal="center" vertical="center" wrapText="1"/>
    </xf>
    <xf numFmtId="0" fontId="59" fillId="2" borderId="906" xfId="0" applyFont="1" applyFill="1" applyBorder="1" applyAlignment="1">
      <alignment horizontal="left" vertical="center" wrapText="1"/>
    </xf>
    <xf numFmtId="0" fontId="11" fillId="2" borderId="910" xfId="13" quotePrefix="1" applyFont="1" applyFill="1" applyBorder="1" applyAlignment="1">
      <alignment horizontal="center" vertical="center" wrapText="1"/>
    </xf>
    <xf numFmtId="0" fontId="11" fillId="2" borderId="889" xfId="13" quotePrefix="1" applyFont="1" applyFill="1" applyBorder="1" applyAlignment="1">
      <alignment horizontal="center" vertical="center" wrapText="1"/>
    </xf>
    <xf numFmtId="0" fontId="59" fillId="2" borderId="900" xfId="0" applyFont="1" applyFill="1" applyBorder="1" applyAlignment="1">
      <alignment horizontal="left" vertical="center" wrapText="1"/>
    </xf>
    <xf numFmtId="0" fontId="138" fillId="2" borderId="902" xfId="0" applyFont="1" applyFill="1" applyBorder="1" applyAlignment="1">
      <alignment horizontal="center" vertical="center"/>
    </xf>
    <xf numFmtId="0" fontId="131" fillId="2" borderId="904" xfId="0" applyFont="1" applyFill="1" applyBorder="1" applyAlignment="1">
      <alignment horizontal="center" vertical="center"/>
    </xf>
    <xf numFmtId="0" fontId="59" fillId="2" borderId="883" xfId="0" applyFont="1" applyFill="1" applyBorder="1" applyAlignment="1">
      <alignment horizontal="left" vertical="center" wrapText="1"/>
    </xf>
    <xf numFmtId="0" fontId="11" fillId="2" borderId="895" xfId="13" quotePrefix="1" applyFont="1" applyFill="1" applyBorder="1" applyAlignment="1">
      <alignment horizontal="center" vertical="center" wrapText="1"/>
    </xf>
    <xf numFmtId="0" fontId="11" fillId="2" borderId="912" xfId="13" quotePrefix="1" applyFont="1" applyFill="1" applyBorder="1" applyAlignment="1">
      <alignment horizontal="center" vertical="center" wrapText="1"/>
    </xf>
    <xf numFmtId="0" fontId="11" fillId="2" borderId="913" xfId="13" quotePrefix="1" applyFont="1" applyFill="1" applyBorder="1" applyAlignment="1">
      <alignment horizontal="center" vertical="center" wrapText="1"/>
    </xf>
    <xf numFmtId="0" fontId="40" fillId="2" borderId="896" xfId="13" quotePrefix="1" applyFont="1" applyFill="1" applyBorder="1" applyAlignment="1">
      <alignment horizontal="center" vertical="center" wrapText="1"/>
    </xf>
    <xf numFmtId="0" fontId="40" fillId="2" borderId="897" xfId="13" quotePrefix="1" applyFont="1" applyFill="1" applyBorder="1" applyAlignment="1">
      <alignment horizontal="center" vertical="center" wrapText="1"/>
    </xf>
    <xf numFmtId="0" fontId="11" fillId="2" borderId="898" xfId="13" quotePrefix="1" applyFont="1" applyFill="1" applyBorder="1" applyAlignment="1">
      <alignment horizontal="center" vertical="center" wrapText="1"/>
    </xf>
    <xf numFmtId="0" fontId="11" fillId="2" borderId="897" xfId="13" applyFont="1" applyFill="1" applyBorder="1" applyAlignment="1">
      <alignment horizontal="center" vertical="center" wrapText="1"/>
    </xf>
    <xf numFmtId="0" fontId="11" fillId="2" borderId="898" xfId="13" applyFont="1" applyFill="1" applyBorder="1" applyAlignment="1">
      <alignment horizontal="center" vertical="center" wrapText="1"/>
    </xf>
    <xf numFmtId="0" fontId="11" fillId="2" borderId="861" xfId="13" applyFont="1" applyFill="1" applyBorder="1" applyAlignment="1">
      <alignment horizontal="center" vertical="center" wrapText="1"/>
    </xf>
    <xf numFmtId="0" fontId="40" fillId="2" borderId="858" xfId="15" applyFont="1" applyFill="1" applyBorder="1" applyAlignment="1">
      <alignment vertical="center"/>
    </xf>
    <xf numFmtId="0" fontId="11" fillId="2" borderId="905" xfId="15" applyFont="1" applyFill="1" applyBorder="1" applyAlignment="1">
      <alignment vertical="center" wrapText="1"/>
    </xf>
    <xf numFmtId="0" fontId="40" fillId="2" borderId="891" xfId="13" quotePrefix="1" applyFont="1" applyFill="1" applyBorder="1" applyAlignment="1">
      <alignment horizontal="center" vertical="center" wrapText="1"/>
    </xf>
    <xf numFmtId="0" fontId="40" fillId="2" borderId="892" xfId="13" quotePrefix="1" applyFont="1" applyFill="1" applyBorder="1" applyAlignment="1">
      <alignment horizontal="center" vertical="center" wrapText="1"/>
    </xf>
    <xf numFmtId="0" fontId="40" fillId="2" borderId="893" xfId="13" quotePrefix="1" applyFont="1" applyFill="1" applyBorder="1" applyAlignment="1">
      <alignment horizontal="center" vertical="center" wrapText="1"/>
    </xf>
    <xf numFmtId="0" fontId="56" fillId="2" borderId="861" xfId="0" applyFont="1" applyFill="1" applyBorder="1" applyAlignment="1">
      <alignment horizontal="center" vertical="center"/>
    </xf>
    <xf numFmtId="0" fontId="56" fillId="2" borderId="859" xfId="0" applyFont="1" applyFill="1" applyBorder="1" applyAlignment="1">
      <alignment horizontal="center" vertical="center"/>
    </xf>
    <xf numFmtId="0" fontId="56" fillId="2" borderId="474" xfId="0" applyFont="1" applyFill="1" applyBorder="1" applyAlignment="1">
      <alignment horizontal="center" vertical="center"/>
    </xf>
    <xf numFmtId="0" fontId="56" fillId="2" borderId="533" xfId="0" applyFont="1" applyFill="1" applyBorder="1" applyAlignment="1">
      <alignment horizontal="center" vertical="center"/>
    </xf>
    <xf numFmtId="0" fontId="59" fillId="2" borderId="883" xfId="0" applyFont="1" applyFill="1" applyBorder="1" applyAlignment="1">
      <alignment horizontal="left" vertical="center"/>
    </xf>
    <xf numFmtId="0" fontId="139" fillId="2" borderId="901" xfId="13" quotePrefix="1" applyFont="1" applyFill="1" applyBorder="1" applyAlignment="1">
      <alignment horizontal="center" vertical="center" wrapText="1"/>
    </xf>
    <xf numFmtId="0" fontId="139" fillId="2" borderId="902" xfId="13" quotePrefix="1" applyFont="1" applyFill="1" applyBorder="1" applyAlignment="1">
      <alignment horizontal="center" vertical="center" wrapText="1"/>
    </xf>
    <xf numFmtId="0" fontId="139" fillId="2" borderId="903" xfId="13" quotePrefix="1" applyFont="1" applyFill="1" applyBorder="1" applyAlignment="1">
      <alignment horizontal="center" vertical="center" wrapText="1"/>
    </xf>
    <xf numFmtId="0" fontId="138" fillId="2" borderId="894" xfId="0" applyFont="1" applyFill="1" applyBorder="1" applyAlignment="1">
      <alignment horizontal="center" vertical="center" wrapText="1"/>
    </xf>
    <xf numFmtId="0" fontId="138" fillId="2" borderId="911" xfId="0" applyFont="1" applyFill="1" applyBorder="1" applyAlignment="1">
      <alignment horizontal="center" vertical="center" wrapText="1"/>
    </xf>
    <xf numFmtId="0" fontId="138" fillId="2" borderId="912" xfId="0" applyFont="1" applyFill="1" applyBorder="1" applyAlignment="1">
      <alignment horizontal="center" vertical="center" wrapText="1"/>
    </xf>
    <xf numFmtId="0" fontId="139" fillId="2" borderId="894" xfId="13" quotePrefix="1" applyFont="1" applyFill="1" applyBorder="1" applyAlignment="1">
      <alignment horizontal="center" vertical="center" wrapText="1"/>
    </xf>
    <xf numFmtId="0" fontId="139" fillId="2" borderId="911" xfId="13" quotePrefix="1" applyFont="1" applyFill="1" applyBorder="1" applyAlignment="1">
      <alignment horizontal="center" vertical="center" wrapText="1"/>
    </xf>
    <xf numFmtId="0" fontId="139" fillId="2" borderId="912" xfId="13" quotePrefix="1" applyFont="1" applyFill="1" applyBorder="1" applyAlignment="1">
      <alignment horizontal="center" vertical="center" wrapText="1"/>
    </xf>
    <xf numFmtId="0" fontId="138" fillId="2" borderId="679" xfId="0" applyFont="1" applyFill="1" applyBorder="1" applyAlignment="1">
      <alignment horizontal="center" vertical="center"/>
    </xf>
    <xf numFmtId="0" fontId="36" fillId="5" borderId="888" xfId="11" quotePrefix="1" applyFont="1" applyFill="1" applyBorder="1" applyAlignment="1">
      <alignment horizontal="center" vertical="center" wrapText="1"/>
    </xf>
    <xf numFmtId="0" fontId="37" fillId="5" borderId="888" xfId="11" quotePrefix="1" applyFont="1" applyFill="1" applyBorder="1" applyAlignment="1">
      <alignment horizontal="center" vertical="center" wrapText="1"/>
    </xf>
    <xf numFmtId="0" fontId="38" fillId="5" borderId="910" xfId="11" quotePrefix="1" applyFont="1" applyFill="1" applyBorder="1" applyAlignment="1">
      <alignment horizontal="center" vertical="center" wrapText="1"/>
    </xf>
    <xf numFmtId="0" fontId="11" fillId="5" borderId="906" xfId="15" quotePrefix="1" applyFont="1" applyFill="1" applyBorder="1" applyAlignment="1">
      <alignment vertical="center" wrapText="1"/>
    </xf>
    <xf numFmtId="0" fontId="11" fillId="5" borderId="888" xfId="15" quotePrefix="1" applyFont="1" applyFill="1" applyBorder="1" applyAlignment="1">
      <alignment vertical="center" wrapText="1"/>
    </xf>
    <xf numFmtId="0" fontId="11" fillId="5" borderId="907" xfId="15" quotePrefix="1" applyFont="1" applyFill="1" applyBorder="1" applyAlignment="1">
      <alignment vertical="center" wrapText="1"/>
    </xf>
    <xf numFmtId="0" fontId="40" fillId="5" borderId="908" xfId="15" quotePrefix="1" applyFont="1" applyFill="1" applyBorder="1" applyAlignment="1">
      <alignment vertical="center" wrapText="1"/>
    </xf>
    <xf numFmtId="0" fontId="59" fillId="5" borderId="888" xfId="0" applyFont="1" applyFill="1" applyBorder="1" applyAlignment="1">
      <alignment horizontal="left" vertical="center" wrapText="1"/>
    </xf>
    <xf numFmtId="0" fontId="59" fillId="5" borderId="907" xfId="0" applyFont="1" applyFill="1" applyBorder="1" applyAlignment="1">
      <alignment horizontal="left" vertical="center" wrapText="1"/>
    </xf>
    <xf numFmtId="0" fontId="59" fillId="5" borderId="908" xfId="0" applyFont="1" applyFill="1" applyBorder="1" applyAlignment="1">
      <alignment horizontal="left" vertical="center" wrapText="1"/>
    </xf>
    <xf numFmtId="0" fontId="156" fillId="5" borderId="895" xfId="11" quotePrefix="1" applyNumberFormat="1" applyFont="1" applyFill="1" applyBorder="1" applyAlignment="1" applyProtection="1">
      <alignment horizontal="center" wrapText="1"/>
      <protection locked="0"/>
    </xf>
    <xf numFmtId="0" fontId="127" fillId="2" borderId="916" xfId="15" applyFont="1" applyFill="1" applyBorder="1" applyAlignment="1" applyProtection="1">
      <alignment horizontal="center" vertical="center" wrapText="1"/>
    </xf>
    <xf numFmtId="0" fontId="128" fillId="2" borderId="912" xfId="13" applyFont="1" applyFill="1" applyBorder="1" applyAlignment="1" applyProtection="1">
      <alignment horizontal="center" vertical="center" wrapText="1"/>
      <protection locked="0"/>
    </xf>
    <xf numFmtId="0" fontId="128" fillId="2" borderId="909" xfId="15" applyFont="1" applyFill="1" applyBorder="1" applyAlignment="1" applyProtection="1">
      <alignment horizontal="center" vertical="center" wrapText="1"/>
    </xf>
    <xf numFmtId="0" fontId="129" fillId="2" borderId="908" xfId="0" applyFont="1" applyFill="1" applyBorder="1" applyAlignment="1" applyProtection="1">
      <alignment horizontal="center" vertical="center" wrapText="1"/>
      <protection locked="0"/>
    </xf>
    <xf numFmtId="0" fontId="129" fillId="2" borderId="862" xfId="0" applyFont="1" applyFill="1" applyBorder="1" applyAlignment="1" applyProtection="1">
      <alignment horizontal="center" vertical="center" wrapText="1"/>
    </xf>
    <xf numFmtId="0" fontId="128" fillId="2" borderId="895" xfId="15" applyFont="1" applyFill="1" applyBorder="1" applyAlignment="1" applyProtection="1">
      <alignment horizontal="center" vertical="center" wrapText="1"/>
    </xf>
    <xf numFmtId="0" fontId="155" fillId="2" borderId="895" xfId="0" applyFont="1" applyFill="1" applyBorder="1" applyAlignment="1" applyProtection="1">
      <alignment horizontal="center" vertical="center"/>
    </xf>
    <xf numFmtId="0" fontId="135" fillId="5" borderId="895" xfId="11" quotePrefix="1" applyFont="1" applyFill="1" applyBorder="1" applyAlignment="1" applyProtection="1">
      <alignment horizontal="left" textRotation="90" wrapText="1"/>
      <protection locked="0"/>
    </xf>
    <xf numFmtId="0" fontId="127" fillId="5" borderId="905" xfId="15" quotePrefix="1" applyFont="1" applyFill="1" applyBorder="1" applyAlignment="1">
      <alignment horizontal="left" vertical="center" wrapText="1"/>
    </xf>
    <xf numFmtId="0" fontId="127" fillId="2" borderId="894" xfId="15" applyFont="1" applyFill="1" applyBorder="1" applyAlignment="1" applyProtection="1">
      <alignment horizontal="center" vertical="center" wrapText="1"/>
    </xf>
    <xf numFmtId="0" fontId="127" fillId="2" borderId="895" xfId="15" applyFont="1" applyFill="1" applyBorder="1" applyAlignment="1" applyProtection="1">
      <alignment horizontal="center" vertical="center" wrapText="1"/>
    </xf>
    <xf numFmtId="0" fontId="129" fillId="2" borderId="906" xfId="0" applyFont="1" applyFill="1" applyBorder="1" applyAlignment="1" applyProtection="1">
      <alignment horizontal="left" vertical="center" wrapText="1"/>
      <protection locked="0"/>
    </xf>
    <xf numFmtId="0" fontId="128" fillId="2" borderId="901" xfId="13" applyFont="1" applyFill="1" applyBorder="1" applyAlignment="1" applyProtection="1">
      <alignment horizontal="center" vertical="center" wrapText="1"/>
      <protection locked="0"/>
    </xf>
    <xf numFmtId="0" fontId="128" fillId="2" borderId="909" xfId="13" applyFont="1" applyFill="1" applyBorder="1" applyAlignment="1" applyProtection="1">
      <alignment horizontal="center" vertical="center" wrapText="1"/>
      <protection locked="0"/>
    </xf>
    <xf numFmtId="0" fontId="158" fillId="2" borderId="883" xfId="0" applyFont="1" applyFill="1" applyBorder="1" applyAlignment="1" applyProtection="1">
      <alignment horizontal="left" vertical="center" wrapText="1"/>
      <protection locked="0"/>
    </xf>
    <xf numFmtId="0" fontId="128" fillId="2" borderId="894" xfId="13" applyFont="1" applyFill="1" applyBorder="1" applyAlignment="1" applyProtection="1">
      <alignment horizontal="center" vertical="center" wrapText="1"/>
      <protection locked="0"/>
    </xf>
    <xf numFmtId="0" fontId="128" fillId="2" borderId="913" xfId="13" applyFont="1" applyFill="1" applyBorder="1" applyAlignment="1" applyProtection="1">
      <alignment horizontal="center" vertical="center" wrapText="1"/>
      <protection locked="0"/>
    </xf>
    <xf numFmtId="0" fontId="128" fillId="2" borderId="882" xfId="13" applyFont="1" applyFill="1" applyBorder="1" applyAlignment="1" applyProtection="1">
      <alignment horizontal="center" vertical="center" wrapText="1"/>
      <protection locked="0"/>
    </xf>
    <xf numFmtId="0" fontId="128" fillId="2" borderId="883" xfId="13" applyFont="1" applyFill="1" applyBorder="1" applyAlignment="1" applyProtection="1">
      <alignment horizontal="center" vertical="center" wrapText="1"/>
      <protection locked="0"/>
    </xf>
    <xf numFmtId="0" fontId="128" fillId="2" borderId="886" xfId="13" applyFont="1" applyFill="1" applyBorder="1" applyAlignment="1" applyProtection="1">
      <alignment horizontal="center" vertical="center" wrapText="1"/>
      <protection locked="0"/>
    </xf>
    <xf numFmtId="0" fontId="129" fillId="2" borderId="895" xfId="0" applyFont="1" applyFill="1" applyBorder="1" applyAlignment="1" applyProtection="1">
      <alignment horizontal="left" vertical="center" wrapText="1"/>
      <protection locked="0"/>
    </xf>
    <xf numFmtId="0" fontId="128" fillId="2" borderId="888" xfId="13" applyFont="1" applyFill="1" applyBorder="1" applyAlignment="1" applyProtection="1">
      <alignment vertical="center" wrapText="1"/>
      <protection locked="0"/>
    </xf>
    <xf numFmtId="0" fontId="128" fillId="2" borderId="907" xfId="13" applyFont="1" applyFill="1" applyBorder="1" applyAlignment="1" applyProtection="1">
      <alignment vertical="center" wrapText="1"/>
      <protection locked="0"/>
    </xf>
    <xf numFmtId="0" fontId="128" fillId="2" borderId="857" xfId="13" applyFont="1" applyFill="1" applyBorder="1" applyAlignment="1" applyProtection="1">
      <alignment vertical="center" wrapText="1"/>
      <protection locked="0"/>
    </xf>
    <xf numFmtId="0" fontId="128" fillId="2" borderId="906" xfId="13" applyFont="1" applyFill="1" applyBorder="1" applyAlignment="1" applyProtection="1">
      <alignment vertical="center" wrapText="1"/>
      <protection locked="0"/>
    </xf>
    <xf numFmtId="0" fontId="127" fillId="2" borderId="907" xfId="13" applyFont="1" applyFill="1" applyBorder="1" applyAlignment="1" applyProtection="1">
      <alignment vertical="center" wrapText="1"/>
      <protection locked="0"/>
    </xf>
    <xf numFmtId="0" fontId="127" fillId="2" borderId="890" xfId="13" applyFont="1" applyFill="1" applyBorder="1" applyAlignment="1" applyProtection="1">
      <alignment vertical="center" wrapText="1"/>
      <protection locked="0"/>
    </xf>
    <xf numFmtId="0" fontId="127" fillId="5" borderId="916" xfId="15" quotePrefix="1" applyFont="1" applyFill="1" applyBorder="1" applyAlignment="1">
      <alignment horizontal="left" vertical="center" wrapText="1"/>
    </xf>
    <xf numFmtId="0" fontId="127" fillId="2" borderId="891" xfId="15" applyFont="1" applyFill="1" applyBorder="1" applyAlignment="1" applyProtection="1">
      <alignment horizontal="center" vertical="center" wrapText="1"/>
      <protection locked="0"/>
    </xf>
    <xf numFmtId="0" fontId="127" fillId="2" borderId="892" xfId="15" applyFont="1" applyFill="1" applyBorder="1" applyAlignment="1" applyProtection="1">
      <alignment horizontal="center" vertical="center" wrapText="1"/>
      <protection locked="0"/>
    </xf>
    <xf numFmtId="0" fontId="127" fillId="2" borderId="893" xfId="15" applyFont="1" applyFill="1" applyBorder="1" applyAlignment="1" applyProtection="1">
      <alignment horizontal="center" vertical="center" wrapText="1"/>
      <protection locked="0"/>
    </xf>
    <xf numFmtId="0" fontId="127" fillId="2" borderId="915" xfId="15" applyFont="1" applyFill="1" applyBorder="1" applyAlignment="1" applyProtection="1">
      <alignment horizontal="center" vertical="center" wrapText="1"/>
      <protection locked="0"/>
    </xf>
    <xf numFmtId="0" fontId="129" fillId="2" borderId="891" xfId="0" applyFont="1" applyFill="1" applyBorder="1" applyAlignment="1" applyProtection="1">
      <alignment horizontal="center" vertical="center" wrapText="1"/>
      <protection locked="0"/>
    </xf>
    <xf numFmtId="0" fontId="129" fillId="2" borderId="893" xfId="0" applyFont="1" applyFill="1" applyBorder="1" applyAlignment="1" applyProtection="1">
      <alignment horizontal="center" vertical="center" wrapText="1"/>
      <protection locked="0"/>
    </xf>
    <xf numFmtId="0" fontId="129" fillId="5" borderId="883" xfId="15" quotePrefix="1" applyFont="1" applyFill="1" applyBorder="1" applyAlignment="1" applyProtection="1">
      <alignment vertical="center" wrapText="1"/>
      <protection locked="0"/>
    </xf>
    <xf numFmtId="0" fontId="128" fillId="2" borderId="901" xfId="15" applyFont="1" applyFill="1" applyBorder="1" applyAlignment="1" applyProtection="1">
      <alignment horizontal="center" vertical="center" wrapText="1"/>
      <protection locked="0"/>
    </xf>
    <xf numFmtId="0" fontId="128" fillId="2" borderId="909" xfId="15" applyFont="1" applyFill="1" applyBorder="1" applyAlignment="1" applyProtection="1">
      <alignment horizontal="center" vertical="center" wrapText="1"/>
      <protection locked="0"/>
    </xf>
    <xf numFmtId="0" fontId="147" fillId="2" borderId="895" xfId="15" applyFont="1" applyFill="1" applyBorder="1" applyAlignment="1" applyProtection="1">
      <alignment vertical="center" wrapText="1"/>
      <protection locked="0"/>
    </xf>
    <xf numFmtId="0" fontId="127" fillId="2" borderId="888" xfId="13" applyFont="1" applyFill="1" applyBorder="1" applyAlignment="1" applyProtection="1">
      <alignment horizontal="center" vertical="center" wrapText="1"/>
      <protection locked="0"/>
    </xf>
    <xf numFmtId="0" fontId="127" fillId="2" borderId="889" xfId="13" applyFont="1" applyFill="1" applyBorder="1" applyAlignment="1" applyProtection="1">
      <alignment horizontal="center" vertical="center" wrapText="1"/>
      <protection locked="0"/>
    </xf>
    <xf numFmtId="0" fontId="127" fillId="2" borderId="914" xfId="13" applyFont="1" applyFill="1" applyBorder="1" applyAlignment="1" applyProtection="1">
      <alignment horizontal="center" vertical="center" wrapText="1"/>
      <protection locked="0"/>
    </xf>
    <xf numFmtId="0" fontId="127" fillId="2" borderId="907" xfId="13" applyFont="1" applyFill="1" applyBorder="1" applyAlignment="1" applyProtection="1">
      <alignment horizontal="center" vertical="center" wrapText="1"/>
      <protection locked="0"/>
    </xf>
    <xf numFmtId="0" fontId="127" fillId="2" borderId="908" xfId="13" applyFont="1" applyFill="1" applyBorder="1" applyAlignment="1" applyProtection="1">
      <alignment horizontal="center" vertical="center" wrapText="1"/>
      <protection locked="0"/>
    </xf>
    <xf numFmtId="0" fontId="129" fillId="2" borderId="888" xfId="0" applyFont="1" applyFill="1" applyBorder="1" applyAlignment="1" applyProtection="1">
      <alignment horizontal="center" vertical="center" wrapText="1"/>
      <protection locked="0"/>
    </xf>
    <xf numFmtId="0" fontId="129" fillId="2" borderId="907" xfId="0" applyFont="1" applyFill="1" applyBorder="1" applyAlignment="1" applyProtection="1">
      <alignment horizontal="center" vertical="center" wrapText="1"/>
      <protection locked="0"/>
    </xf>
    <xf numFmtId="0" fontId="128" fillId="2" borderId="900" xfId="15" applyFont="1" applyFill="1" applyBorder="1" applyAlignment="1" applyProtection="1">
      <alignment horizontal="center" vertical="center" wrapText="1"/>
      <protection locked="0"/>
    </xf>
    <xf numFmtId="0" fontId="129" fillId="2" borderId="883" xfId="0" applyNumberFormat="1" applyFont="1" applyFill="1" applyBorder="1" applyAlignment="1" applyProtection="1">
      <alignment horizontal="left" vertical="center" wrapText="1"/>
      <protection locked="0"/>
    </xf>
    <xf numFmtId="0" fontId="129" fillId="2" borderId="894" xfId="0" applyFont="1" applyFill="1" applyBorder="1" applyAlignment="1" applyProtection="1">
      <alignment horizontal="center" vertical="center"/>
      <protection locked="0"/>
    </xf>
    <xf numFmtId="0" fontId="129" fillId="2" borderId="89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4" fillId="0" borderId="909" xfId="0" applyFont="1" applyFill="1" applyBorder="1" applyAlignment="1">
      <alignment horizontal="center" vertical="center" wrapText="1"/>
    </xf>
    <xf numFmtId="0" fontId="14" fillId="0" borderId="942" xfId="0" applyFont="1" applyFill="1" applyBorder="1" applyAlignment="1">
      <alignment horizontal="center" vertical="center" wrapText="1"/>
    </xf>
    <xf numFmtId="0" fontId="14" fillId="0" borderId="943" xfId="0" applyFont="1" applyFill="1" applyBorder="1" applyAlignment="1">
      <alignment horizontal="center" vertical="center" wrapText="1"/>
    </xf>
    <xf numFmtId="0" fontId="14" fillId="0" borderId="882" xfId="0" applyFont="1" applyFill="1" applyBorder="1" applyAlignment="1">
      <alignment horizontal="center" vertical="center" wrapText="1"/>
    </xf>
    <xf numFmtId="0" fontId="14" fillId="0" borderId="941" xfId="0" applyFont="1" applyFill="1" applyBorder="1" applyAlignment="1">
      <alignment horizontal="center" vertical="center" wrapText="1"/>
    </xf>
    <xf numFmtId="0" fontId="14" fillId="0" borderId="944" xfId="0" applyFont="1" applyFill="1" applyBorder="1" applyAlignment="1">
      <alignment horizontal="center" vertical="center" wrapText="1"/>
    </xf>
    <xf numFmtId="0" fontId="14" fillId="0" borderId="948" xfId="0" applyFont="1" applyFill="1" applyBorder="1" applyAlignment="1">
      <alignment horizontal="center" vertical="center" wrapText="1"/>
    </xf>
    <xf numFmtId="0" fontId="14" fillId="0" borderId="949" xfId="0" applyFont="1" applyFill="1" applyBorder="1" applyAlignment="1">
      <alignment horizontal="center" vertical="center" wrapText="1"/>
    </xf>
    <xf numFmtId="0" fontId="14" fillId="0" borderId="950" xfId="0" applyFont="1" applyFill="1" applyBorder="1" applyAlignment="1">
      <alignment horizontal="center" vertical="center" wrapText="1"/>
    </xf>
    <xf numFmtId="0" fontId="14" fillId="0" borderId="951" xfId="0" applyFont="1" applyFill="1" applyBorder="1" applyAlignment="1">
      <alignment horizontal="center" vertical="center" wrapText="1"/>
    </xf>
    <xf numFmtId="0" fontId="14" fillId="0" borderId="952" xfId="0" applyFont="1" applyFill="1" applyBorder="1" applyAlignment="1">
      <alignment horizontal="center" vertical="center" wrapText="1"/>
    </xf>
    <xf numFmtId="0" fontId="42" fillId="0" borderId="929" xfId="0" applyFont="1" applyFill="1" applyBorder="1" applyAlignment="1">
      <alignment horizontal="left"/>
    </xf>
    <xf numFmtId="0" fontId="42" fillId="0" borderId="930" xfId="0" applyFont="1" applyFill="1" applyBorder="1" applyAlignment="1">
      <alignment horizontal="left"/>
    </xf>
    <xf numFmtId="0" fontId="42" fillId="0" borderId="929" xfId="0" applyFont="1" applyFill="1" applyBorder="1" applyAlignment="1">
      <alignment horizontal="center"/>
    </xf>
    <xf numFmtId="0" fontId="42" fillId="0" borderId="930" xfId="0" applyFont="1" applyFill="1" applyBorder="1" applyAlignment="1">
      <alignment horizontal="center"/>
    </xf>
    <xf numFmtId="0" fontId="14" fillId="0" borderId="931" xfId="0" applyFont="1" applyFill="1" applyBorder="1" applyAlignment="1">
      <alignment horizontal="center"/>
    </xf>
    <xf numFmtId="0" fontId="42" fillId="0" borderId="932" xfId="0" applyFont="1" applyFill="1" applyBorder="1" applyAlignment="1">
      <alignment horizontal="center"/>
    </xf>
    <xf numFmtId="0" fontId="42" fillId="0" borderId="937" xfId="0" applyFont="1" applyFill="1" applyBorder="1" applyAlignment="1">
      <alignment horizontal="left"/>
    </xf>
    <xf numFmtId="0" fontId="42" fillId="0" borderId="938" xfId="0" applyFont="1" applyFill="1" applyBorder="1" applyAlignment="1">
      <alignment horizontal="left"/>
    </xf>
    <xf numFmtId="0" fontId="42" fillId="0" borderId="937" xfId="0" applyFont="1" applyFill="1" applyBorder="1" applyAlignment="1">
      <alignment horizontal="center"/>
    </xf>
    <xf numFmtId="0" fontId="42" fillId="0" borderId="938" xfId="0" applyFont="1" applyFill="1" applyBorder="1" applyAlignment="1">
      <alignment horizontal="center"/>
    </xf>
    <xf numFmtId="0" fontId="14" fillId="0" borderId="939" xfId="0" applyFont="1" applyFill="1" applyBorder="1" applyAlignment="1">
      <alignment horizontal="center"/>
    </xf>
    <xf numFmtId="0" fontId="42" fillId="0" borderId="940" xfId="0" applyFont="1" applyFill="1" applyBorder="1" applyAlignment="1">
      <alignment horizontal="center"/>
    </xf>
    <xf numFmtId="0" fontId="14" fillId="0" borderId="969" xfId="21" applyFont="1" applyFill="1" applyBorder="1" applyAlignment="1">
      <alignment horizontal="center" vertical="center" wrapText="1"/>
    </xf>
    <xf numFmtId="0" fontId="9" fillId="0" borderId="973" xfId="0" applyFont="1" applyFill="1" applyBorder="1" applyAlignment="1">
      <alignment horizontal="center" vertical="center" wrapText="1"/>
    </xf>
    <xf numFmtId="0" fontId="9" fillId="0" borderId="969" xfId="0" applyFont="1" applyFill="1" applyBorder="1" applyAlignment="1">
      <alignment horizontal="center" vertical="center" wrapText="1"/>
    </xf>
    <xf numFmtId="0" fontId="9" fillId="0" borderId="972" xfId="0" applyFont="1" applyFill="1" applyBorder="1" applyAlignment="1">
      <alignment horizontal="center" vertical="center" wrapText="1"/>
    </xf>
    <xf numFmtId="0" fontId="42" fillId="0" borderId="974" xfId="0" applyFont="1" applyFill="1" applyBorder="1" applyAlignment="1">
      <alignment horizontal="left"/>
    </xf>
    <xf numFmtId="0" fontId="42" fillId="0" borderId="975" xfId="0" applyFont="1" applyFill="1" applyBorder="1" applyAlignment="1">
      <alignment horizontal="left"/>
    </xf>
    <xf numFmtId="0" fontId="42" fillId="0" borderId="974" xfId="0" applyFont="1" applyFill="1" applyBorder="1" applyAlignment="1">
      <alignment horizontal="center"/>
    </xf>
    <xf numFmtId="0" fontId="42" fillId="0" borderId="975" xfId="0" applyFont="1" applyFill="1" applyBorder="1" applyAlignment="1">
      <alignment horizontal="center"/>
    </xf>
    <xf numFmtId="0" fontId="14" fillId="0" borderId="976" xfId="0" applyFont="1" applyFill="1" applyBorder="1" applyAlignment="1">
      <alignment horizontal="center"/>
    </xf>
    <xf numFmtId="0" fontId="42" fillId="0" borderId="977" xfId="0" applyFont="1" applyFill="1" applyBorder="1" applyAlignment="1">
      <alignment horizontal="center"/>
    </xf>
    <xf numFmtId="0" fontId="42" fillId="0" borderId="933" xfId="0" applyFont="1" applyFill="1" applyBorder="1" applyAlignment="1">
      <alignment horizontal="left"/>
    </xf>
    <xf numFmtId="0" fontId="42" fillId="0" borderId="934" xfId="0" applyFont="1" applyFill="1" applyBorder="1" applyAlignment="1">
      <alignment horizontal="left"/>
    </xf>
    <xf numFmtId="0" fontId="42" fillId="0" borderId="933" xfId="0" applyFont="1" applyFill="1" applyBorder="1" applyAlignment="1">
      <alignment horizontal="center"/>
    </xf>
    <xf numFmtId="0" fontId="42" fillId="0" borderId="934" xfId="0" applyFont="1" applyFill="1" applyBorder="1" applyAlignment="1">
      <alignment horizontal="center"/>
    </xf>
    <xf numFmtId="0" fontId="14" fillId="0" borderId="935" xfId="0" applyFont="1" applyFill="1" applyBorder="1" applyAlignment="1">
      <alignment horizontal="center"/>
    </xf>
    <xf numFmtId="0" fontId="42" fillId="0" borderId="936" xfId="0" applyFont="1" applyFill="1" applyBorder="1" applyAlignment="1">
      <alignment horizontal="center"/>
    </xf>
    <xf numFmtId="0" fontId="74" fillId="0" borderId="947" xfId="0" applyFont="1" applyFill="1" applyBorder="1" applyAlignment="1">
      <alignment vertical="center" wrapText="1"/>
    </xf>
    <xf numFmtId="0" fontId="74" fillId="0" borderId="927" xfId="0" applyFont="1" applyFill="1" applyBorder="1" applyAlignment="1">
      <alignment vertical="center" wrapText="1"/>
    </xf>
    <xf numFmtId="0" fontId="72" fillId="0" borderId="910" xfId="0" applyFont="1" applyFill="1" applyBorder="1" applyAlignment="1">
      <alignment vertical="center" wrapText="1"/>
    </xf>
    <xf numFmtId="0" fontId="74" fillId="0" borderId="956" xfId="0" applyFont="1" applyFill="1" applyBorder="1" applyAlignment="1">
      <alignment vertical="center" wrapText="1"/>
    </xf>
    <xf numFmtId="0" fontId="74" fillId="0" borderId="846" xfId="0" applyFont="1" applyFill="1" applyBorder="1" applyAlignment="1">
      <alignment vertical="center" wrapText="1"/>
    </xf>
    <xf numFmtId="0" fontId="72" fillId="0" borderId="909" xfId="0" applyFont="1" applyFill="1" applyBorder="1" applyAlignment="1">
      <alignment vertical="center" wrapText="1"/>
    </xf>
    <xf numFmtId="0" fontId="74" fillId="0" borderId="853" xfId="0" applyFont="1" applyFill="1" applyBorder="1" applyAlignment="1">
      <alignment vertical="center" wrapText="1"/>
    </xf>
    <xf numFmtId="0" fontId="72" fillId="0" borderId="854" xfId="0" applyFont="1" applyFill="1" applyBorder="1" applyAlignment="1">
      <alignment vertical="center" wrapText="1"/>
    </xf>
    <xf numFmtId="0" fontId="14" fillId="0" borderId="983" xfId="0" applyFont="1" applyFill="1" applyBorder="1" applyAlignment="1">
      <alignment horizontal="center" vertical="center" wrapText="1"/>
    </xf>
    <xf numFmtId="0" fontId="14" fillId="0" borderId="954" xfId="0" applyFont="1" applyFill="1" applyBorder="1" applyAlignment="1">
      <alignment horizontal="center" vertical="center" wrapText="1"/>
    </xf>
    <xf numFmtId="0" fontId="14" fillId="0" borderId="984" xfId="0" applyFont="1" applyFill="1" applyBorder="1" applyAlignment="1">
      <alignment horizontal="center" vertical="center" wrapText="1"/>
    </xf>
    <xf numFmtId="0" fontId="14" fillId="0" borderId="985" xfId="0" applyFont="1" applyFill="1" applyBorder="1" applyAlignment="1">
      <alignment horizontal="center" vertical="center" wrapText="1"/>
    </xf>
    <xf numFmtId="0" fontId="14" fillId="0" borderId="986" xfId="0" applyFont="1" applyFill="1" applyBorder="1" applyAlignment="1">
      <alignment horizontal="center" vertical="center" wrapText="1"/>
    </xf>
    <xf numFmtId="0" fontId="14" fillId="0" borderId="987" xfId="0" applyFont="1" applyFill="1" applyBorder="1" applyAlignment="1">
      <alignment horizontal="center" vertical="center" wrapText="1"/>
    </xf>
    <xf numFmtId="0" fontId="14" fillId="0" borderId="868" xfId="0" applyFont="1" applyFill="1" applyBorder="1" applyAlignment="1">
      <alignment horizontal="center" vertical="center" wrapText="1"/>
    </xf>
    <xf numFmtId="0" fontId="14" fillId="0" borderId="880" xfId="0" applyFont="1" applyFill="1" applyBorder="1" applyAlignment="1">
      <alignment horizontal="center" vertical="center" wrapText="1"/>
    </xf>
    <xf numFmtId="0" fontId="14" fillId="0" borderId="988" xfId="0" applyFont="1" applyFill="1" applyBorder="1" applyAlignment="1">
      <alignment horizontal="center" vertical="center" wrapText="1"/>
    </xf>
    <xf numFmtId="0" fontId="14" fillId="0" borderId="989" xfId="0" applyFont="1" applyFill="1" applyBorder="1" applyAlignment="1">
      <alignment horizontal="center" vertical="center" wrapText="1"/>
    </xf>
    <xf numFmtId="0" fontId="14" fillId="0" borderId="881" xfId="0" applyFont="1" applyFill="1" applyBorder="1" applyAlignment="1">
      <alignment horizontal="center" vertical="center" wrapText="1"/>
    </xf>
    <xf numFmtId="0" fontId="14" fillId="0" borderId="992" xfId="0" applyFont="1" applyFill="1" applyBorder="1" applyAlignment="1">
      <alignment horizontal="center" vertical="center" wrapText="1"/>
    </xf>
    <xf numFmtId="0" fontId="14" fillId="0" borderId="991" xfId="0" applyFont="1" applyFill="1" applyBorder="1" applyAlignment="1">
      <alignment horizontal="center" vertical="center" wrapText="1"/>
    </xf>
    <xf numFmtId="0" fontId="14" fillId="0" borderId="957" xfId="0" applyFont="1" applyFill="1" applyBorder="1" applyAlignment="1">
      <alignment horizontal="center" vertical="center" wrapText="1"/>
    </xf>
    <xf numFmtId="0" fontId="60" fillId="0" borderId="967" xfId="21" applyFont="1" applyFill="1" applyBorder="1" applyAlignment="1">
      <alignment horizontal="center" vertical="center" wrapText="1"/>
    </xf>
    <xf numFmtId="0" fontId="60" fillId="0" borderId="968" xfId="21" applyFont="1" applyFill="1" applyBorder="1" applyAlignment="1">
      <alignment horizontal="center" vertical="center" wrapText="1"/>
    </xf>
    <xf numFmtId="0" fontId="60" fillId="0" borderId="969" xfId="21" applyFont="1" applyFill="1" applyBorder="1" applyAlignment="1">
      <alignment horizontal="center" vertical="center" wrapText="1"/>
    </xf>
    <xf numFmtId="0" fontId="60" fillId="0" borderId="970" xfId="21" applyFont="1" applyFill="1" applyBorder="1" applyAlignment="1">
      <alignment horizontal="center" vertical="center" wrapText="1"/>
    </xf>
    <xf numFmtId="0" fontId="60" fillId="0" borderId="971" xfId="21" applyFont="1" applyFill="1" applyBorder="1" applyAlignment="1">
      <alignment horizontal="center" vertical="center" wrapText="1"/>
    </xf>
    <xf numFmtId="0" fontId="60" fillId="0" borderId="972" xfId="21" applyFont="1" applyFill="1" applyBorder="1" applyAlignment="1">
      <alignment horizontal="center" vertical="center" wrapText="1"/>
    </xf>
    <xf numFmtId="49" fontId="17" fillId="0" borderId="854" xfId="0" applyNumberFormat="1" applyFont="1" applyFill="1" applyBorder="1" applyAlignment="1">
      <alignment horizontal="left"/>
    </xf>
    <xf numFmtId="0" fontId="146" fillId="2" borderId="1007" xfId="13" applyFont="1" applyFill="1" applyBorder="1" applyAlignment="1" applyProtection="1">
      <alignment horizontal="center" vertical="center" wrapText="1"/>
      <protection locked="0"/>
    </xf>
    <xf numFmtId="0" fontId="146" fillId="2" borderId="1009" xfId="13" applyFont="1" applyFill="1" applyBorder="1" applyAlignment="1" applyProtection="1">
      <alignment horizontal="center" vertical="center" wrapText="1"/>
      <protection locked="0"/>
    </xf>
    <xf numFmtId="0" fontId="28" fillId="2" borderId="1000" xfId="0" applyFont="1" applyFill="1" applyBorder="1" applyAlignment="1" applyProtection="1">
      <alignment horizontal="left" vertical="center" wrapText="1"/>
      <protection locked="0"/>
    </xf>
    <xf numFmtId="0" fontId="31" fillId="2" borderId="1007" xfId="13" applyFont="1" applyFill="1" applyBorder="1" applyAlignment="1" applyProtection="1">
      <alignment horizontal="center" vertical="center" wrapText="1"/>
    </xf>
    <xf numFmtId="0" fontId="28" fillId="2" borderId="1000" xfId="22" applyFont="1" applyFill="1" applyBorder="1" applyAlignment="1" applyProtection="1">
      <alignment vertical="center" wrapText="1"/>
      <protection locked="0"/>
    </xf>
    <xf numFmtId="0" fontId="11" fillId="5" borderId="997" xfId="13" quotePrefix="1" applyFont="1" applyFill="1" applyBorder="1" applyAlignment="1">
      <alignment horizontal="center" vertical="center" wrapText="1"/>
    </xf>
    <xf numFmtId="0" fontId="11" fillId="5" borderId="1007" xfId="13" quotePrefix="1" applyFont="1" applyFill="1" applyBorder="1" applyAlignment="1">
      <alignment horizontal="center" vertical="center" wrapText="1"/>
    </xf>
    <xf numFmtId="0" fontId="11" fillId="5" borderId="922" xfId="13" applyFont="1" applyFill="1" applyBorder="1" applyAlignment="1">
      <alignment horizontal="center" vertical="center" wrapText="1"/>
    </xf>
    <xf numFmtId="0" fontId="11" fillId="5" borderId="209" xfId="13" applyFont="1" applyFill="1" applyBorder="1" applyAlignment="1">
      <alignment horizontal="center" vertical="center" wrapText="1"/>
    </xf>
    <xf numFmtId="0" fontId="11" fillId="5" borderId="1024" xfId="13" quotePrefix="1" applyFont="1" applyFill="1" applyBorder="1" applyAlignment="1">
      <alignment horizontal="center" vertical="center" wrapText="1"/>
    </xf>
    <xf numFmtId="0" fontId="11" fillId="0" borderId="922" xfId="13" applyFont="1" applyFill="1" applyBorder="1" applyAlignment="1">
      <alignment horizontal="center" vertical="center" wrapText="1"/>
    </xf>
    <xf numFmtId="0" fontId="11" fillId="5" borderId="996" xfId="13" applyFont="1" applyFill="1" applyBorder="1" applyAlignment="1">
      <alignment horizontal="center" vertical="center" wrapText="1"/>
    </xf>
    <xf numFmtId="0" fontId="11" fillId="2" borderId="1025" xfId="13" applyFont="1" applyFill="1" applyBorder="1" applyAlignment="1">
      <alignment horizontal="center" vertical="center" wrapText="1"/>
    </xf>
    <xf numFmtId="0" fontId="11" fillId="5" borderId="993" xfId="13" applyFont="1" applyFill="1" applyBorder="1" applyAlignment="1">
      <alignment horizontal="center" vertical="center" wrapText="1"/>
    </xf>
    <xf numFmtId="0" fontId="11" fillId="5" borderId="1026" xfId="13" applyFont="1" applyFill="1" applyBorder="1" applyAlignment="1">
      <alignment horizontal="center" vertical="center" wrapText="1"/>
    </xf>
    <xf numFmtId="0" fontId="11" fillId="5" borderId="921" xfId="13" applyFont="1" applyFill="1" applyBorder="1" applyAlignment="1">
      <alignment horizontal="center" vertical="center" wrapText="1"/>
    </xf>
    <xf numFmtId="0" fontId="11" fillId="5" borderId="855" xfId="13" applyFont="1" applyFill="1" applyBorder="1" applyAlignment="1">
      <alignment horizontal="center" vertical="center" wrapText="1"/>
    </xf>
    <xf numFmtId="0" fontId="11" fillId="5" borderId="1026" xfId="13" quotePrefix="1" applyFont="1" applyFill="1" applyBorder="1" applyAlignment="1">
      <alignment horizontal="center" vertical="center" wrapText="1"/>
    </xf>
    <xf numFmtId="0" fontId="11" fillId="0" borderId="921" xfId="13" applyFont="1" applyFill="1" applyBorder="1" applyAlignment="1">
      <alignment horizontal="center" vertical="center" wrapText="1"/>
    </xf>
    <xf numFmtId="0" fontId="11" fillId="5" borderId="1011" xfId="13" applyFont="1" applyFill="1" applyBorder="1" applyAlignment="1">
      <alignment horizontal="center" vertical="center" wrapText="1"/>
    </xf>
    <xf numFmtId="0" fontId="11" fillId="2" borderId="1007" xfId="13" applyFont="1" applyFill="1" applyBorder="1" applyAlignment="1">
      <alignment horizontal="center" vertical="center" wrapText="1"/>
    </xf>
    <xf numFmtId="0" fontId="11" fillId="5" borderId="1012" xfId="13" applyFont="1" applyFill="1" applyBorder="1" applyAlignment="1">
      <alignment horizontal="center" vertical="center" wrapText="1"/>
    </xf>
    <xf numFmtId="0" fontId="11" fillId="5" borderId="474" xfId="13" applyFont="1" applyFill="1" applyBorder="1" applyAlignment="1">
      <alignment horizontal="center" vertical="center" wrapText="1"/>
    </xf>
    <xf numFmtId="0" fontId="138" fillId="5" borderId="141" xfId="0" applyFont="1" applyFill="1" applyBorder="1" applyAlignment="1">
      <alignment horizontal="center" vertical="center"/>
    </xf>
    <xf numFmtId="0" fontId="138" fillId="5" borderId="142" xfId="0" applyFont="1" applyFill="1" applyBorder="1" applyAlignment="1">
      <alignment horizontal="center" vertical="center"/>
    </xf>
    <xf numFmtId="0" fontId="40" fillId="5" borderId="1014" xfId="13" quotePrefix="1" applyFont="1" applyFill="1" applyBorder="1" applyAlignment="1">
      <alignment horizontal="center" vertical="center" wrapText="1"/>
    </xf>
    <xf numFmtId="0" fontId="62" fillId="2" borderId="465" xfId="11" quotePrefix="1" applyFont="1" applyFill="1" applyBorder="1" applyAlignment="1">
      <alignment horizontal="center" vertical="center" wrapText="1"/>
    </xf>
    <xf numFmtId="0" fontId="62" fillId="2" borderId="466" xfId="11" quotePrefix="1" applyFont="1" applyFill="1" applyBorder="1" applyAlignment="1">
      <alignment horizontal="center" vertical="center" wrapText="1"/>
    </xf>
    <xf numFmtId="0" fontId="138" fillId="0" borderId="209" xfId="0" applyFont="1" applyFill="1" applyBorder="1" applyAlignment="1">
      <alignment horizontal="center" vertical="center" wrapText="1"/>
    </xf>
    <xf numFmtId="0" fontId="138" fillId="0" borderId="157" xfId="0" applyFont="1" applyFill="1" applyBorder="1" applyAlignment="1">
      <alignment horizontal="center" vertical="center" wrapText="1"/>
    </xf>
    <xf numFmtId="0" fontId="138" fillId="0" borderId="158" xfId="0" applyFont="1" applyFill="1" applyBorder="1" applyAlignment="1">
      <alignment horizontal="center" vertical="center" wrapText="1"/>
    </xf>
    <xf numFmtId="0" fontId="138" fillId="0" borderId="1025" xfId="0" applyFont="1" applyFill="1" applyBorder="1" applyAlignment="1">
      <alignment horizontal="center" vertical="center" wrapText="1"/>
    </xf>
    <xf numFmtId="0" fontId="138" fillId="0" borderId="805" xfId="0" applyFont="1" applyFill="1" applyBorder="1" applyAlignment="1">
      <alignment horizontal="center" vertical="center" wrapText="1"/>
    </xf>
    <xf numFmtId="0" fontId="138" fillId="0" borderId="806" xfId="0" applyFont="1" applyFill="1" applyBorder="1" applyAlignment="1">
      <alignment horizontal="center" vertical="center" wrapText="1"/>
    </xf>
    <xf numFmtId="0" fontId="128" fillId="2" borderId="100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026" xfId="13" applyNumberFormat="1" applyFont="1" applyFill="1" applyBorder="1" applyAlignment="1" applyProtection="1">
      <alignment horizontal="center" vertical="center" wrapText="1"/>
    </xf>
    <xf numFmtId="0" fontId="40" fillId="2" borderId="1027" xfId="15" quotePrefix="1" applyFont="1" applyFill="1" applyBorder="1" applyAlignment="1">
      <alignment horizontal="center" vertical="center" wrapText="1"/>
    </xf>
    <xf numFmtId="0" fontId="11" fillId="5" borderId="1012" xfId="15" quotePrefix="1" applyFont="1" applyFill="1" applyBorder="1" applyAlignment="1">
      <alignment vertical="center" wrapText="1"/>
    </xf>
    <xf numFmtId="0" fontId="11" fillId="5" borderId="1017" xfId="15" quotePrefix="1" applyFont="1" applyFill="1" applyBorder="1" applyAlignment="1">
      <alignment vertical="center" wrapText="1"/>
    </xf>
    <xf numFmtId="0" fontId="11" fillId="5" borderId="1018" xfId="15" quotePrefix="1" applyFont="1" applyFill="1" applyBorder="1" applyAlignment="1">
      <alignment vertical="center" wrapText="1"/>
    </xf>
    <xf numFmtId="0" fontId="11" fillId="5" borderId="993" xfId="15" quotePrefix="1" applyFont="1" applyFill="1" applyBorder="1" applyAlignment="1">
      <alignment vertical="center" wrapText="1"/>
    </xf>
    <xf numFmtId="0" fontId="11" fillId="5" borderId="1019" xfId="15" quotePrefix="1" applyFont="1" applyFill="1" applyBorder="1" applyAlignment="1">
      <alignment vertical="center" wrapText="1"/>
    </xf>
    <xf numFmtId="0" fontId="11" fillId="5" borderId="1027" xfId="13" quotePrefix="1" applyFont="1" applyFill="1" applyBorder="1" applyAlignment="1">
      <alignment horizontal="center" vertical="center" wrapText="1"/>
    </xf>
    <xf numFmtId="0" fontId="11" fillId="5" borderId="1028" xfId="13" quotePrefix="1" applyFont="1" applyFill="1" applyBorder="1" applyAlignment="1">
      <alignment horizontal="center" vertical="center" wrapText="1"/>
    </xf>
    <xf numFmtId="0" fontId="40" fillId="2" borderId="1036" xfId="15" quotePrefix="1" applyFont="1" applyFill="1" applyBorder="1" applyAlignment="1">
      <alignment horizontal="center" vertical="center" wrapText="1"/>
    </xf>
    <xf numFmtId="0" fontId="40" fillId="2" borderId="1034" xfId="15" quotePrefix="1" applyFont="1" applyFill="1" applyBorder="1" applyAlignment="1">
      <alignment horizontal="center" vertical="center" wrapText="1"/>
    </xf>
    <xf numFmtId="0" fontId="11" fillId="2" borderId="1039" xfId="13" quotePrefix="1" applyFont="1" applyFill="1" applyBorder="1" applyAlignment="1">
      <alignment horizontal="center" vertical="center" wrapText="1"/>
    </xf>
    <xf numFmtId="0" fontId="11" fillId="2" borderId="1040" xfId="13" quotePrefix="1" applyFont="1" applyFill="1" applyBorder="1" applyAlignment="1">
      <alignment horizontal="center" vertical="center" wrapText="1"/>
    </xf>
    <xf numFmtId="0" fontId="31" fillId="2" borderId="296" xfId="15" applyFont="1" applyFill="1" applyBorder="1" applyAlignment="1" applyProtection="1">
      <alignment horizontal="center" vertical="center" wrapText="1"/>
      <protection locked="0"/>
    </xf>
    <xf numFmtId="0" fontId="33" fillId="2" borderId="296" xfId="28" applyFont="1" applyFill="1" applyBorder="1" applyAlignment="1">
      <alignment horizontal="center" vertical="center" wrapText="1"/>
    </xf>
    <xf numFmtId="0" fontId="14" fillId="5" borderId="1032" xfId="11" quotePrefix="1" applyFont="1" applyFill="1" applyBorder="1" applyAlignment="1">
      <alignment horizontal="center" vertical="center" wrapText="1"/>
    </xf>
    <xf numFmtId="0" fontId="14" fillId="5" borderId="1003" xfId="11" quotePrefix="1" applyFont="1" applyFill="1" applyBorder="1" applyAlignment="1">
      <alignment horizontal="center" vertical="center" wrapText="1"/>
    </xf>
    <xf numFmtId="0" fontId="42" fillId="5" borderId="1037" xfId="15" applyFont="1" applyFill="1" applyBorder="1" applyAlignment="1">
      <alignment vertical="center" wrapText="1"/>
    </xf>
    <xf numFmtId="0" fontId="42" fillId="5" borderId="921" xfId="15" quotePrefix="1" applyFont="1" applyFill="1" applyBorder="1" applyAlignment="1">
      <alignment horizontal="center" vertical="center" wrapText="1"/>
    </xf>
    <xf numFmtId="0" fontId="42" fillId="5" borderId="920" xfId="15" quotePrefix="1" applyFont="1" applyFill="1" applyBorder="1" applyAlignment="1">
      <alignment horizontal="center" vertical="center" wrapText="1"/>
    </xf>
    <xf numFmtId="0" fontId="70" fillId="5" borderId="918" xfId="15" quotePrefix="1" applyFont="1" applyFill="1" applyBorder="1" applyAlignment="1">
      <alignment horizontal="center" vertical="center" wrapText="1"/>
    </xf>
    <xf numFmtId="0" fontId="70" fillId="5" borderId="919" xfId="15" quotePrefix="1" applyFont="1" applyFill="1" applyBorder="1" applyAlignment="1">
      <alignment horizontal="center" vertical="center" wrapText="1"/>
    </xf>
    <xf numFmtId="0" fontId="67" fillId="5" borderId="921" xfId="0" applyFont="1" applyFill="1" applyBorder="1" applyAlignment="1">
      <alignment horizontal="center" vertical="center" wrapText="1"/>
    </xf>
    <xf numFmtId="0" fontId="67" fillId="5" borderId="920" xfId="0" applyFont="1" applyFill="1" applyBorder="1" applyAlignment="1">
      <alignment horizontal="center" vertical="center" wrapText="1"/>
    </xf>
    <xf numFmtId="0" fontId="67" fillId="5" borderId="918" xfId="0" applyFont="1" applyFill="1" applyBorder="1" applyAlignment="1">
      <alignment horizontal="center" vertical="center" wrapText="1"/>
    </xf>
    <xf numFmtId="0" fontId="42" fillId="5" borderId="1037" xfId="3" applyFont="1" applyFill="1" applyBorder="1" applyAlignment="1">
      <alignment vertical="center" wrapText="1"/>
    </xf>
    <xf numFmtId="0" fontId="42" fillId="5" borderId="1004" xfId="3" applyFont="1" applyFill="1" applyBorder="1" applyAlignment="1">
      <alignment vertical="center" wrapText="1"/>
    </xf>
    <xf numFmtId="0" fontId="42" fillId="5" borderId="1015" xfId="15" quotePrefix="1" applyFont="1" applyFill="1" applyBorder="1" applyAlignment="1">
      <alignment horizontal="center" vertical="center" wrapText="1"/>
    </xf>
    <xf numFmtId="0" fontId="42" fillId="5" borderId="1011" xfId="13" quotePrefix="1" applyFont="1" applyFill="1" applyBorder="1" applyAlignment="1">
      <alignment horizontal="center" vertical="center" wrapText="1"/>
    </xf>
    <xf numFmtId="0" fontId="42" fillId="5" borderId="1015" xfId="13" quotePrefix="1" applyFont="1" applyFill="1" applyBorder="1" applyAlignment="1">
      <alignment horizontal="center" vertical="center" wrapText="1"/>
    </xf>
    <xf numFmtId="0" fontId="70" fillId="5" borderId="1003" xfId="15" quotePrefix="1" applyFont="1" applyFill="1" applyBorder="1" applyAlignment="1">
      <alignment horizontal="center" vertical="center" wrapText="1"/>
    </xf>
    <xf numFmtId="0" fontId="70" fillId="5" borderId="1016" xfId="15" quotePrefix="1" applyFont="1" applyFill="1" applyBorder="1" applyAlignment="1">
      <alignment horizontal="center" vertical="center" wrapText="1"/>
    </xf>
    <xf numFmtId="0" fontId="67" fillId="5" borderId="1011" xfId="0" applyFont="1" applyFill="1" applyBorder="1" applyAlignment="1">
      <alignment horizontal="center" vertical="center" wrapText="1"/>
    </xf>
    <xf numFmtId="0" fontId="67" fillId="5" borderId="1015" xfId="0" applyFont="1" applyFill="1" applyBorder="1" applyAlignment="1">
      <alignment horizontal="center" vertical="center" wrapText="1"/>
    </xf>
    <xf numFmtId="0" fontId="67" fillId="5" borderId="1003" xfId="0" applyFont="1" applyFill="1" applyBorder="1" applyAlignment="1">
      <alignment horizontal="center" vertical="center" wrapText="1"/>
    </xf>
    <xf numFmtId="0" fontId="67" fillId="5" borderId="1037" xfId="0" applyFont="1" applyFill="1" applyBorder="1" applyAlignment="1">
      <alignment horizontal="left" vertical="center" wrapText="1"/>
    </xf>
    <xf numFmtId="0" fontId="14" fillId="5" borderId="921" xfId="13" quotePrefix="1" applyFont="1" applyFill="1" applyBorder="1" applyAlignment="1">
      <alignment horizontal="center" vertical="center" wrapText="1"/>
    </xf>
    <xf numFmtId="0" fontId="42" fillId="5" borderId="920" xfId="13" quotePrefix="1" applyFont="1" applyFill="1" applyBorder="1" applyAlignment="1">
      <alignment horizontal="center" vertical="center" wrapText="1"/>
    </xf>
    <xf numFmtId="0" fontId="70" fillId="5" borderId="918" xfId="13" quotePrefix="1" applyFont="1" applyFill="1" applyBorder="1" applyAlignment="1">
      <alignment horizontal="center" vertical="center" wrapText="1"/>
    </xf>
    <xf numFmtId="0" fontId="42" fillId="5" borderId="917" xfId="15" applyFont="1" applyFill="1" applyBorder="1" applyAlignment="1">
      <alignment vertical="center" wrapText="1"/>
    </xf>
    <xf numFmtId="0" fontId="67" fillId="5" borderId="922" xfId="0" applyFont="1" applyFill="1" applyBorder="1" applyAlignment="1">
      <alignment horizontal="center" vertical="center" wrapText="1"/>
    </xf>
    <xf numFmtId="0" fontId="42" fillId="5" borderId="917" xfId="3" applyFont="1" applyFill="1" applyBorder="1" applyAlignment="1">
      <alignment vertical="center" wrapText="1"/>
    </xf>
    <xf numFmtId="0" fontId="42" fillId="5" borderId="1005" xfId="3" applyFont="1" applyFill="1" applyBorder="1" applyAlignment="1">
      <alignment vertical="center" wrapText="1"/>
    </xf>
    <xf numFmtId="0" fontId="42" fillId="5" borderId="1011" xfId="15" quotePrefix="1" applyFont="1" applyFill="1" applyBorder="1" applyAlignment="1">
      <alignment horizontal="center" vertical="center" wrapText="1"/>
    </xf>
    <xf numFmtId="0" fontId="70" fillId="0" borderId="918" xfId="15" quotePrefix="1" applyFont="1" applyFill="1" applyBorder="1" applyAlignment="1">
      <alignment horizontal="center" vertical="center" wrapText="1"/>
    </xf>
    <xf numFmtId="0" fontId="42" fillId="0" borderId="921" xfId="15" quotePrefix="1" applyFont="1" applyFill="1" applyBorder="1" applyAlignment="1">
      <alignment horizontal="center" vertical="center" wrapText="1"/>
    </xf>
    <xf numFmtId="0" fontId="42" fillId="0" borderId="920" xfId="15" quotePrefix="1" applyFont="1" applyFill="1" applyBorder="1" applyAlignment="1">
      <alignment horizontal="center" vertical="center" wrapText="1"/>
    </xf>
    <xf numFmtId="0" fontId="70" fillId="5" borderId="1003" xfId="13" quotePrefix="1" applyFont="1" applyFill="1" applyBorder="1" applyAlignment="1">
      <alignment horizontal="center" vertical="center" wrapText="1"/>
    </xf>
    <xf numFmtId="0" fontId="70" fillId="0" borderId="1003" xfId="13" quotePrefix="1" applyFont="1" applyFill="1" applyBorder="1" applyAlignment="1">
      <alignment horizontal="center" vertical="center" wrapText="1"/>
    </xf>
    <xf numFmtId="0" fontId="42" fillId="0" borderId="1011" xfId="13" quotePrefix="1" applyFont="1" applyFill="1" applyBorder="1" applyAlignment="1">
      <alignment horizontal="center" vertical="center" wrapText="1"/>
    </xf>
    <xf numFmtId="0" fontId="42" fillId="0" borderId="1015" xfId="13" quotePrefix="1" applyFont="1" applyFill="1" applyBorder="1" applyAlignment="1">
      <alignment horizontal="center" vertical="center" wrapText="1"/>
    </xf>
    <xf numFmtId="0" fontId="70" fillId="0" borderId="1003" xfId="15" quotePrefix="1" applyFont="1" applyFill="1" applyBorder="1" applyAlignment="1">
      <alignment horizontal="center" vertical="center" wrapText="1"/>
    </xf>
    <xf numFmtId="0" fontId="42" fillId="5" borderId="919" xfId="15" quotePrefix="1" applyFont="1" applyFill="1" applyBorder="1" applyAlignment="1">
      <alignment horizontal="center" vertical="center" wrapText="1"/>
    </xf>
    <xf numFmtId="0" fontId="70" fillId="5" borderId="1037" xfId="15" quotePrefix="1" applyFont="1" applyFill="1" applyBorder="1" applyAlignment="1">
      <alignment horizontal="center" vertical="center" wrapText="1"/>
    </xf>
    <xf numFmtId="0" fontId="42" fillId="5" borderId="1016" xfId="15" quotePrefix="1" applyFont="1" applyFill="1" applyBorder="1" applyAlignment="1">
      <alignment horizontal="center" vertical="center" wrapText="1"/>
    </xf>
    <xf numFmtId="0" fontId="70" fillId="5" borderId="909" xfId="15" quotePrefix="1" applyFont="1" applyFill="1" applyBorder="1" applyAlignment="1">
      <alignment horizontal="center" vertical="center" wrapText="1"/>
    </xf>
    <xf numFmtId="0" fontId="9" fillId="0" borderId="1043" xfId="0" applyFont="1" applyFill="1" applyBorder="1" applyAlignment="1">
      <alignment horizontal="center" vertical="center"/>
    </xf>
    <xf numFmtId="0" fontId="127" fillId="2" borderId="1048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049" xfId="15" applyNumberFormat="1" applyFont="1" applyFill="1" applyBorder="1" applyAlignment="1" applyProtection="1">
      <alignment horizontal="center" vertical="center" wrapText="1"/>
      <protection locked="0"/>
    </xf>
    <xf numFmtId="0" fontId="144" fillId="2" borderId="1048" xfId="15" applyFont="1" applyFill="1" applyBorder="1" applyAlignment="1" applyProtection="1">
      <alignment horizontal="left" vertical="center" wrapText="1"/>
      <protection locked="0"/>
    </xf>
    <xf numFmtId="0" fontId="144" fillId="2" borderId="1057" xfId="15" applyFont="1" applyFill="1" applyBorder="1" applyAlignment="1" applyProtection="1">
      <alignment horizontal="left" vertical="center" wrapText="1"/>
      <protection locked="0"/>
    </xf>
    <xf numFmtId="0" fontId="127" fillId="2" borderId="1059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026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070" xfId="22" quotePrefix="1" applyFont="1" applyFill="1" applyBorder="1" applyAlignment="1">
      <alignment horizontal="left" vertical="center" wrapText="1"/>
    </xf>
    <xf numFmtId="0" fontId="128" fillId="2" borderId="1048" xfId="13" applyNumberFormat="1" applyFont="1" applyFill="1" applyBorder="1" applyAlignment="1" applyProtection="1">
      <alignment horizontal="center" vertical="center" wrapText="1"/>
    </xf>
    <xf numFmtId="0" fontId="128" fillId="2" borderId="1051" xfId="13" applyNumberFormat="1" applyFont="1" applyFill="1" applyBorder="1" applyAlignment="1" applyProtection="1">
      <alignment horizontal="center" vertical="center" wrapText="1"/>
    </xf>
    <xf numFmtId="0" fontId="128" fillId="2" borderId="1053" xfId="13" applyNumberFormat="1" applyFont="1" applyFill="1" applyBorder="1" applyAlignment="1" applyProtection="1">
      <alignment horizontal="center" vertical="center" wrapText="1"/>
    </xf>
    <xf numFmtId="0" fontId="48" fillId="2" borderId="1070" xfId="22" quotePrefix="1" applyFont="1" applyFill="1" applyBorder="1" applyAlignment="1">
      <alignment horizontal="left" vertical="center" wrapText="1"/>
    </xf>
    <xf numFmtId="0" fontId="128" fillId="2" borderId="1048" xfId="15" applyFont="1" applyFill="1" applyBorder="1" applyAlignment="1" applyProtection="1">
      <alignment horizontal="center" vertical="center" wrapText="1"/>
    </xf>
    <xf numFmtId="0" fontId="128" fillId="2" borderId="1051" xfId="15" applyFont="1" applyFill="1" applyBorder="1" applyAlignment="1" applyProtection="1">
      <alignment horizontal="center" vertical="center" wrapText="1"/>
    </xf>
    <xf numFmtId="0" fontId="128" fillId="2" borderId="1053" xfId="15" applyFont="1" applyFill="1" applyBorder="1" applyAlignment="1" applyProtection="1">
      <alignment horizontal="center" vertical="center" wrapText="1"/>
    </xf>
    <xf numFmtId="0" fontId="27" fillId="2" borderId="1071" xfId="22" quotePrefix="1" applyFont="1" applyFill="1" applyBorder="1" applyAlignment="1">
      <alignment horizontal="left" vertical="center" wrapText="1"/>
    </xf>
    <xf numFmtId="0" fontId="128" fillId="2" borderId="1057" xfId="13" applyNumberFormat="1" applyFont="1" applyFill="1" applyBorder="1" applyAlignment="1" applyProtection="1">
      <alignment horizontal="center" vertical="center" wrapText="1"/>
    </xf>
    <xf numFmtId="0" fontId="128" fillId="2" borderId="1055" xfId="13" applyNumberFormat="1" applyFont="1" applyFill="1" applyBorder="1" applyAlignment="1" applyProtection="1">
      <alignment horizontal="center" vertical="center" wrapText="1"/>
    </xf>
    <xf numFmtId="0" fontId="128" fillId="2" borderId="1058" xfId="13" applyNumberFormat="1" applyFont="1" applyFill="1" applyBorder="1" applyAlignment="1" applyProtection="1">
      <alignment horizontal="center" vertical="center" wrapText="1"/>
    </xf>
    <xf numFmtId="0" fontId="127" fillId="2" borderId="1049" xfId="15" applyFont="1" applyFill="1" applyBorder="1" applyAlignment="1" applyProtection="1">
      <alignment horizontal="center" vertical="center" wrapText="1"/>
      <protection locked="0"/>
    </xf>
    <xf numFmtId="0" fontId="127" fillId="2" borderId="1048" xfId="15" applyFont="1" applyFill="1" applyBorder="1" applyAlignment="1" applyProtection="1">
      <alignment horizontal="center" vertical="center" wrapText="1"/>
      <protection locked="0"/>
    </xf>
    <xf numFmtId="0" fontId="127" fillId="2" borderId="1057" xfId="15" applyFont="1" applyFill="1" applyBorder="1" applyAlignment="1" applyProtection="1">
      <alignment horizontal="center" vertical="center" wrapText="1"/>
      <protection locked="0"/>
    </xf>
    <xf numFmtId="0" fontId="127" fillId="2" borderId="1072" xfId="15" quotePrefix="1" applyFont="1" applyFill="1" applyBorder="1" applyAlignment="1">
      <alignment horizontal="left" vertical="center" wrapText="1"/>
    </xf>
    <xf numFmtId="0" fontId="144" fillId="2" borderId="1070" xfId="15" quotePrefix="1" applyFont="1" applyFill="1" applyBorder="1" applyAlignment="1">
      <alignment horizontal="left" vertical="center" wrapText="1"/>
    </xf>
    <xf numFmtId="0" fontId="144" fillId="2" borderId="1071" xfId="15" quotePrefix="1" applyFont="1" applyFill="1" applyBorder="1" applyAlignment="1">
      <alignment horizontal="left" vertical="center" wrapText="1"/>
    </xf>
    <xf numFmtId="0" fontId="127" fillId="2" borderId="1070" xfId="15" quotePrefix="1" applyFont="1" applyFill="1" applyBorder="1" applyAlignment="1">
      <alignment horizontal="left" vertical="center" wrapText="1"/>
    </xf>
    <xf numFmtId="0" fontId="129" fillId="2" borderId="1048" xfId="0" applyFont="1" applyFill="1" applyBorder="1" applyAlignment="1" applyProtection="1">
      <alignment horizontal="center" vertical="center" wrapText="1"/>
    </xf>
    <xf numFmtId="0" fontId="129" fillId="2" borderId="1051" xfId="0" applyFont="1" applyFill="1" applyBorder="1" applyAlignment="1" applyProtection="1">
      <alignment horizontal="center" vertical="center" wrapText="1"/>
    </xf>
    <xf numFmtId="0" fontId="129" fillId="2" borderId="1053" xfId="0" applyFont="1" applyFill="1" applyBorder="1" applyAlignment="1" applyProtection="1">
      <alignment horizontal="center" vertical="center" wrapText="1"/>
    </xf>
    <xf numFmtId="0" fontId="129" fillId="2" borderId="1057" xfId="0" applyFont="1" applyFill="1" applyBorder="1" applyAlignment="1" applyProtection="1">
      <alignment horizontal="center" vertical="center" wrapText="1"/>
    </xf>
    <xf numFmtId="0" fontId="129" fillId="2" borderId="1055" xfId="0" applyFont="1" applyFill="1" applyBorder="1" applyAlignment="1" applyProtection="1">
      <alignment horizontal="center" vertical="center" wrapText="1"/>
    </xf>
    <xf numFmtId="0" fontId="129" fillId="2" borderId="1058" xfId="0" applyFont="1" applyFill="1" applyBorder="1" applyAlignment="1" applyProtection="1">
      <alignment horizontal="center" vertical="center" wrapText="1"/>
    </xf>
    <xf numFmtId="0" fontId="127" fillId="2" borderId="1071" xfId="15" quotePrefix="1" applyFont="1" applyFill="1" applyBorder="1" applyAlignment="1">
      <alignment horizontal="left" vertical="center" wrapText="1"/>
    </xf>
    <xf numFmtId="0" fontId="127" fillId="2" borderId="1048" xfId="15" applyFont="1" applyFill="1" applyBorder="1" applyAlignment="1" applyProtection="1">
      <alignment horizontal="center" vertical="center" wrapText="1"/>
    </xf>
    <xf numFmtId="0" fontId="127" fillId="2" borderId="1074" xfId="15" applyFont="1" applyFill="1" applyBorder="1" applyAlignment="1" applyProtection="1">
      <alignment horizontal="center" vertical="center" wrapText="1"/>
    </xf>
    <xf numFmtId="0" fontId="145" fillId="2" borderId="1051" xfId="0" applyFont="1" applyFill="1" applyBorder="1" applyAlignment="1" applyProtection="1">
      <alignment horizontal="center" vertical="center"/>
      <protection locked="0"/>
    </xf>
    <xf numFmtId="0" fontId="145" fillId="2" borderId="1050" xfId="0" applyFont="1" applyFill="1" applyBorder="1" applyAlignment="1" applyProtection="1">
      <alignment horizontal="center" vertical="center"/>
      <protection locked="0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36" xfId="22" applyFont="1" applyFill="1" applyBorder="1" applyAlignment="1" applyProtection="1">
      <alignment horizontal="center" vertical="center" wrapText="1"/>
      <protection locked="0"/>
    </xf>
    <xf numFmtId="0" fontId="146" fillId="2" borderId="909" xfId="13" applyFont="1" applyFill="1" applyBorder="1" applyAlignment="1" applyProtection="1">
      <alignment horizontal="center" vertical="center" wrapText="1"/>
    </xf>
    <xf numFmtId="0" fontId="49" fillId="2" borderId="1070" xfId="28" quotePrefix="1" applyFont="1" applyFill="1" applyBorder="1" applyAlignment="1">
      <alignment vertical="center" wrapText="1"/>
    </xf>
    <xf numFmtId="0" fontId="145" fillId="2" borderId="1050" xfId="13" applyFont="1" applyFill="1" applyBorder="1" applyAlignment="1" applyProtection="1">
      <alignment horizontal="center" vertical="center" wrapText="1"/>
      <protection locked="0"/>
    </xf>
    <xf numFmtId="0" fontId="145" fillId="2" borderId="1051" xfId="13" applyFont="1" applyFill="1" applyBorder="1" applyAlignment="1" applyProtection="1">
      <alignment horizontal="center" vertical="center" wrapText="1"/>
      <protection locked="0"/>
    </xf>
    <xf numFmtId="0" fontId="40" fillId="2" borderId="1051" xfId="15" quotePrefix="1" applyFont="1" applyFill="1" applyBorder="1" applyAlignment="1">
      <alignment horizontal="center" vertical="center" wrapText="1"/>
    </xf>
    <xf numFmtId="0" fontId="40" fillId="2" borderId="1053" xfId="15" quotePrefix="1" applyFont="1" applyFill="1" applyBorder="1" applyAlignment="1">
      <alignment horizontal="center" vertical="center" wrapText="1"/>
    </xf>
    <xf numFmtId="0" fontId="40" fillId="2" borderId="1061" xfId="15" quotePrefix="1" applyFont="1" applyFill="1" applyBorder="1" applyAlignment="1">
      <alignment horizontal="center" vertical="center" wrapText="1"/>
    </xf>
    <xf numFmtId="0" fontId="40" fillId="2" borderId="1062" xfId="15" quotePrefix="1" applyFont="1" applyFill="1" applyBorder="1" applyAlignment="1">
      <alignment horizontal="center" vertical="center" wrapText="1"/>
    </xf>
    <xf numFmtId="0" fontId="40" fillId="2" borderId="1058" xfId="15" quotePrefix="1" applyFont="1" applyFill="1" applyBorder="1" applyAlignment="1">
      <alignment horizontal="center" vertical="center" wrapText="1"/>
    </xf>
    <xf numFmtId="0" fontId="56" fillId="2" borderId="1072" xfId="15" applyFont="1" applyFill="1" applyBorder="1" applyAlignment="1">
      <alignment vertical="center" wrapText="1"/>
    </xf>
    <xf numFmtId="0" fontId="11" fillId="2" borderId="1063" xfId="13" applyFont="1" applyFill="1" applyBorder="1" applyAlignment="1">
      <alignment horizontal="center" vertical="center" wrapText="1"/>
    </xf>
    <xf numFmtId="0" fontId="11" fillId="2" borderId="1061" xfId="13" applyFont="1" applyFill="1" applyBorder="1" applyAlignment="1">
      <alignment horizontal="center" vertical="center" wrapText="1"/>
    </xf>
    <xf numFmtId="0" fontId="11" fillId="2" borderId="1062" xfId="13" applyFont="1" applyFill="1" applyBorder="1" applyAlignment="1">
      <alignment horizontal="center" vertical="center" wrapText="1"/>
    </xf>
    <xf numFmtId="0" fontId="40" fillId="2" borderId="1073" xfId="15" applyFont="1" applyFill="1" applyBorder="1" applyAlignment="1">
      <alignment vertical="center" wrapText="1"/>
    </xf>
    <xf numFmtId="0" fontId="40" fillId="2" borderId="1059" xfId="15" quotePrefix="1" applyFont="1" applyFill="1" applyBorder="1" applyAlignment="1">
      <alignment horizontal="center" vertical="center" wrapText="1"/>
    </xf>
    <xf numFmtId="0" fontId="40" fillId="2" borderId="1066" xfId="15" quotePrefix="1" applyFont="1" applyFill="1" applyBorder="1" applyAlignment="1">
      <alignment horizontal="center" vertical="center" wrapText="1"/>
    </xf>
    <xf numFmtId="0" fontId="40" fillId="2" borderId="1067" xfId="15" quotePrefix="1" applyFont="1" applyFill="1" applyBorder="1" applyAlignment="1">
      <alignment horizontal="center" vertical="center" wrapText="1"/>
    </xf>
    <xf numFmtId="0" fontId="11" fillId="2" borderId="1068" xfId="13" applyFont="1" applyFill="1" applyBorder="1" applyAlignment="1">
      <alignment horizontal="center" vertical="center" wrapText="1"/>
    </xf>
    <xf numFmtId="0" fontId="11" fillId="2" borderId="1076" xfId="13" applyFont="1" applyFill="1" applyBorder="1" applyAlignment="1">
      <alignment horizontal="center" vertical="center" wrapText="1"/>
    </xf>
    <xf numFmtId="0" fontId="59" fillId="2" borderId="1041" xfId="0" applyFont="1" applyFill="1" applyBorder="1" applyAlignment="1">
      <alignment horizontal="left" vertical="center" wrapText="1"/>
    </xf>
    <xf numFmtId="0" fontId="11" fillId="2" borderId="1028" xfId="13" applyFont="1" applyFill="1" applyBorder="1" applyAlignment="1">
      <alignment horizontal="center" vertical="center" wrapText="1"/>
    </xf>
    <xf numFmtId="0" fontId="59" fillId="2" borderId="1006" xfId="0" applyFont="1" applyFill="1" applyBorder="1" applyAlignment="1">
      <alignment horizontal="left" vertical="center" wrapText="1"/>
    </xf>
    <xf numFmtId="0" fontId="11" fillId="2" borderId="928" xfId="13" applyFont="1" applyFill="1" applyBorder="1" applyAlignment="1">
      <alignment vertical="center" wrapText="1"/>
    </xf>
    <xf numFmtId="0" fontId="11" fillId="2" borderId="1027" xfId="13" applyFont="1" applyFill="1" applyBorder="1" applyAlignment="1">
      <alignment vertical="center" wrapText="1"/>
    </xf>
    <xf numFmtId="0" fontId="11" fillId="2" borderId="1028" xfId="13" applyFont="1" applyFill="1" applyBorder="1" applyAlignment="1">
      <alignment vertical="center" wrapText="1"/>
    </xf>
    <xf numFmtId="0" fontId="59" fillId="2" borderId="1071" xfId="0" applyFont="1" applyFill="1" applyBorder="1" applyAlignment="1">
      <alignment horizontal="left" vertical="center" wrapText="1"/>
    </xf>
    <xf numFmtId="0" fontId="11" fillId="2" borderId="1058" xfId="13" quotePrefix="1" applyFont="1" applyFill="1" applyBorder="1" applyAlignment="1">
      <alignment vertical="center" wrapText="1"/>
    </xf>
    <xf numFmtId="0" fontId="11" fillId="2" borderId="1054" xfId="13" quotePrefix="1" applyFont="1" applyFill="1" applyBorder="1" applyAlignment="1">
      <alignment vertical="center" wrapText="1"/>
    </xf>
    <xf numFmtId="0" fontId="11" fillId="2" borderId="1055" xfId="13" quotePrefix="1" applyFont="1" applyFill="1" applyBorder="1" applyAlignment="1">
      <alignment vertical="center" wrapText="1"/>
    </xf>
    <xf numFmtId="0" fontId="56" fillId="2" borderId="1048" xfId="0" applyFont="1" applyFill="1" applyBorder="1" applyAlignment="1">
      <alignment horizontal="center" vertical="center"/>
    </xf>
    <xf numFmtId="0" fontId="56" fillId="2" borderId="1051" xfId="0" applyFont="1" applyFill="1" applyBorder="1" applyAlignment="1">
      <alignment horizontal="center" vertical="center"/>
    </xf>
    <xf numFmtId="0" fontId="40" fillId="2" borderId="1028" xfId="15" quotePrefix="1" applyFont="1" applyFill="1" applyBorder="1" applyAlignment="1">
      <alignment horizontal="center" vertical="center" wrapText="1"/>
    </xf>
    <xf numFmtId="0" fontId="59" fillId="2" borderId="1066" xfId="0" applyFont="1" applyFill="1" applyBorder="1" applyAlignment="1">
      <alignment horizontal="center" vertical="center" wrapText="1"/>
    </xf>
    <xf numFmtId="0" fontId="59" fillId="2" borderId="1067" xfId="0" applyFont="1" applyFill="1" applyBorder="1" applyAlignment="1">
      <alignment horizontal="center" vertical="center" wrapText="1"/>
    </xf>
    <xf numFmtId="0" fontId="59" fillId="2" borderId="1051" xfId="0" applyFont="1" applyFill="1" applyBorder="1" applyAlignment="1">
      <alignment horizontal="center" vertical="center" wrapText="1"/>
    </xf>
    <xf numFmtId="0" fontId="59" fillId="2" borderId="1053" xfId="0" applyFont="1" applyFill="1" applyBorder="1" applyAlignment="1">
      <alignment horizontal="center" vertical="center" wrapText="1"/>
    </xf>
    <xf numFmtId="0" fontId="40" fillId="2" borderId="1039" xfId="13" quotePrefix="1" applyFont="1" applyFill="1" applyBorder="1" applyAlignment="1">
      <alignment vertical="center" wrapText="1"/>
    </xf>
    <xf numFmtId="0" fontId="40" fillId="5" borderId="1067" xfId="15" quotePrefix="1" applyFont="1" applyFill="1" applyBorder="1" applyAlignment="1">
      <alignment horizontal="center" vertical="center" wrapText="1"/>
    </xf>
    <xf numFmtId="0" fontId="40" fillId="2" borderId="1059" xfId="13" quotePrefix="1" applyFont="1" applyFill="1" applyBorder="1" applyAlignment="1">
      <alignment vertical="center" wrapText="1"/>
    </xf>
    <xf numFmtId="0" fontId="40" fillId="2" borderId="1066" xfId="13" quotePrefix="1" applyFont="1" applyFill="1" applyBorder="1" applyAlignment="1">
      <alignment vertical="center" wrapText="1"/>
    </xf>
    <xf numFmtId="0" fontId="40" fillId="2" borderId="1067" xfId="13" quotePrefix="1" applyFont="1" applyFill="1" applyBorder="1" applyAlignment="1">
      <alignment vertical="center" wrapText="1"/>
    </xf>
    <xf numFmtId="0" fontId="40" fillId="2" borderId="1006" xfId="15" applyFont="1" applyFill="1" applyBorder="1" applyAlignment="1">
      <alignment vertical="center" wrapText="1"/>
    </xf>
    <xf numFmtId="0" fontId="40" fillId="2" borderId="1070" xfId="3" applyFont="1" applyFill="1" applyBorder="1" applyAlignment="1">
      <alignment vertical="center" wrapText="1"/>
    </xf>
    <xf numFmtId="0" fontId="59" fillId="2" borderId="1048" xfId="0" applyFont="1" applyFill="1" applyBorder="1" applyAlignment="1">
      <alignment horizontal="center" vertical="center" wrapText="1"/>
    </xf>
    <xf numFmtId="0" fontId="40" fillId="2" borderId="1070" xfId="15" applyFont="1" applyFill="1" applyBorder="1" applyAlignment="1">
      <alignment vertical="center" wrapText="1"/>
    </xf>
    <xf numFmtId="0" fontId="40" fillId="2" borderId="1070" xfId="3" applyFont="1" applyFill="1" applyBorder="1" applyAlignment="1">
      <alignment vertical="center"/>
    </xf>
    <xf numFmtId="0" fontId="59" fillId="2" borderId="1072" xfId="0" applyFont="1" applyFill="1" applyBorder="1" applyAlignment="1">
      <alignment horizontal="left" vertical="center" wrapText="1"/>
    </xf>
    <xf numFmtId="0" fontId="59" fillId="2" borderId="1059" xfId="0" applyFont="1" applyFill="1" applyBorder="1" applyAlignment="1">
      <alignment vertical="center" wrapText="1"/>
    </xf>
    <xf numFmtId="0" fontId="59" fillId="2" borderId="1066" xfId="0" applyFont="1" applyFill="1" applyBorder="1" applyAlignment="1">
      <alignment vertical="center" wrapText="1"/>
    </xf>
    <xf numFmtId="0" fontId="59" fillId="2" borderId="1067" xfId="0" applyFont="1" applyFill="1" applyBorder="1" applyAlignment="1">
      <alignment vertical="center" wrapText="1"/>
    </xf>
    <xf numFmtId="0" fontId="40" fillId="2" borderId="1073" xfId="3" applyFont="1" applyFill="1" applyBorder="1" applyAlignment="1">
      <alignment vertical="center" wrapText="1"/>
    </xf>
    <xf numFmtId="0" fontId="59" fillId="2" borderId="1073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83" fillId="5" borderId="1049" xfId="0" applyFont="1" applyFill="1" applyBorder="1" applyAlignment="1">
      <alignment horizontal="center" vertical="center" wrapText="1"/>
    </xf>
    <xf numFmtId="0" fontId="83" fillId="5" borderId="1061" xfId="0" applyFont="1" applyFill="1" applyBorder="1" applyAlignment="1">
      <alignment horizontal="center" vertical="center" wrapText="1"/>
    </xf>
    <xf numFmtId="0" fontId="83" fillId="5" borderId="1062" xfId="0" applyFont="1" applyFill="1" applyBorder="1" applyAlignment="1">
      <alignment horizontal="center" vertical="center" wrapText="1"/>
    </xf>
    <xf numFmtId="0" fontId="131" fillId="5" borderId="1081" xfId="13" quotePrefix="1" applyFont="1" applyFill="1" applyBorder="1" applyAlignment="1">
      <alignment horizontal="center" vertical="center" wrapText="1"/>
    </xf>
    <xf numFmtId="0" fontId="36" fillId="5" borderId="1008" xfId="11" quotePrefix="1" applyFont="1" applyFill="1" applyBorder="1" applyAlignment="1">
      <alignment horizontal="center" vertical="center" wrapText="1"/>
    </xf>
    <xf numFmtId="0" fontId="37" fillId="5" borderId="1008" xfId="11" quotePrefix="1" applyFont="1" applyFill="1" applyBorder="1" applyAlignment="1">
      <alignment horizontal="center" vertical="center" wrapText="1"/>
    </xf>
    <xf numFmtId="0" fontId="38" fillId="5" borderId="1001" xfId="11" quotePrefix="1" applyFont="1" applyFill="1" applyBorder="1" applyAlignment="1">
      <alignment horizontal="center" vertical="center" wrapText="1"/>
    </xf>
    <xf numFmtId="0" fontId="71" fillId="5" borderId="1081" xfId="15" quotePrefix="1" applyFont="1" applyFill="1" applyBorder="1" applyAlignment="1">
      <alignment vertical="center" wrapText="1"/>
    </xf>
    <xf numFmtId="0" fontId="57" fillId="10" borderId="1087" xfId="0" applyFont="1" applyFill="1" applyBorder="1" applyAlignment="1">
      <alignment horizontal="right" vertical="center" wrapText="1"/>
    </xf>
    <xf numFmtId="0" fontId="57" fillId="10" borderId="1083" xfId="0" applyFont="1" applyFill="1" applyBorder="1" applyAlignment="1">
      <alignment horizontal="right" vertical="center" wrapText="1"/>
    </xf>
    <xf numFmtId="0" fontId="57" fillId="10" borderId="1084" xfId="0" applyFont="1" applyFill="1" applyBorder="1" applyAlignment="1">
      <alignment horizontal="right" vertical="center" wrapText="1"/>
    </xf>
    <xf numFmtId="0" fontId="57" fillId="10" borderId="1087" xfId="0" applyFont="1" applyFill="1" applyBorder="1" applyAlignment="1">
      <alignment horizontal="center" vertical="center" wrapText="1"/>
    </xf>
    <xf numFmtId="0" fontId="57" fillId="10" borderId="1083" xfId="0" applyFont="1" applyFill="1" applyBorder="1" applyAlignment="1">
      <alignment horizontal="center" vertical="center" wrapText="1"/>
    </xf>
    <xf numFmtId="0" fontId="71" fillId="5" borderId="1071" xfId="15" applyFont="1" applyFill="1" applyBorder="1" applyAlignment="1">
      <alignment vertical="center" wrapText="1"/>
    </xf>
    <xf numFmtId="0" fontId="71" fillId="5" borderId="1044" xfId="15" quotePrefix="1" applyFont="1" applyFill="1" applyBorder="1" applyAlignment="1">
      <alignment vertical="center" wrapText="1"/>
    </xf>
    <xf numFmtId="0" fontId="125" fillId="5" borderId="1020" xfId="0" applyFont="1" applyFill="1" applyBorder="1" applyAlignment="1">
      <alignment horizontal="left" vertical="center" wrapText="1"/>
    </xf>
    <xf numFmtId="0" fontId="68" fillId="5" borderId="1020" xfId="0" applyFont="1" applyFill="1" applyBorder="1" applyAlignment="1">
      <alignment horizontal="left" vertical="center" wrapText="1"/>
    </xf>
    <xf numFmtId="0" fontId="1" fillId="5" borderId="956" xfId="0" applyFont="1" applyFill="1" applyBorder="1" applyAlignment="1">
      <alignment horizontal="left" vertical="center" wrapText="1"/>
    </xf>
    <xf numFmtId="0" fontId="22" fillId="5" borderId="1044" xfId="15" applyFont="1" applyFill="1" applyBorder="1" applyAlignment="1">
      <alignment vertical="center" wrapText="1"/>
    </xf>
    <xf numFmtId="0" fontId="166" fillId="5" borderId="1049" xfId="0" applyFont="1" applyFill="1" applyBorder="1" applyAlignment="1">
      <alignment horizontal="center" vertical="center" wrapText="1"/>
    </xf>
    <xf numFmtId="0" fontId="83" fillId="5" borderId="1008" xfId="0" applyFont="1" applyFill="1" applyBorder="1" applyAlignment="1">
      <alignment horizontal="center" vertical="center" wrapText="1"/>
    </xf>
    <xf numFmtId="0" fontId="71" fillId="5" borderId="956" xfId="15" quotePrefix="1" applyFont="1" applyFill="1" applyBorder="1" applyAlignment="1">
      <alignment vertical="center" wrapText="1"/>
    </xf>
    <xf numFmtId="0" fontId="39" fillId="5" borderId="1088" xfId="15" quotePrefix="1" applyFont="1" applyFill="1" applyBorder="1" applyAlignment="1">
      <alignment vertical="center" wrapText="1"/>
    </xf>
    <xf numFmtId="0" fontId="27" fillId="2" borderId="1069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069" xfId="13" quotePrefix="1" applyNumberFormat="1" applyFont="1" applyFill="1" applyBorder="1" applyAlignment="1" applyProtection="1">
      <alignment horizontal="center" vertical="center" wrapText="1"/>
      <protection locked="0"/>
    </xf>
    <xf numFmtId="0" fontId="28" fillId="2" borderId="1081" xfId="15" quotePrefix="1" applyFont="1" applyFill="1" applyBorder="1" applyAlignment="1" applyProtection="1">
      <alignment vertical="center" wrapText="1"/>
      <protection locked="0"/>
    </xf>
    <xf numFmtId="0" fontId="25" fillId="2" borderId="1081" xfId="15" quotePrefix="1" applyFont="1" applyFill="1" applyBorder="1" applyAlignment="1">
      <alignment horizontal="left" vertical="center" wrapText="1"/>
    </xf>
    <xf numFmtId="0" fontId="27" fillId="2" borderId="1023" xfId="15" quotePrefix="1" applyFont="1" applyFill="1" applyBorder="1" applyAlignment="1">
      <alignment horizontal="left" vertical="center" wrapText="1"/>
    </xf>
    <xf numFmtId="0" fontId="27" fillId="2" borderId="1068" xfId="15" quotePrefix="1" applyFont="1" applyFill="1" applyBorder="1" applyAlignment="1" applyProtection="1">
      <alignment horizontal="center" vertical="center" wrapText="1"/>
      <protection locked="0"/>
    </xf>
    <xf numFmtId="0" fontId="27" fillId="2" borderId="1069" xfId="15" quotePrefix="1" applyFont="1" applyFill="1" applyBorder="1" applyAlignment="1" applyProtection="1">
      <alignment horizontal="center" vertical="center" wrapText="1"/>
      <protection locked="0"/>
    </xf>
    <xf numFmtId="0" fontId="27" fillId="2" borderId="1074" xfId="15" quotePrefix="1" applyFont="1" applyFill="1" applyBorder="1" applyAlignment="1">
      <alignment horizontal="left" vertical="center" wrapText="1"/>
    </xf>
    <xf numFmtId="0" fontId="28" fillId="2" borderId="1081" xfId="15" applyFont="1" applyFill="1" applyBorder="1" applyAlignment="1" applyProtection="1">
      <alignment vertical="center" wrapText="1"/>
      <protection locked="0"/>
    </xf>
    <xf numFmtId="0" fontId="162" fillId="2" borderId="1081" xfId="15" quotePrefix="1" applyFont="1" applyFill="1" applyBorder="1" applyAlignment="1" applyProtection="1">
      <alignment vertical="center" wrapText="1"/>
      <protection locked="0"/>
    </xf>
    <xf numFmtId="0" fontId="21" fillId="2" borderId="1008" xfId="11" quotePrefix="1" applyFont="1" applyFill="1" applyBorder="1" applyAlignment="1" applyProtection="1">
      <alignment horizontal="left" textRotation="90" wrapText="1"/>
      <protection locked="0"/>
    </xf>
    <xf numFmtId="0" fontId="21" fillId="0" borderId="1008" xfId="11" quotePrefix="1" applyFont="1" applyFill="1" applyBorder="1" applyAlignment="1" applyProtection="1">
      <alignment horizontal="left" textRotation="90" wrapText="1"/>
      <protection locked="0"/>
    </xf>
    <xf numFmtId="0" fontId="21" fillId="2" borderId="1001" xfId="11" quotePrefix="1" applyFont="1" applyFill="1" applyBorder="1" applyAlignment="1" applyProtection="1">
      <alignment horizontal="left" textRotation="90" wrapText="1"/>
      <protection locked="0"/>
    </xf>
    <xf numFmtId="0" fontId="27" fillId="0" borderId="1085" xfId="0" applyFont="1" applyFill="1" applyBorder="1" applyAlignment="1" applyProtection="1">
      <alignment horizontal="center" vertical="center"/>
      <protection locked="0"/>
    </xf>
    <xf numFmtId="0" fontId="27" fillId="0" borderId="1085" xfId="15" quotePrefix="1" applyFont="1" applyFill="1" applyBorder="1" applyAlignment="1" applyProtection="1">
      <alignment horizontal="center" vertical="center" wrapText="1"/>
      <protection locked="0"/>
    </xf>
    <xf numFmtId="0" fontId="25" fillId="0" borderId="1085" xfId="13" applyFont="1" applyFill="1" applyBorder="1" applyAlignment="1" applyProtection="1">
      <alignment horizontal="center" vertical="center" wrapText="1"/>
      <protection locked="0"/>
    </xf>
    <xf numFmtId="0" fontId="25" fillId="0" borderId="1086" xfId="13" applyFont="1" applyFill="1" applyBorder="1" applyAlignment="1" applyProtection="1">
      <alignment horizontal="center" vertical="center" wrapText="1"/>
      <protection locked="0"/>
    </xf>
    <xf numFmtId="0" fontId="32" fillId="2" borderId="1068" xfId="15" quotePrefix="1" applyFont="1" applyFill="1" applyBorder="1" applyAlignment="1" applyProtection="1">
      <alignment horizontal="center" vertical="center" wrapText="1"/>
      <protection locked="0"/>
    </xf>
    <xf numFmtId="0" fontId="32" fillId="2" borderId="1069" xfId="15" quotePrefix="1" applyFont="1" applyFill="1" applyBorder="1" applyAlignment="1" applyProtection="1">
      <alignment horizontal="center" vertical="center" wrapText="1"/>
      <protection locked="0"/>
    </xf>
    <xf numFmtId="0" fontId="32" fillId="2" borderId="1068" xfId="15" quotePrefix="1" applyFont="1" applyFill="1" applyBorder="1" applyAlignment="1">
      <alignment horizontal="center" vertical="center" wrapText="1"/>
    </xf>
    <xf numFmtId="0" fontId="32" fillId="2" borderId="1069" xfId="15" quotePrefix="1" applyFont="1" applyFill="1" applyBorder="1" applyAlignment="1">
      <alignment horizontal="center" vertical="center" wrapText="1"/>
    </xf>
    <xf numFmtId="0" fontId="28" fillId="2" borderId="1081" xfId="0" applyFont="1" applyFill="1" applyBorder="1" applyAlignment="1" applyProtection="1">
      <alignment horizontal="left" vertical="center" wrapText="1"/>
      <protection locked="0"/>
    </xf>
    <xf numFmtId="0" fontId="31" fillId="2" borderId="1085" xfId="13" quotePrefix="1" applyFont="1" applyFill="1" applyBorder="1" applyAlignment="1" applyProtection="1">
      <alignment horizontal="center" vertical="center" wrapText="1"/>
      <protection locked="0"/>
    </xf>
    <xf numFmtId="0" fontId="32" fillId="2" borderId="1085" xfId="15" quotePrefix="1" applyFont="1" applyFill="1" applyBorder="1" applyAlignment="1" applyProtection="1">
      <alignment horizontal="center" vertical="center" wrapText="1"/>
      <protection locked="0"/>
    </xf>
    <xf numFmtId="0" fontId="31" fillId="2" borderId="1085" xfId="13" applyFont="1" applyFill="1" applyBorder="1" applyAlignment="1" applyProtection="1">
      <alignment horizontal="center" vertical="center" wrapText="1"/>
      <protection locked="0"/>
    </xf>
    <xf numFmtId="0" fontId="31" fillId="2" borderId="1086" xfId="15" quotePrefix="1" applyFont="1" applyFill="1" applyBorder="1" applyAlignment="1" applyProtection="1">
      <alignment horizontal="center" vertical="center" wrapText="1"/>
      <protection locked="0"/>
    </xf>
    <xf numFmtId="0" fontId="20" fillId="2" borderId="1023" xfId="28" quotePrefix="1" applyFont="1" applyFill="1" applyBorder="1" applyAlignment="1">
      <alignment vertical="center" wrapText="1"/>
    </xf>
    <xf numFmtId="0" fontId="33" fillId="2" borderId="1068" xfId="28" quotePrefix="1" applyFont="1" applyFill="1" applyBorder="1" applyAlignment="1">
      <alignment horizontal="center" vertical="center" wrapText="1"/>
    </xf>
    <xf numFmtId="0" fontId="33" fillId="2" borderId="1069" xfId="28" quotePrefix="1" applyFont="1" applyFill="1" applyBorder="1" applyAlignment="1">
      <alignment horizontal="center" vertical="center" wrapText="1"/>
    </xf>
    <xf numFmtId="0" fontId="31" fillId="2" borderId="1085" xfId="15" quotePrefix="1" applyFont="1" applyFill="1" applyBorder="1" applyAlignment="1" applyProtection="1">
      <alignment horizontal="center" vertical="center" wrapText="1"/>
      <protection locked="0"/>
    </xf>
    <xf numFmtId="0" fontId="32" fillId="2" borderId="1086" xfId="15" quotePrefix="1" applyFont="1" applyFill="1" applyBorder="1" applyAlignment="1" applyProtection="1">
      <alignment horizontal="center" vertical="center" wrapText="1"/>
      <protection locked="0"/>
    </xf>
    <xf numFmtId="0" fontId="31" fillId="2" borderId="1023" xfId="15" quotePrefix="1" applyFont="1" applyFill="1" applyBorder="1" applyAlignment="1" applyProtection="1">
      <alignment horizontal="center" vertical="center" wrapText="1"/>
      <protection locked="0"/>
    </xf>
    <xf numFmtId="0" fontId="31" fillId="2" borderId="1068" xfId="13" applyFont="1" applyFill="1" applyBorder="1" applyAlignment="1" applyProtection="1">
      <alignment horizontal="center" vertical="center" wrapText="1"/>
      <protection locked="0"/>
    </xf>
    <xf numFmtId="0" fontId="31" fillId="2" borderId="1069" xfId="13" applyFont="1" applyFill="1" applyBorder="1" applyAlignment="1" applyProtection="1">
      <alignment horizontal="center" vertical="center" wrapText="1"/>
      <protection locked="0"/>
    </xf>
    <xf numFmtId="0" fontId="27" fillId="2" borderId="1090" xfId="15" quotePrefix="1" applyFont="1" applyFill="1" applyBorder="1" applyAlignment="1">
      <alignment horizontal="left" vertical="center" wrapText="1"/>
    </xf>
    <xf numFmtId="0" fontId="31" fillId="2" borderId="1050" xfId="13" applyFont="1" applyFill="1" applyBorder="1" applyAlignment="1" applyProtection="1">
      <alignment horizontal="center" vertical="center" wrapText="1"/>
      <protection locked="0"/>
    </xf>
    <xf numFmtId="0" fontId="31" fillId="2" borderId="1052" xfId="13" applyFont="1" applyFill="1" applyBorder="1" applyAlignment="1" applyProtection="1">
      <alignment horizontal="center" vertical="center" wrapText="1"/>
      <protection locked="0"/>
    </xf>
    <xf numFmtId="0" fontId="31" fillId="2" borderId="1063" xfId="13" applyFont="1" applyFill="1" applyBorder="1" applyAlignment="1" applyProtection="1">
      <alignment horizontal="center" vertical="center" wrapText="1"/>
      <protection locked="0"/>
    </xf>
    <xf numFmtId="0" fontId="31" fillId="2" borderId="1064" xfId="13" applyFont="1" applyFill="1" applyBorder="1" applyAlignment="1" applyProtection="1">
      <alignment horizontal="center" vertical="center" wrapText="1"/>
      <protection locked="0"/>
    </xf>
    <xf numFmtId="0" fontId="136" fillId="2" borderId="1081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1024" xfId="15" applyFont="1" applyFill="1" applyBorder="1" applyAlignment="1" applyProtection="1">
      <alignment horizontal="center" vertical="center" wrapText="1"/>
      <protection locked="0"/>
    </xf>
    <xf numFmtId="0" fontId="32" fillId="2" borderId="1091" xfId="15" applyFont="1" applyFill="1" applyBorder="1" applyAlignment="1" applyProtection="1">
      <alignment horizontal="center" vertical="center" wrapText="1"/>
      <protection locked="0"/>
    </xf>
    <xf numFmtId="0" fontId="31" fillId="2" borderId="1092" xfId="15" applyFont="1" applyFill="1" applyBorder="1" applyAlignment="1" applyProtection="1">
      <alignment horizontal="center" vertical="center" wrapText="1"/>
      <protection locked="0"/>
    </xf>
    <xf numFmtId="0" fontId="32" fillId="2" borderId="1050" xfId="15" applyFont="1" applyFill="1" applyBorder="1" applyAlignment="1" applyProtection="1">
      <alignment horizontal="center" vertical="center" wrapText="1"/>
      <protection locked="0"/>
    </xf>
    <xf numFmtId="0" fontId="32" fillId="2" borderId="1052" xfId="15" applyFont="1" applyFill="1" applyBorder="1" applyAlignment="1" applyProtection="1">
      <alignment horizontal="center" vertical="center" wrapText="1"/>
      <protection locked="0"/>
    </xf>
    <xf numFmtId="0" fontId="31" fillId="2" borderId="1074" xfId="15" applyFont="1" applyFill="1" applyBorder="1" applyAlignment="1" applyProtection="1">
      <alignment horizontal="center" vertical="center" wrapText="1"/>
      <protection locked="0"/>
    </xf>
    <xf numFmtId="0" fontId="32" fillId="2" borderId="1050" xfId="15" applyFont="1" applyFill="1" applyBorder="1" applyAlignment="1">
      <alignment horizontal="center" vertical="center" wrapText="1"/>
    </xf>
    <xf numFmtId="0" fontId="32" fillId="2" borderId="1052" xfId="15" applyFont="1" applyFill="1" applyBorder="1" applyAlignment="1">
      <alignment horizontal="center" vertical="center" wrapText="1"/>
    </xf>
    <xf numFmtId="0" fontId="32" fillId="2" borderId="1054" xfId="15" applyFont="1" applyFill="1" applyBorder="1" applyAlignment="1">
      <alignment horizontal="center" vertical="center" wrapText="1"/>
    </xf>
    <xf numFmtId="0" fontId="32" fillId="2" borderId="1056" xfId="15" applyFont="1" applyFill="1" applyBorder="1" applyAlignment="1">
      <alignment horizontal="center" vertical="center" wrapText="1"/>
    </xf>
    <xf numFmtId="0" fontId="31" fillId="2" borderId="1093" xfId="13" applyFont="1" applyFill="1" applyBorder="1" applyAlignment="1" applyProtection="1">
      <alignment horizontal="center" vertical="center" wrapText="1"/>
      <protection locked="0"/>
    </xf>
    <xf numFmtId="0" fontId="32" fillId="2" borderId="1093" xfId="15" applyFont="1" applyFill="1" applyBorder="1" applyAlignment="1" applyProtection="1">
      <alignment horizontal="center" vertical="center" wrapText="1"/>
      <protection locked="0"/>
    </xf>
    <xf numFmtId="0" fontId="32" fillId="2" borderId="1093" xfId="13" applyFont="1" applyFill="1" applyBorder="1" applyAlignment="1" applyProtection="1">
      <alignment horizontal="center" vertical="center" wrapText="1"/>
      <protection locked="0"/>
    </xf>
    <xf numFmtId="0" fontId="31" fillId="2" borderId="1093" xfId="0" applyFont="1" applyFill="1" applyBorder="1" applyAlignment="1" applyProtection="1">
      <alignment horizontal="center" vertical="center"/>
      <protection locked="0"/>
    </xf>
    <xf numFmtId="0" fontId="32" fillId="2" borderId="1024" xfId="15" applyFont="1" applyFill="1" applyBorder="1" applyAlignment="1">
      <alignment horizontal="center" vertical="center" wrapText="1"/>
    </xf>
    <xf numFmtId="0" fontId="32" fillId="2" borderId="1091" xfId="15" applyFont="1" applyFill="1" applyBorder="1" applyAlignment="1">
      <alignment horizontal="center" vertical="center" wrapText="1"/>
    </xf>
    <xf numFmtId="0" fontId="33" fillId="2" borderId="1024" xfId="28" applyFont="1" applyFill="1" applyBorder="1" applyAlignment="1">
      <alignment horizontal="center" vertical="center" wrapText="1"/>
    </xf>
    <xf numFmtId="0" fontId="33" fillId="2" borderId="1091" xfId="28" applyFont="1" applyFill="1" applyBorder="1" applyAlignment="1">
      <alignment horizontal="center" vertical="center" wrapText="1"/>
    </xf>
    <xf numFmtId="0" fontId="33" fillId="2" borderId="1092" xfId="28" applyFont="1" applyFill="1" applyBorder="1" applyAlignment="1">
      <alignment horizontal="center" vertical="center" wrapText="1"/>
    </xf>
    <xf numFmtId="0" fontId="33" fillId="2" borderId="1050" xfId="28" applyFont="1" applyFill="1" applyBorder="1" applyAlignment="1">
      <alignment horizontal="center" vertical="center" wrapText="1"/>
    </xf>
    <xf numFmtId="0" fontId="33" fillId="2" borderId="1052" xfId="28" applyFont="1" applyFill="1" applyBorder="1" applyAlignment="1">
      <alignment horizontal="center" vertical="center" wrapText="1"/>
    </xf>
    <xf numFmtId="0" fontId="33" fillId="2" borderId="1074" xfId="28" applyFont="1" applyFill="1" applyBorder="1" applyAlignment="1">
      <alignment horizontal="center" vertical="center" wrapText="1"/>
    </xf>
    <xf numFmtId="0" fontId="33" fillId="2" borderId="1054" xfId="28" applyFont="1" applyFill="1" applyBorder="1" applyAlignment="1">
      <alignment horizontal="center" vertical="center" wrapText="1"/>
    </xf>
    <xf numFmtId="0" fontId="33" fillId="2" borderId="1056" xfId="28" applyFont="1" applyFill="1" applyBorder="1" applyAlignment="1">
      <alignment horizontal="center" vertical="center" wrapText="1"/>
    </xf>
    <xf numFmtId="0" fontId="128" fillId="2" borderId="1049" xfId="13" applyNumberFormat="1" applyFont="1" applyFill="1" applyBorder="1" applyAlignment="1" applyProtection="1">
      <alignment horizontal="center" vertical="center" wrapText="1"/>
    </xf>
    <xf numFmtId="0" fontId="128" fillId="2" borderId="1061" xfId="13" applyNumberFormat="1" applyFont="1" applyFill="1" applyBorder="1" applyAlignment="1" applyProtection="1">
      <alignment horizontal="center" vertical="center" wrapText="1"/>
    </xf>
    <xf numFmtId="0" fontId="128" fillId="2" borderId="1062" xfId="13" applyNumberFormat="1" applyFont="1" applyFill="1" applyBorder="1" applyAlignment="1" applyProtection="1">
      <alignment horizontal="center" vertical="center" wrapText="1"/>
    </xf>
    <xf numFmtId="0" fontId="128" fillId="2" borderId="1081" xfId="15" applyNumberFormat="1" applyFont="1" applyFill="1" applyBorder="1" applyAlignment="1" applyProtection="1">
      <alignment horizontal="center" vertical="center" wrapText="1"/>
    </xf>
    <xf numFmtId="0" fontId="128" fillId="2" borderId="1087" xfId="15" applyNumberFormat="1" applyFont="1" applyFill="1" applyBorder="1" applyAlignment="1" applyProtection="1">
      <alignment horizontal="center" vertical="center" wrapText="1"/>
    </xf>
    <xf numFmtId="0" fontId="145" fillId="2" borderId="1059" xfId="15" applyFont="1" applyFill="1" applyBorder="1" applyAlignment="1" applyProtection="1">
      <alignment horizontal="center" vertical="center" wrapText="1"/>
    </xf>
    <xf numFmtId="0" fontId="146" fillId="2" borderId="1081" xfId="13" applyFont="1" applyFill="1" applyBorder="1" applyAlignment="1" applyProtection="1">
      <alignment horizontal="center" vertical="center" wrapText="1"/>
    </xf>
    <xf numFmtId="0" fontId="146" fillId="2" borderId="1094" xfId="13" applyFont="1" applyFill="1" applyBorder="1" applyAlignment="1" applyProtection="1">
      <alignment horizontal="center" vertical="center" wrapText="1"/>
      <protection locked="0"/>
    </xf>
    <xf numFmtId="0" fontId="146" fillId="2" borderId="1095" xfId="13" applyFont="1" applyFill="1" applyBorder="1" applyAlignment="1" applyProtection="1">
      <alignment horizontal="center" vertical="center" wrapText="1"/>
      <protection locked="0"/>
    </xf>
    <xf numFmtId="0" fontId="146" fillId="2" borderId="1096" xfId="13" applyFont="1" applyFill="1" applyBorder="1" applyAlignment="1" applyProtection="1">
      <alignment horizontal="center" vertical="center" wrapText="1"/>
      <protection locked="0"/>
    </xf>
    <xf numFmtId="0" fontId="146" fillId="2" borderId="1097" xfId="13" applyFont="1" applyFill="1" applyBorder="1" applyAlignment="1" applyProtection="1">
      <alignment horizontal="center" vertical="center" wrapText="1"/>
      <protection locked="0"/>
    </xf>
    <xf numFmtId="0" fontId="145" fillId="2" borderId="1082" xfId="13" applyFont="1" applyFill="1" applyBorder="1" applyAlignment="1" applyProtection="1">
      <alignment horizontal="center" vertical="center" wrapText="1"/>
      <protection locked="0"/>
    </xf>
    <xf numFmtId="0" fontId="145" fillId="2" borderId="1085" xfId="13" applyFont="1" applyFill="1" applyBorder="1" applyAlignment="1" applyProtection="1">
      <alignment horizontal="center" vertical="center" wrapText="1"/>
      <protection locked="0"/>
    </xf>
    <xf numFmtId="0" fontId="146" fillId="2" borderId="1086" xfId="13" applyFont="1" applyFill="1" applyBorder="1" applyAlignment="1" applyProtection="1">
      <alignment horizontal="center" vertical="center" wrapText="1"/>
      <protection locked="0"/>
    </xf>
    <xf numFmtId="0" fontId="145" fillId="2" borderId="1081" xfId="13" applyFont="1" applyFill="1" applyBorder="1" applyAlignment="1" applyProtection="1">
      <alignment horizontal="center" vertical="center" wrapText="1"/>
      <protection locked="0"/>
    </xf>
    <xf numFmtId="0" fontId="146" fillId="2" borderId="1081" xfId="13" applyFont="1" applyFill="1" applyBorder="1" applyAlignment="1" applyProtection="1">
      <alignment horizontal="center" vertical="center" wrapText="1"/>
      <protection locked="0"/>
    </xf>
    <xf numFmtId="0" fontId="146" fillId="2" borderId="1085" xfId="13" applyFont="1" applyFill="1" applyBorder="1" applyAlignment="1" applyProtection="1">
      <alignment horizontal="center" vertical="center" wrapText="1"/>
      <protection locked="0"/>
    </xf>
    <xf numFmtId="0" fontId="145" fillId="2" borderId="1048" xfId="13" applyFont="1" applyFill="1" applyBorder="1" applyAlignment="1" applyProtection="1">
      <alignment horizontal="center" vertical="center" wrapText="1"/>
      <protection locked="0"/>
    </xf>
    <xf numFmtId="0" fontId="145" fillId="2" borderId="1053" xfId="13" applyFont="1" applyFill="1" applyBorder="1" applyAlignment="1" applyProtection="1">
      <alignment horizontal="center" vertical="center" wrapText="1"/>
      <protection locked="0"/>
    </xf>
    <xf numFmtId="0" fontId="145" fillId="2" borderId="1052" xfId="13" applyFont="1" applyFill="1" applyBorder="1" applyAlignment="1" applyProtection="1">
      <alignment horizontal="center" vertical="center" wrapText="1"/>
      <protection locked="0"/>
    </xf>
    <xf numFmtId="0" fontId="145" fillId="2" borderId="1086" xfId="13" applyFont="1" applyFill="1" applyBorder="1" applyAlignment="1" applyProtection="1">
      <alignment horizontal="center" vertical="center" wrapText="1"/>
      <protection locked="0"/>
    </xf>
    <xf numFmtId="0" fontId="145" fillId="2" borderId="1048" xfId="0" applyFont="1" applyFill="1" applyBorder="1" applyAlignment="1" applyProtection="1">
      <alignment horizontal="center" vertical="center"/>
      <protection locked="0"/>
    </xf>
    <xf numFmtId="0" fontId="145" fillId="2" borderId="1053" xfId="0" applyFont="1" applyFill="1" applyBorder="1" applyAlignment="1" applyProtection="1">
      <alignment horizontal="center" vertical="center"/>
      <protection locked="0"/>
    </xf>
    <xf numFmtId="0" fontId="145" fillId="2" borderId="1052" xfId="0" applyFont="1" applyFill="1" applyBorder="1" applyAlignment="1" applyProtection="1">
      <alignment horizontal="center" vertical="center"/>
      <protection locked="0"/>
    </xf>
    <xf numFmtId="0" fontId="137" fillId="2" borderId="485" xfId="0" applyFont="1" applyFill="1" applyBorder="1" applyAlignment="1" applyProtection="1">
      <alignment horizontal="center" vertical="center"/>
    </xf>
    <xf numFmtId="0" fontId="137" fillId="2" borderId="1087" xfId="0" applyFont="1" applyFill="1" applyBorder="1" applyAlignment="1" applyProtection="1">
      <alignment horizontal="center" vertical="center"/>
    </xf>
    <xf numFmtId="0" fontId="40" fillId="5" borderId="1070" xfId="15" quotePrefix="1" applyFont="1" applyFill="1" applyBorder="1" applyAlignment="1">
      <alignment horizontal="center" vertical="center" wrapText="1"/>
    </xf>
    <xf numFmtId="0" fontId="40" fillId="5" borderId="1053" xfId="15" quotePrefix="1" applyFont="1" applyFill="1" applyBorder="1" applyAlignment="1">
      <alignment horizontal="center" vertical="center" wrapText="1"/>
    </xf>
    <xf numFmtId="0" fontId="40" fillId="2" borderId="1070" xfId="15" quotePrefix="1" applyFont="1" applyFill="1" applyBorder="1" applyAlignment="1">
      <alignment horizontal="center" vertical="center" wrapText="1"/>
    </xf>
    <xf numFmtId="0" fontId="40" fillId="2" borderId="1052" xfId="15" quotePrefix="1" applyFont="1" applyFill="1" applyBorder="1" applyAlignment="1">
      <alignment horizontal="center" vertical="center" wrapText="1"/>
    </xf>
    <xf numFmtId="0" fontId="11" fillId="5" borderId="1048" xfId="13" applyFont="1" applyFill="1" applyBorder="1" applyAlignment="1">
      <alignment horizontal="center" vertical="center" wrapText="1"/>
    </xf>
    <xf numFmtId="0" fontId="11" fillId="5" borderId="1053" xfId="13" applyFont="1" applyFill="1" applyBorder="1" applyAlignment="1">
      <alignment horizontal="center" vertical="center" wrapText="1"/>
    </xf>
    <xf numFmtId="0" fontId="11" fillId="5" borderId="1098" xfId="13" quotePrefix="1" applyFont="1" applyFill="1" applyBorder="1" applyAlignment="1">
      <alignment horizontal="center" vertical="center" wrapText="1"/>
    </xf>
    <xf numFmtId="0" fontId="11" fillId="5" borderId="1099" xfId="13" quotePrefix="1" applyFont="1" applyFill="1" applyBorder="1" applyAlignment="1">
      <alignment horizontal="center" vertical="center" wrapText="1"/>
    </xf>
    <xf numFmtId="0" fontId="11" fillId="5" borderId="1060" xfId="11" quotePrefix="1" applyFont="1" applyFill="1" applyBorder="1" applyAlignment="1">
      <alignment horizontal="center" vertical="center" textRotation="255" wrapText="1"/>
    </xf>
    <xf numFmtId="0" fontId="11" fillId="5" borderId="1044" xfId="13" applyFont="1" applyFill="1" applyBorder="1" applyAlignment="1">
      <alignment horizontal="center" vertical="center" wrapText="1"/>
    </xf>
    <xf numFmtId="0" fontId="40" fillId="5" borderId="1095" xfId="13" quotePrefix="1" applyFont="1" applyFill="1" applyBorder="1" applyAlignment="1">
      <alignment horizontal="center" vertical="center" wrapText="1"/>
    </xf>
    <xf numFmtId="0" fontId="11" fillId="5" borderId="1096" xfId="13" quotePrefix="1" applyFont="1" applyFill="1" applyBorder="1" applyAlignment="1">
      <alignment horizontal="center" vertical="center" wrapText="1"/>
    </xf>
    <xf numFmtId="0" fontId="40" fillId="5" borderId="1097" xfId="13" quotePrefix="1" applyFont="1" applyFill="1" applyBorder="1" applyAlignment="1">
      <alignment horizontal="center" vertical="center" wrapText="1"/>
    </xf>
    <xf numFmtId="0" fontId="11" fillId="5" borderId="1059" xfId="13" quotePrefix="1" applyFont="1" applyFill="1" applyBorder="1" applyAlignment="1">
      <alignment horizontal="center" vertical="center" wrapText="1"/>
    </xf>
    <xf numFmtId="0" fontId="11" fillId="5" borderId="1066" xfId="13" quotePrefix="1" applyFont="1" applyFill="1" applyBorder="1" applyAlignment="1">
      <alignment horizontal="center" vertical="center" wrapText="1"/>
    </xf>
    <xf numFmtId="0" fontId="11" fillId="5" borderId="1067" xfId="13" quotePrefix="1" applyFont="1" applyFill="1" applyBorder="1" applyAlignment="1">
      <alignment horizontal="center" vertical="center" wrapText="1"/>
    </xf>
    <xf numFmtId="0" fontId="40" fillId="5" borderId="1051" xfId="15" quotePrefix="1" applyFont="1" applyFill="1" applyBorder="1" applyAlignment="1">
      <alignment horizontal="center" vertical="center" wrapText="1"/>
    </xf>
    <xf numFmtId="0" fontId="11" fillId="5" borderId="1051" xfId="13" applyFont="1" applyFill="1" applyBorder="1" applyAlignment="1">
      <alignment horizontal="center" vertical="center" wrapText="1"/>
    </xf>
    <xf numFmtId="0" fontId="11" fillId="2" borderId="1098" xfId="13" applyFont="1" applyFill="1" applyBorder="1" applyAlignment="1">
      <alignment horizontal="center" vertical="center" wrapText="1"/>
    </xf>
    <xf numFmtId="0" fontId="11" fillId="2" borderId="1100" xfId="13" applyFont="1" applyFill="1" applyBorder="1" applyAlignment="1">
      <alignment horizontal="center" vertical="center" wrapText="1"/>
    </xf>
    <xf numFmtId="0" fontId="11" fillId="2" borderId="1101" xfId="13" applyFont="1" applyFill="1" applyBorder="1" applyAlignment="1">
      <alignment horizontal="center" vertical="center" wrapText="1"/>
    </xf>
    <xf numFmtId="0" fontId="11" fillId="5" borderId="1059" xfId="13" applyFont="1" applyFill="1" applyBorder="1" applyAlignment="1">
      <alignment horizontal="center" vertical="center" wrapText="1"/>
    </xf>
    <xf numFmtId="0" fontId="11" fillId="5" borderId="1066" xfId="13" applyFont="1" applyFill="1" applyBorder="1" applyAlignment="1">
      <alignment horizontal="center" vertical="center" wrapText="1"/>
    </xf>
    <xf numFmtId="0" fontId="11" fillId="5" borderId="1067" xfId="13" applyFont="1" applyFill="1" applyBorder="1" applyAlignment="1">
      <alignment horizontal="center" vertical="center" wrapText="1"/>
    </xf>
    <xf numFmtId="0" fontId="40" fillId="5" borderId="1048" xfId="15" quotePrefix="1" applyFont="1" applyFill="1" applyBorder="1" applyAlignment="1">
      <alignment horizontal="center" vertical="center" wrapText="1"/>
    </xf>
    <xf numFmtId="0" fontId="11" fillId="5" borderId="1102" xfId="15" quotePrefix="1" applyFont="1" applyFill="1" applyBorder="1" applyAlignment="1">
      <alignment horizontal="center" vertical="center" wrapText="1"/>
    </xf>
    <xf numFmtId="0" fontId="11" fillId="5" borderId="1099" xfId="15" quotePrefix="1" applyFont="1" applyFill="1" applyBorder="1" applyAlignment="1">
      <alignment horizontal="center" vertical="center" wrapText="1"/>
    </xf>
    <xf numFmtId="0" fontId="11" fillId="2" borderId="702" xfId="15" applyFont="1" applyFill="1" applyBorder="1" applyAlignment="1">
      <alignment vertical="center" wrapText="1"/>
    </xf>
    <xf numFmtId="0" fontId="63" fillId="5" borderId="1098" xfId="0" applyFont="1" applyFill="1" applyBorder="1" applyAlignment="1">
      <alignment horizontal="center" vertical="center"/>
    </xf>
    <xf numFmtId="0" fontId="63" fillId="5" borderId="1099" xfId="0" applyFont="1" applyFill="1" applyBorder="1" applyAlignment="1">
      <alignment horizontal="center" vertical="center"/>
    </xf>
    <xf numFmtId="0" fontId="40" fillId="5" borderId="1068" xfId="15" quotePrefix="1" applyFont="1" applyFill="1" applyBorder="1" applyAlignment="1">
      <alignment horizontal="center" vertical="center" wrapText="1"/>
    </xf>
    <xf numFmtId="0" fontId="40" fillId="5" borderId="1066" xfId="15" quotePrefix="1" applyFont="1" applyFill="1" applyBorder="1" applyAlignment="1">
      <alignment horizontal="center" vertical="center" wrapText="1"/>
    </xf>
    <xf numFmtId="0" fontId="40" fillId="5" borderId="1069" xfId="15" quotePrefix="1" applyFont="1" applyFill="1" applyBorder="1" applyAlignment="1">
      <alignment horizontal="center" vertical="center" wrapText="1"/>
    </xf>
    <xf numFmtId="0" fontId="40" fillId="5" borderId="1059" xfId="15" quotePrefix="1" applyFont="1" applyFill="1" applyBorder="1" applyAlignment="1">
      <alignment horizontal="center" vertical="center" wrapText="1"/>
    </xf>
    <xf numFmtId="0" fontId="40" fillId="2" borderId="1006" xfId="15" quotePrefix="1" applyFont="1" applyFill="1" applyBorder="1" applyAlignment="1">
      <alignment horizontal="center" vertical="center" wrapText="1"/>
    </xf>
    <xf numFmtId="0" fontId="40" fillId="5" borderId="1101" xfId="13" quotePrefix="1" applyFont="1" applyFill="1" applyBorder="1" applyAlignment="1">
      <alignment horizontal="center" vertical="center" wrapText="1"/>
    </xf>
    <xf numFmtId="0" fontId="40" fillId="5" borderId="1100" xfId="13" quotePrefix="1" applyFont="1" applyFill="1" applyBorder="1" applyAlignment="1">
      <alignment horizontal="center" vertical="center" wrapText="1"/>
    </xf>
    <xf numFmtId="0" fontId="40" fillId="5" borderId="1098" xfId="13" quotePrefix="1" applyFont="1" applyFill="1" applyBorder="1" applyAlignment="1">
      <alignment horizontal="center" vertical="center" wrapText="1"/>
    </xf>
    <xf numFmtId="0" fontId="165" fillId="5" borderId="325" xfId="0" applyFont="1" applyFill="1" applyBorder="1" applyAlignment="1">
      <alignment horizontal="center" vertical="center"/>
    </xf>
    <xf numFmtId="0" fontId="165" fillId="5" borderId="894" xfId="0" applyFont="1" applyFill="1" applyBorder="1" applyAlignment="1">
      <alignment horizontal="center" vertical="center"/>
    </xf>
    <xf numFmtId="0" fontId="165" fillId="5" borderId="913" xfId="0" applyFont="1" applyFill="1" applyBorder="1" applyAlignment="1">
      <alignment horizontal="center" vertical="center"/>
    </xf>
    <xf numFmtId="0" fontId="165" fillId="5" borderId="443" xfId="0" applyFont="1" applyFill="1" applyBorder="1" applyAlignment="1">
      <alignment horizontal="center" vertical="center"/>
    </xf>
    <xf numFmtId="0" fontId="165" fillId="5" borderId="346" xfId="0" applyFont="1" applyFill="1" applyBorder="1" applyAlignment="1">
      <alignment horizontal="center" vertical="center"/>
    </xf>
    <xf numFmtId="0" fontId="126" fillId="5" borderId="924" xfId="0" applyFont="1" applyFill="1" applyBorder="1" applyAlignment="1">
      <alignment horizontal="center" vertical="center" wrapText="1"/>
    </xf>
    <xf numFmtId="0" fontId="96" fillId="0" borderId="1080" xfId="0" applyFont="1" applyFill="1" applyBorder="1" applyAlignment="1">
      <alignment horizontal="center"/>
    </xf>
    <xf numFmtId="0" fontId="96" fillId="0" borderId="1109" xfId="0" applyFont="1" applyFill="1" applyBorder="1" applyAlignment="1">
      <alignment horizontal="center"/>
    </xf>
    <xf numFmtId="0" fontId="112" fillId="0" borderId="1114" xfId="9" applyFont="1" applyFill="1" applyBorder="1" applyAlignment="1">
      <alignment horizontal="center"/>
    </xf>
    <xf numFmtId="0" fontId="112" fillId="0" borderId="1109" xfId="9" applyFont="1" applyFill="1" applyBorder="1" applyAlignment="1">
      <alignment horizontal="center"/>
    </xf>
    <xf numFmtId="0" fontId="112" fillId="0" borderId="1080" xfId="9" applyFont="1" applyFill="1" applyBorder="1" applyAlignment="1">
      <alignment horizontal="center"/>
    </xf>
    <xf numFmtId="0" fontId="112" fillId="0" borderId="1076" xfId="9" applyFont="1" applyFill="1" applyBorder="1" applyAlignment="1">
      <alignment horizontal="center"/>
    </xf>
    <xf numFmtId="0" fontId="112" fillId="0" borderId="1115" xfId="9" applyFont="1" applyFill="1" applyBorder="1" applyAlignment="1">
      <alignment horizontal="center"/>
    </xf>
    <xf numFmtId="0" fontId="122" fillId="0" borderId="1045" xfId="9" applyBorder="1" applyAlignment="1">
      <alignment horizontal="center"/>
    </xf>
    <xf numFmtId="0" fontId="19" fillId="0" borderId="1021" xfId="9" applyFont="1" applyBorder="1" applyAlignment="1">
      <alignment horizontal="center"/>
    </xf>
    <xf numFmtId="0" fontId="17" fillId="0" borderId="1089" xfId="9" applyFont="1" applyBorder="1" applyAlignment="1">
      <alignment horizontal="center" vertical="center" wrapText="1"/>
    </xf>
    <xf numFmtId="0" fontId="80" fillId="0" borderId="1109" xfId="9" applyFont="1" applyBorder="1" applyAlignment="1">
      <alignment horizontal="center" vertical="center" wrapText="1"/>
    </xf>
    <xf numFmtId="0" fontId="81" fillId="0" borderId="1116" xfId="9" applyFont="1" applyBorder="1"/>
    <xf numFmtId="0" fontId="81" fillId="0" borderId="1108" xfId="9" applyFont="1" applyBorder="1"/>
    <xf numFmtId="0" fontId="81" fillId="0" borderId="1075" xfId="9" applyFont="1" applyBorder="1"/>
    <xf numFmtId="0" fontId="80" fillId="0" borderId="1120" xfId="9" applyFont="1" applyBorder="1"/>
    <xf numFmtId="0" fontId="19" fillId="0" borderId="1074" xfId="0" applyFont="1" applyFill="1" applyBorder="1" applyAlignment="1">
      <alignment horizontal="left"/>
    </xf>
    <xf numFmtId="0" fontId="19" fillId="0" borderId="1116" xfId="9" applyNumberFormat="1" applyFont="1" applyFill="1" applyBorder="1" applyAlignment="1">
      <alignment horizontal="center" vertical="center"/>
    </xf>
    <xf numFmtId="0" fontId="19" fillId="0" borderId="1108" xfId="9" applyNumberFormat="1" applyFont="1" applyFill="1" applyBorder="1" applyAlignment="1">
      <alignment horizontal="center" vertical="center"/>
    </xf>
    <xf numFmtId="0" fontId="19" fillId="0" borderId="1075" xfId="9" applyNumberFormat="1" applyFont="1" applyFill="1" applyBorder="1" applyAlignment="1">
      <alignment horizontal="center" vertical="center"/>
    </xf>
    <xf numFmtId="0" fontId="17" fillId="0" borderId="1120" xfId="9" applyNumberFormat="1" applyFont="1" applyFill="1" applyBorder="1" applyAlignment="1">
      <alignment horizontal="center" vertical="center"/>
    </xf>
    <xf numFmtId="0" fontId="19" fillId="0" borderId="1089" xfId="0" applyFont="1" applyFill="1" applyBorder="1" applyAlignment="1">
      <alignment horizontal="left"/>
    </xf>
    <xf numFmtId="49" fontId="19" fillId="0" borderId="1074" xfId="0" applyNumberFormat="1" applyFont="1" applyFill="1" applyBorder="1" applyAlignment="1">
      <alignment horizontal="left"/>
    </xf>
    <xf numFmtId="17" fontId="19" fillId="0" borderId="1074" xfId="0" applyNumberFormat="1" applyFont="1" applyFill="1" applyBorder="1" applyAlignment="1">
      <alignment horizontal="left"/>
    </xf>
    <xf numFmtId="49" fontId="19" fillId="0" borderId="1090" xfId="0" applyNumberFormat="1" applyFont="1" applyFill="1" applyBorder="1" applyAlignment="1">
      <alignment horizontal="left"/>
    </xf>
    <xf numFmtId="0" fontId="19" fillId="0" borderId="1117" xfId="9" applyNumberFormat="1" applyFont="1" applyFill="1" applyBorder="1" applyAlignment="1">
      <alignment horizontal="center" vertical="center"/>
    </xf>
    <xf numFmtId="0" fontId="19" fillId="0" borderId="1111" xfId="9" applyNumberFormat="1" applyFont="1" applyFill="1" applyBorder="1" applyAlignment="1">
      <alignment horizontal="center" vertical="center"/>
    </xf>
    <xf numFmtId="0" fontId="17" fillId="0" borderId="1119" xfId="9" applyNumberFormat="1" applyFont="1" applyFill="1" applyBorder="1" applyAlignment="1">
      <alignment horizontal="center" vertical="center"/>
    </xf>
    <xf numFmtId="0" fontId="17" fillId="0" borderId="1099" xfId="0" applyFont="1" applyFill="1" applyBorder="1" applyAlignment="1">
      <alignment horizontal="left" vertical="center"/>
    </xf>
    <xf numFmtId="0" fontId="17" fillId="0" borderId="1118" xfId="9" applyNumberFormat="1" applyFont="1" applyFill="1" applyBorder="1" applyAlignment="1">
      <alignment horizontal="center" vertical="center"/>
    </xf>
    <xf numFmtId="0" fontId="17" fillId="0" borderId="1103" xfId="9" applyNumberFormat="1" applyFont="1" applyFill="1" applyBorder="1" applyAlignment="1">
      <alignment horizontal="center" vertical="center"/>
    </xf>
    <xf numFmtId="0" fontId="19" fillId="0" borderId="1118" xfId="9" applyNumberFormat="1" applyFont="1" applyFill="1" applyBorder="1" applyAlignment="1">
      <alignment horizontal="center" vertical="center"/>
    </xf>
    <xf numFmtId="0" fontId="19" fillId="0" borderId="1103" xfId="9" applyNumberFormat="1" applyFont="1" applyFill="1" applyBorder="1" applyAlignment="1">
      <alignment horizontal="center" vertical="center"/>
    </xf>
    <xf numFmtId="0" fontId="17" fillId="0" borderId="1121" xfId="9" applyNumberFormat="1" applyFont="1" applyFill="1" applyBorder="1" applyAlignment="1">
      <alignment horizontal="center" vertical="center"/>
    </xf>
    <xf numFmtId="49" fontId="17" fillId="0" borderId="1089" xfId="0" applyNumberFormat="1" applyFont="1" applyFill="1" applyBorder="1" applyAlignment="1">
      <alignment horizontal="left"/>
    </xf>
    <xf numFmtId="0" fontId="17" fillId="0" borderId="1114" xfId="0" applyNumberFormat="1" applyFont="1" applyFill="1" applyBorder="1" applyAlignment="1">
      <alignment horizontal="left"/>
    </xf>
    <xf numFmtId="0" fontId="17" fillId="0" borderId="1109" xfId="0" applyNumberFormat="1" applyFont="1" applyFill="1" applyBorder="1" applyAlignment="1">
      <alignment horizontal="left"/>
    </xf>
    <xf numFmtId="0" fontId="19" fillId="0" borderId="1115" xfId="9" applyNumberFormat="1" applyFont="1" applyFill="1" applyBorder="1" applyAlignment="1">
      <alignment horizontal="center" vertical="center"/>
    </xf>
    <xf numFmtId="0" fontId="19" fillId="0" borderId="1068" xfId="9" applyNumberFormat="1" applyFont="1" applyFill="1" applyBorder="1" applyAlignment="1">
      <alignment horizontal="center" vertical="center"/>
    </xf>
    <xf numFmtId="0" fontId="19" fillId="0" borderId="1080" xfId="9" applyNumberFormat="1" applyFont="1" applyFill="1" applyBorder="1" applyAlignment="1">
      <alignment horizontal="center" vertical="center"/>
    </xf>
    <xf numFmtId="0" fontId="17" fillId="0" borderId="1122" xfId="9" applyNumberFormat="1" applyFont="1" applyFill="1" applyBorder="1" applyAlignment="1">
      <alignment horizontal="center" vertical="center"/>
    </xf>
    <xf numFmtId="0" fontId="19" fillId="0" borderId="1107" xfId="0" applyNumberFormat="1" applyFont="1" applyFill="1" applyBorder="1" applyAlignment="1">
      <alignment horizontal="center"/>
    </xf>
    <xf numFmtId="0" fontId="19" fillId="0" borderId="1108" xfId="0" applyNumberFormat="1" applyFont="1" applyFill="1" applyBorder="1" applyAlignment="1">
      <alignment horizontal="center"/>
    </xf>
    <xf numFmtId="0" fontId="19" fillId="0" borderId="1114" xfId="0" applyNumberFormat="1" applyFont="1" applyFill="1" applyBorder="1" applyAlignment="1">
      <alignment horizontal="center"/>
    </xf>
    <xf numFmtId="0" fontId="19" fillId="0" borderId="1109" xfId="0" applyNumberFormat="1" applyFont="1" applyFill="1" applyBorder="1" applyAlignment="1">
      <alignment horizontal="center"/>
    </xf>
    <xf numFmtId="0" fontId="19" fillId="0" borderId="1110" xfId="0" applyNumberFormat="1" applyFont="1" applyFill="1" applyBorder="1" applyAlignment="1">
      <alignment horizontal="center"/>
    </xf>
    <xf numFmtId="0" fontId="19" fillId="0" borderId="1111" xfId="0" applyNumberFormat="1" applyFont="1" applyFill="1" applyBorder="1" applyAlignment="1">
      <alignment horizontal="center"/>
    </xf>
    <xf numFmtId="49" fontId="17" fillId="0" borderId="1099" xfId="0" applyNumberFormat="1" applyFont="1" applyFill="1" applyBorder="1" applyAlignment="1">
      <alignment horizontal="left"/>
    </xf>
    <xf numFmtId="49" fontId="17" fillId="0" borderId="1073" xfId="0" applyNumberFormat="1" applyFont="1" applyFill="1" applyBorder="1" applyAlignment="1">
      <alignment horizontal="left"/>
    </xf>
    <xf numFmtId="0" fontId="17" fillId="0" borderId="1125" xfId="0" applyNumberFormat="1" applyFont="1" applyFill="1" applyBorder="1" applyAlignment="1">
      <alignment horizontal="center"/>
    </xf>
    <xf numFmtId="0" fontId="17" fillId="0" borderId="1124" xfId="0" applyNumberFormat="1" applyFont="1" applyFill="1" applyBorder="1" applyAlignment="1">
      <alignment horizontal="center"/>
    </xf>
    <xf numFmtId="0" fontId="19" fillId="0" borderId="1066" xfId="9" applyNumberFormat="1" applyFont="1" applyFill="1" applyBorder="1" applyAlignment="1">
      <alignment horizontal="center" vertical="center"/>
    </xf>
    <xf numFmtId="0" fontId="82" fillId="0" borderId="1099" xfId="9" applyFont="1" applyFill="1" applyBorder="1" applyAlignment="1">
      <alignment horizontal="left" vertical="center" wrapText="1"/>
    </xf>
    <xf numFmtId="0" fontId="17" fillId="0" borderId="1127" xfId="0" applyNumberFormat="1" applyFont="1" applyFill="1" applyBorder="1" applyAlignment="1">
      <alignment horizontal="left"/>
    </xf>
    <xf numFmtId="0" fontId="17" fillId="0" borderId="1080" xfId="0" applyNumberFormat="1" applyFont="1" applyFill="1" applyBorder="1" applyAlignment="1">
      <alignment horizontal="center"/>
    </xf>
    <xf numFmtId="0" fontId="19" fillId="0" borderId="1126" xfId="0" applyNumberFormat="1" applyFont="1" applyFill="1" applyBorder="1" applyAlignment="1">
      <alignment horizontal="center"/>
    </xf>
    <xf numFmtId="0" fontId="19" fillId="0" borderId="1107" xfId="9" applyNumberFormat="1" applyFont="1" applyFill="1" applyBorder="1" applyAlignment="1">
      <alignment horizontal="center" vertical="center"/>
    </xf>
    <xf numFmtId="0" fontId="19" fillId="0" borderId="1110" xfId="9" applyNumberFormat="1" applyFont="1" applyFill="1" applyBorder="1" applyAlignment="1">
      <alignment horizontal="center" vertical="center"/>
    </xf>
    <xf numFmtId="0" fontId="19" fillId="0" borderId="1114" xfId="9" applyNumberFormat="1" applyFont="1" applyFill="1" applyBorder="1" applyAlignment="1">
      <alignment horizontal="center" vertical="center"/>
    </xf>
    <xf numFmtId="0" fontId="19" fillId="0" borderId="1044" xfId="9" applyFont="1" applyFill="1" applyBorder="1"/>
    <xf numFmtId="0" fontId="19" fillId="0" borderId="0" xfId="9" applyFont="1" applyFill="1" applyBorder="1"/>
    <xf numFmtId="49" fontId="19" fillId="0" borderId="0" xfId="9" applyNumberFormat="1" applyFont="1" applyFill="1" applyBorder="1"/>
    <xf numFmtId="0" fontId="78" fillId="0" borderId="1103" xfId="9" applyFont="1" applyBorder="1" applyAlignment="1">
      <alignment horizontal="center"/>
    </xf>
    <xf numFmtId="0" fontId="78" fillId="0" borderId="1106" xfId="9" applyFont="1" applyBorder="1" applyAlignment="1">
      <alignment horizontal="center"/>
    </xf>
    <xf numFmtId="0" fontId="78" fillId="0" borderId="1107" xfId="9" applyFont="1" applyBorder="1" applyAlignment="1">
      <alignment horizontal="center" vertical="center" wrapText="1"/>
    </xf>
    <xf numFmtId="0" fontId="78" fillId="0" borderId="1108" xfId="9" applyFont="1" applyBorder="1" applyAlignment="1">
      <alignment horizontal="center" wrapText="1"/>
    </xf>
    <xf numFmtId="0" fontId="78" fillId="0" borderId="1078" xfId="9" applyFont="1" applyBorder="1" applyAlignment="1">
      <alignment horizontal="center" vertical="center"/>
    </xf>
    <xf numFmtId="0" fontId="17" fillId="0" borderId="1114" xfId="9" applyFont="1" applyBorder="1" applyAlignment="1">
      <alignment horizontal="center" vertical="center" wrapText="1"/>
    </xf>
    <xf numFmtId="0" fontId="80" fillId="0" borderId="1115" xfId="9" applyFont="1" applyBorder="1" applyAlignment="1">
      <alignment horizontal="center" vertical="center" wrapText="1"/>
    </xf>
    <xf numFmtId="0" fontId="81" fillId="0" borderId="1062" xfId="9" applyFont="1" applyBorder="1"/>
    <xf numFmtId="0" fontId="19" fillId="0" borderId="1126" xfId="9" applyNumberFormat="1" applyFont="1" applyFill="1" applyBorder="1" applyAlignment="1">
      <alignment horizontal="center" vertical="center"/>
    </xf>
    <xf numFmtId="0" fontId="19" fillId="0" borderId="1090" xfId="0" applyFont="1" applyFill="1" applyBorder="1" applyAlignment="1">
      <alignment horizontal="left"/>
    </xf>
    <xf numFmtId="0" fontId="19" fillId="0" borderId="1128" xfId="9" applyNumberFormat="1" applyFont="1" applyFill="1" applyBorder="1" applyAlignment="1">
      <alignment horizontal="center" vertical="center"/>
    </xf>
    <xf numFmtId="0" fontId="17" fillId="0" borderId="1114" xfId="0" applyNumberFormat="1" applyFont="1" applyFill="1" applyBorder="1" applyAlignment="1">
      <alignment horizontal="center"/>
    </xf>
    <xf numFmtId="0" fontId="17" fillId="0" borderId="1115" xfId="0" applyNumberFormat="1" applyFont="1" applyFill="1" applyBorder="1" applyAlignment="1">
      <alignment horizontal="center"/>
    </xf>
    <xf numFmtId="0" fontId="19" fillId="0" borderId="1122" xfId="9" applyNumberFormat="1" applyFont="1" applyFill="1" applyBorder="1" applyAlignment="1">
      <alignment horizontal="center" vertical="center"/>
    </xf>
    <xf numFmtId="0" fontId="19" fillId="0" borderId="1120" xfId="9" applyNumberFormat="1" applyFont="1" applyFill="1" applyBorder="1" applyAlignment="1">
      <alignment horizontal="center" vertical="center"/>
    </xf>
    <xf numFmtId="0" fontId="19" fillId="0" borderId="1107" xfId="0" applyNumberFormat="1" applyFont="1" applyFill="1" applyBorder="1" applyAlignment="1">
      <alignment horizontal="center" vertical="center"/>
    </xf>
    <xf numFmtId="0" fontId="19" fillId="0" borderId="1116" xfId="0" applyNumberFormat="1" applyFont="1" applyFill="1" applyBorder="1" applyAlignment="1">
      <alignment horizontal="center" vertical="center"/>
    </xf>
    <xf numFmtId="0" fontId="19" fillId="0" borderId="1120" xfId="0" applyNumberFormat="1" applyFont="1" applyFill="1" applyBorder="1" applyAlignment="1">
      <alignment horizontal="center" vertical="center"/>
    </xf>
    <xf numFmtId="0" fontId="19" fillId="0" borderId="1075" xfId="0" applyNumberFormat="1" applyFont="1" applyFill="1" applyBorder="1" applyAlignment="1">
      <alignment horizontal="center" vertical="center"/>
    </xf>
    <xf numFmtId="0" fontId="19" fillId="0" borderId="1130" xfId="0" applyNumberFormat="1" applyFont="1" applyFill="1" applyBorder="1" applyAlignment="1">
      <alignment horizontal="center" vertical="center"/>
    </xf>
    <xf numFmtId="0" fontId="19" fillId="2" borderId="1107" xfId="0" applyNumberFormat="1" applyFont="1" applyFill="1" applyBorder="1" applyAlignment="1">
      <alignment horizontal="center" vertical="center"/>
    </xf>
    <xf numFmtId="0" fontId="19" fillId="2" borderId="1116" xfId="0" applyNumberFormat="1" applyFont="1" applyFill="1" applyBorder="1" applyAlignment="1">
      <alignment horizontal="center" vertical="center"/>
    </xf>
    <xf numFmtId="0" fontId="17" fillId="2" borderId="1120" xfId="9" applyNumberFormat="1" applyFont="1" applyFill="1" applyBorder="1" applyAlignment="1">
      <alignment horizontal="center" vertical="center"/>
    </xf>
    <xf numFmtId="0" fontId="19" fillId="0" borderId="1108" xfId="0" applyNumberFormat="1" applyFont="1" applyFill="1" applyBorder="1" applyAlignment="1">
      <alignment horizontal="center" vertical="center"/>
    </xf>
    <xf numFmtId="0" fontId="19" fillId="0" borderId="1126" xfId="0" applyNumberFormat="1" applyFont="1" applyFill="1" applyBorder="1" applyAlignment="1">
      <alignment horizontal="center" vertical="center"/>
    </xf>
    <xf numFmtId="0" fontId="19" fillId="0" borderId="1070" xfId="0" applyNumberFormat="1" applyFont="1" applyFill="1" applyBorder="1" applyAlignment="1">
      <alignment horizontal="center" vertical="center"/>
    </xf>
    <xf numFmtId="0" fontId="19" fillId="0" borderId="1110" xfId="0" applyNumberFormat="1" applyFont="1" applyFill="1" applyBorder="1" applyAlignment="1">
      <alignment horizontal="center" vertical="center"/>
    </xf>
    <xf numFmtId="0" fontId="19" fillId="0" borderId="1117" xfId="0" applyNumberFormat="1" applyFont="1" applyFill="1" applyBorder="1" applyAlignment="1">
      <alignment horizontal="center" vertical="center"/>
    </xf>
    <xf numFmtId="0" fontId="19" fillId="0" borderId="1119" xfId="0" applyNumberFormat="1" applyFont="1" applyFill="1" applyBorder="1" applyAlignment="1">
      <alignment horizontal="center" vertical="center"/>
    </xf>
    <xf numFmtId="0" fontId="19" fillId="0" borderId="1072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1121" xfId="9" applyNumberFormat="1" applyFont="1" applyFill="1" applyBorder="1" applyAlignment="1">
      <alignment horizontal="center" vertical="center"/>
    </xf>
    <xf numFmtId="0" fontId="19" fillId="0" borderId="1102" xfId="9" applyNumberFormat="1" applyFont="1" applyFill="1" applyBorder="1" applyAlignment="1">
      <alignment horizontal="center" vertical="center"/>
    </xf>
    <xf numFmtId="0" fontId="17" fillId="0" borderId="1109" xfId="0" applyNumberFormat="1" applyFont="1" applyFill="1" applyBorder="1" applyAlignment="1">
      <alignment horizontal="center"/>
    </xf>
    <xf numFmtId="0" fontId="19" fillId="0" borderId="1073" xfId="9" applyNumberFormat="1" applyFont="1" applyFill="1" applyBorder="1" applyAlignment="1">
      <alignment horizontal="center" vertical="center"/>
    </xf>
    <xf numFmtId="0" fontId="19" fillId="0" borderId="1123" xfId="0" applyNumberFormat="1" applyFont="1" applyFill="1" applyBorder="1" applyAlignment="1">
      <alignment horizontal="center"/>
    </xf>
    <xf numFmtId="0" fontId="17" fillId="0" borderId="1099" xfId="9" applyFont="1" applyBorder="1" applyAlignment="1">
      <alignment horizontal="left" vertical="center" wrapText="1"/>
    </xf>
    <xf numFmtId="0" fontId="19" fillId="0" borderId="1129" xfId="9" applyNumberFormat="1" applyFont="1" applyFill="1" applyBorder="1" applyAlignment="1">
      <alignment horizontal="center" vertical="center"/>
    </xf>
    <xf numFmtId="0" fontId="78" fillId="0" borderId="1075" xfId="9" applyFont="1" applyBorder="1" applyAlignment="1">
      <alignment horizontal="center" vertical="center"/>
    </xf>
    <xf numFmtId="0" fontId="19" fillId="0" borderId="1075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center"/>
    </xf>
    <xf numFmtId="0" fontId="19" fillId="0" borderId="1128" xfId="0" applyNumberFormat="1" applyFont="1" applyFill="1" applyBorder="1" applyAlignment="1">
      <alignment horizontal="center" vertical="center"/>
    </xf>
    <xf numFmtId="0" fontId="78" fillId="0" borderId="1116" xfId="9" applyFont="1" applyBorder="1" applyAlignment="1">
      <alignment horizontal="center" vertical="center" wrapText="1"/>
    </xf>
    <xf numFmtId="0" fontId="81" fillId="0" borderId="1048" xfId="9" applyFont="1" applyBorder="1"/>
    <xf numFmtId="0" fontId="19" fillId="0" borderId="1078" xfId="0" applyNumberFormat="1" applyFont="1" applyFill="1" applyBorder="1" applyAlignment="1">
      <alignment horizontal="center"/>
    </xf>
    <xf numFmtId="0" fontId="19" fillId="0" borderId="1077" xfId="0" applyNumberFormat="1" applyFont="1" applyFill="1" applyBorder="1" applyAlignment="1">
      <alignment horizontal="center"/>
    </xf>
    <xf numFmtId="0" fontId="19" fillId="0" borderId="1098" xfId="9" applyNumberFormat="1" applyFont="1" applyFill="1" applyBorder="1" applyAlignment="1">
      <alignment horizontal="center"/>
    </xf>
    <xf numFmtId="0" fontId="80" fillId="0" borderId="1127" xfId="9" applyFont="1" applyBorder="1" applyAlignment="1">
      <alignment horizontal="center" vertical="center" wrapText="1"/>
    </xf>
    <xf numFmtId="0" fontId="17" fillId="0" borderId="1127" xfId="0" applyNumberFormat="1" applyFont="1" applyFill="1" applyBorder="1" applyAlignment="1">
      <alignment horizontal="center"/>
    </xf>
    <xf numFmtId="0" fontId="17" fillId="0" borderId="1126" xfId="0" applyNumberFormat="1" applyFont="1" applyFill="1" applyBorder="1" applyAlignment="1">
      <alignment horizontal="center"/>
    </xf>
    <xf numFmtId="0" fontId="19" fillId="0" borderId="1128" xfId="0" applyNumberFormat="1" applyFont="1" applyFill="1" applyBorder="1" applyAlignment="1">
      <alignment horizontal="center"/>
    </xf>
    <xf numFmtId="0" fontId="81" fillId="0" borderId="1120" xfId="9" applyFont="1" applyBorder="1"/>
    <xf numFmtId="0" fontId="7" fillId="0" borderId="1118" xfId="9" applyNumberFormat="1" applyFont="1" applyFill="1" applyBorder="1" applyAlignment="1">
      <alignment horizontal="center" vertical="center"/>
    </xf>
    <xf numFmtId="0" fontId="7" fillId="0" borderId="1103" xfId="9" applyNumberFormat="1" applyFont="1" applyFill="1" applyBorder="1" applyAlignment="1">
      <alignment horizontal="center" vertical="center"/>
    </xf>
    <xf numFmtId="0" fontId="7" fillId="0" borderId="1112" xfId="9" applyNumberFormat="1" applyFont="1" applyFill="1" applyBorder="1" applyAlignment="1">
      <alignment horizontal="center" vertical="center"/>
    </xf>
    <xf numFmtId="0" fontId="7" fillId="0" borderId="1113" xfId="9" applyNumberFormat="1" applyFont="1" applyFill="1" applyBorder="1" applyAlignment="1">
      <alignment horizontal="center" vertical="center"/>
    </xf>
    <xf numFmtId="0" fontId="7" fillId="0" borderId="1121" xfId="9" applyNumberFormat="1" applyFont="1" applyFill="1" applyBorder="1" applyAlignment="1">
      <alignment horizontal="center" vertical="center"/>
    </xf>
    <xf numFmtId="0" fontId="7" fillId="0" borderId="1129" xfId="9" applyNumberFormat="1" applyFont="1" applyFill="1" applyBorder="1" applyAlignment="1">
      <alignment horizontal="center" vertical="center"/>
    </xf>
    <xf numFmtId="0" fontId="126" fillId="5" borderId="1099" xfId="0" applyFont="1" applyFill="1" applyBorder="1" applyAlignment="1">
      <alignment horizontal="center" vertical="center"/>
    </xf>
    <xf numFmtId="0" fontId="40" fillId="0" borderId="1068" xfId="15" quotePrefix="1" applyFont="1" applyFill="1" applyBorder="1" applyAlignment="1">
      <alignment horizontal="center" vertical="center" wrapText="1"/>
    </xf>
    <xf numFmtId="0" fontId="38" fillId="5" borderId="1099" xfId="11" quotePrefix="1" applyFont="1" applyFill="1" applyBorder="1" applyAlignment="1">
      <alignment horizontal="center" vertical="center" wrapText="1"/>
    </xf>
    <xf numFmtId="0" fontId="39" fillId="5" borderId="1132" xfId="15" quotePrefix="1" applyFont="1" applyFill="1" applyBorder="1" applyAlignment="1">
      <alignment vertical="center" wrapText="1"/>
    </xf>
    <xf numFmtId="0" fontId="11" fillId="5" borderId="1133" xfId="15" quotePrefix="1" applyFont="1" applyFill="1" applyBorder="1" applyAlignment="1">
      <alignment vertical="center" wrapText="1"/>
    </xf>
    <xf numFmtId="0" fontId="126" fillId="5" borderId="1133" xfId="0" applyFont="1" applyFill="1" applyBorder="1" applyAlignment="1">
      <alignment horizontal="left" vertical="center" wrapText="1"/>
    </xf>
    <xf numFmtId="0" fontId="126" fillId="5" borderId="1049" xfId="0" applyFont="1" applyFill="1" applyBorder="1" applyAlignment="1">
      <alignment horizontal="center" vertical="center" wrapText="1"/>
    </xf>
    <xf numFmtId="0" fontId="126" fillId="5" borderId="1062" xfId="0" applyFont="1" applyFill="1" applyBorder="1" applyAlignment="1">
      <alignment horizontal="center" vertical="center" wrapText="1"/>
    </xf>
    <xf numFmtId="0" fontId="126" fillId="5" borderId="1048" xfId="0" applyFont="1" applyFill="1" applyBorder="1" applyAlignment="1">
      <alignment horizontal="center" vertical="center" wrapText="1"/>
    </xf>
    <xf numFmtId="0" fontId="126" fillId="5" borderId="1051" xfId="0" applyFont="1" applyFill="1" applyBorder="1" applyAlignment="1">
      <alignment horizontal="center" vertical="center" wrapText="1"/>
    </xf>
    <xf numFmtId="0" fontId="126" fillId="5" borderId="1053" xfId="0" applyFont="1" applyFill="1" applyBorder="1" applyAlignment="1">
      <alignment horizontal="center" vertical="center" wrapText="1"/>
    </xf>
    <xf numFmtId="0" fontId="40" fillId="5" borderId="1052" xfId="15" quotePrefix="1" applyFont="1" applyFill="1" applyBorder="1" applyAlignment="1">
      <alignment horizontal="center" vertical="center" wrapText="1"/>
    </xf>
    <xf numFmtId="0" fontId="55" fillId="0" borderId="1020" xfId="15" applyFont="1" applyFill="1" applyBorder="1" applyAlignment="1">
      <alignment vertical="center" wrapText="1"/>
    </xf>
    <xf numFmtId="0" fontId="57" fillId="0" borderId="1020" xfId="15" applyFont="1" applyFill="1" applyBorder="1" applyAlignment="1">
      <alignment vertical="center" wrapText="1"/>
    </xf>
    <xf numFmtId="0" fontId="57" fillId="0" borderId="1072" xfId="15" applyFont="1" applyFill="1" applyBorder="1" applyAlignment="1">
      <alignment vertical="center" wrapText="1"/>
    </xf>
    <xf numFmtId="0" fontId="57" fillId="0" borderId="1070" xfId="15" applyFont="1" applyFill="1" applyBorder="1" applyAlignment="1">
      <alignment vertical="center" wrapText="1"/>
    </xf>
    <xf numFmtId="0" fontId="55" fillId="0" borderId="1102" xfId="15" applyFont="1" applyFill="1" applyBorder="1" applyAlignment="1">
      <alignment vertical="center" wrapText="1"/>
    </xf>
    <xf numFmtId="0" fontId="10" fillId="0" borderId="1102" xfId="0" applyFont="1" applyFill="1" applyBorder="1" applyAlignment="1">
      <alignment horizontal="left" vertical="center" wrapText="1"/>
    </xf>
    <xf numFmtId="0" fontId="126" fillId="0" borderId="1102" xfId="0" applyFont="1" applyFill="1" applyBorder="1" applyAlignment="1">
      <alignment horizontal="left" vertical="center" wrapText="1"/>
    </xf>
    <xf numFmtId="0" fontId="57" fillId="0" borderId="1054" xfId="15" applyFont="1" applyFill="1" applyBorder="1" applyAlignment="1">
      <alignment horizontal="center" vertical="center" wrapText="1"/>
    </xf>
    <xf numFmtId="0" fontId="51" fillId="0" borderId="1134" xfId="15" applyFont="1" applyFill="1" applyBorder="1" applyAlignment="1">
      <alignment horizontal="center" vertical="center" wrapText="1"/>
    </xf>
    <xf numFmtId="0" fontId="57" fillId="0" borderId="1057" xfId="15" applyFont="1" applyFill="1" applyBorder="1" applyAlignment="1">
      <alignment horizontal="center" vertical="center" wrapText="1"/>
    </xf>
    <xf numFmtId="0" fontId="57" fillId="0" borderId="1055" xfId="15" applyFont="1" applyFill="1" applyBorder="1" applyAlignment="1">
      <alignment horizontal="center" vertical="center" wrapText="1"/>
    </xf>
    <xf numFmtId="0" fontId="57" fillId="0" borderId="1058" xfId="15" applyFont="1" applyFill="1" applyBorder="1" applyAlignment="1">
      <alignment horizontal="center" vertical="center" wrapText="1"/>
    </xf>
    <xf numFmtId="0" fontId="124" fillId="5" borderId="0" xfId="0" applyFont="1" applyFill="1" applyBorder="1" applyAlignment="1">
      <alignment horizontal="center" wrapText="1"/>
    </xf>
    <xf numFmtId="0" fontId="124" fillId="2" borderId="0" xfId="0" applyFont="1" applyFill="1" applyBorder="1" applyAlignment="1">
      <alignment horizontal="center" wrapText="1"/>
    </xf>
    <xf numFmtId="0" fontId="126" fillId="2" borderId="0" xfId="0" applyFont="1" applyFill="1" applyBorder="1" applyAlignment="1">
      <alignment horizontal="left" vertical="center" wrapText="1"/>
    </xf>
    <xf numFmtId="0" fontId="62" fillId="0" borderId="750" xfId="21" applyFont="1" applyFill="1" applyBorder="1" applyAlignment="1">
      <alignment horizontal="center" vertical="center" wrapText="1"/>
    </xf>
    <xf numFmtId="0" fontId="62" fillId="0" borderId="731" xfId="21" applyFont="1" applyFill="1" applyBorder="1" applyAlignment="1">
      <alignment horizontal="center" vertical="center" wrapText="1"/>
    </xf>
    <xf numFmtId="0" fontId="62" fillId="0" borderId="729" xfId="21" applyFont="1" applyFill="1" applyBorder="1" applyAlignment="1">
      <alignment horizontal="center" vertical="center" wrapText="1"/>
    </xf>
    <xf numFmtId="0" fontId="62" fillId="0" borderId="730" xfId="21" applyFont="1" applyFill="1" applyBorder="1" applyAlignment="1">
      <alignment horizontal="center" vertical="center" wrapText="1"/>
    </xf>
    <xf numFmtId="0" fontId="36" fillId="5" borderId="1140" xfId="11" quotePrefix="1" applyFont="1" applyFill="1" applyBorder="1" applyAlignment="1">
      <alignment horizontal="center" vertical="center" wrapText="1"/>
    </xf>
    <xf numFmtId="0" fontId="37" fillId="5" borderId="1140" xfId="11" quotePrefix="1" applyFont="1" applyFill="1" applyBorder="1" applyAlignment="1">
      <alignment horizontal="center" vertical="center" wrapText="1"/>
    </xf>
    <xf numFmtId="0" fontId="39" fillId="5" borderId="1137" xfId="15" quotePrefix="1" applyFont="1" applyFill="1" applyBorder="1" applyAlignment="1">
      <alignment vertical="center" wrapText="1"/>
    </xf>
    <xf numFmtId="0" fontId="11" fillId="5" borderId="1059" xfId="15" quotePrefix="1" applyFont="1" applyFill="1" applyBorder="1" applyAlignment="1">
      <alignment vertical="center" wrapText="1"/>
    </xf>
    <xf numFmtId="0" fontId="11" fillId="5" borderId="1066" xfId="15" quotePrefix="1" applyFont="1" applyFill="1" applyBorder="1" applyAlignment="1">
      <alignment vertical="center" wrapText="1"/>
    </xf>
    <xf numFmtId="0" fontId="40" fillId="5" borderId="1072" xfId="15" quotePrefix="1" applyFont="1" applyFill="1" applyBorder="1" applyAlignment="1">
      <alignment vertical="center" wrapText="1"/>
    </xf>
    <xf numFmtId="0" fontId="40" fillId="5" borderId="1072" xfId="15" applyFont="1" applyFill="1" applyBorder="1" applyAlignment="1">
      <alignment vertical="center" wrapText="1"/>
    </xf>
    <xf numFmtId="0" fontId="126" fillId="5" borderId="1144" xfId="0" applyFont="1" applyFill="1" applyBorder="1" applyAlignment="1">
      <alignment horizontal="left" vertical="center" wrapText="1"/>
    </xf>
    <xf numFmtId="0" fontId="11" fillId="5" borderId="1140" xfId="13" quotePrefix="1" applyFont="1" applyFill="1" applyBorder="1" applyAlignment="1">
      <alignment horizontal="center" vertical="center" wrapText="1"/>
    </xf>
    <xf numFmtId="0" fontId="43" fillId="5" borderId="1144" xfId="0" applyFont="1" applyFill="1" applyBorder="1" applyAlignment="1">
      <alignment horizontal="left" vertical="center" wrapText="1"/>
    </xf>
    <xf numFmtId="0" fontId="40" fillId="5" borderId="1147" xfId="13" quotePrefix="1" applyFont="1" applyFill="1" applyBorder="1" applyAlignment="1">
      <alignment horizontal="center" vertical="center" wrapText="1"/>
    </xf>
    <xf numFmtId="0" fontId="40" fillId="5" borderId="1149" xfId="13" quotePrefix="1" applyFont="1" applyFill="1" applyBorder="1" applyAlignment="1">
      <alignment horizontal="center" vertical="center" wrapText="1"/>
    </xf>
    <xf numFmtId="0" fontId="40" fillId="5" borderId="1148" xfId="13" quotePrefix="1" applyFont="1" applyFill="1" applyBorder="1" applyAlignment="1">
      <alignment horizontal="center" vertical="center" wrapText="1"/>
    </xf>
    <xf numFmtId="0" fontId="11" fillId="5" borderId="1151" xfId="13" quotePrefix="1" applyFont="1" applyFill="1" applyBorder="1" applyAlignment="1">
      <alignment horizontal="center" vertical="center" wrapText="1"/>
    </xf>
    <xf numFmtId="0" fontId="11" fillId="2" borderId="1140" xfId="13" applyFont="1" applyFill="1" applyBorder="1" applyAlignment="1">
      <alignment horizontal="center" vertical="center" wrapText="1"/>
    </xf>
    <xf numFmtId="0" fontId="40" fillId="2" borderId="1072" xfId="15" applyFont="1" applyFill="1" applyBorder="1" applyAlignment="1">
      <alignment vertical="center" wrapText="1"/>
    </xf>
    <xf numFmtId="0" fontId="11" fillId="5" borderId="1137" xfId="15" quotePrefix="1" applyFont="1" applyFill="1" applyBorder="1" applyAlignment="1">
      <alignment horizontal="center" vertical="center" wrapText="1"/>
    </xf>
    <xf numFmtId="0" fontId="10" fillId="5" borderId="1137" xfId="0" applyFont="1" applyFill="1" applyBorder="1" applyAlignment="1">
      <alignment horizontal="left" vertical="center" wrapText="1"/>
    </xf>
    <xf numFmtId="0" fontId="126" fillId="5" borderId="1137" xfId="0" applyFont="1" applyFill="1" applyBorder="1" applyAlignment="1">
      <alignment horizontal="left" vertical="center" wrapText="1"/>
    </xf>
    <xf numFmtId="0" fontId="126" fillId="5" borderId="1140" xfId="0" applyFont="1" applyFill="1" applyBorder="1" applyAlignment="1">
      <alignment horizontal="center" vertical="center"/>
    </xf>
    <xf numFmtId="0" fontId="36" fillId="2" borderId="1140" xfId="11" quotePrefix="1" applyFont="1" applyFill="1" applyBorder="1" applyAlignment="1">
      <alignment horizontal="center" vertical="center" wrapText="1"/>
    </xf>
    <xf numFmtId="0" fontId="37" fillId="2" borderId="1140" xfId="11" quotePrefix="1" applyFont="1" applyFill="1" applyBorder="1" applyAlignment="1">
      <alignment horizontal="center" vertical="center" wrapText="1"/>
    </xf>
    <xf numFmtId="0" fontId="38" fillId="2" borderId="1137" xfId="11" quotePrefix="1" applyFont="1" applyFill="1" applyBorder="1" applyAlignment="1">
      <alignment horizontal="center" vertical="center" wrapText="1"/>
    </xf>
    <xf numFmtId="0" fontId="38" fillId="2" borderId="1099" xfId="11" quotePrefix="1" applyFont="1" applyFill="1" applyBorder="1" applyAlignment="1">
      <alignment horizontal="center" vertical="center" wrapText="1"/>
    </xf>
    <xf numFmtId="0" fontId="39" fillId="2" borderId="1144" xfId="15" quotePrefix="1" applyFont="1" applyFill="1" applyBorder="1" applyAlignment="1">
      <alignment vertical="center" wrapText="1"/>
    </xf>
    <xf numFmtId="0" fontId="56" fillId="2" borderId="1144" xfId="0" applyFont="1" applyFill="1" applyBorder="1" applyAlignment="1">
      <alignment horizontal="center" vertical="center"/>
    </xf>
    <xf numFmtId="0" fontId="56" fillId="2" borderId="1148" xfId="0" applyFont="1" applyFill="1" applyBorder="1" applyAlignment="1">
      <alignment horizontal="center" vertical="center"/>
    </xf>
    <xf numFmtId="0" fontId="40" fillId="2" borderId="1146" xfId="15" quotePrefix="1" applyFont="1" applyFill="1" applyBorder="1" applyAlignment="1">
      <alignment horizontal="center" vertical="center" wrapText="1"/>
    </xf>
    <xf numFmtId="0" fontId="56" fillId="2" borderId="1147" xfId="0" applyFont="1" applyFill="1" applyBorder="1" applyAlignment="1">
      <alignment horizontal="center" vertical="center"/>
    </xf>
    <xf numFmtId="0" fontId="34" fillId="2" borderId="1147" xfId="0" applyFont="1" applyFill="1" applyBorder="1" applyAlignment="1">
      <alignment horizontal="center" vertical="center"/>
    </xf>
    <xf numFmtId="0" fontId="34" fillId="2" borderId="1148" xfId="0" applyFont="1" applyFill="1" applyBorder="1" applyAlignment="1">
      <alignment horizontal="center" vertical="center"/>
    </xf>
    <xf numFmtId="0" fontId="40" fillId="2" borderId="1072" xfId="15" quotePrefix="1" applyFont="1" applyFill="1" applyBorder="1" applyAlignment="1">
      <alignment vertical="center" wrapText="1"/>
    </xf>
    <xf numFmtId="0" fontId="40" fillId="2" borderId="1070" xfId="15" applyFont="1" applyFill="1" applyBorder="1" applyAlignment="1">
      <alignment horizontal="center" vertical="center" wrapText="1"/>
    </xf>
    <xf numFmtId="0" fontId="11" fillId="2" borderId="1050" xfId="13" applyFont="1" applyFill="1" applyBorder="1" applyAlignment="1">
      <alignment horizontal="center" vertical="center" wrapText="1"/>
    </xf>
    <xf numFmtId="0" fontId="11" fillId="2" borderId="1051" xfId="13" applyFont="1" applyFill="1" applyBorder="1" applyAlignment="1">
      <alignment horizontal="center" vertical="center" wrapText="1"/>
    </xf>
    <xf numFmtId="0" fontId="11" fillId="2" borderId="1053" xfId="13" applyFont="1" applyFill="1" applyBorder="1" applyAlignment="1">
      <alignment horizontal="center" vertical="center" wrapText="1"/>
    </xf>
    <xf numFmtId="0" fontId="11" fillId="2" borderId="1140" xfId="13" quotePrefix="1" applyFont="1" applyFill="1" applyBorder="1" applyAlignment="1">
      <alignment horizontal="center" vertical="center" wrapText="1"/>
    </xf>
    <xf numFmtId="0" fontId="11" fillId="2" borderId="1155" xfId="13" quotePrefix="1" applyFont="1" applyFill="1" applyBorder="1" applyAlignment="1">
      <alignment horizontal="center" vertical="center" wrapText="1"/>
    </xf>
    <xf numFmtId="0" fontId="11" fillId="2" borderId="1156" xfId="13" quotePrefix="1" applyFont="1" applyFill="1" applyBorder="1" applyAlignment="1">
      <alignment horizontal="center" vertical="center" wrapText="1"/>
    </xf>
    <xf numFmtId="0" fontId="11" fillId="2" borderId="1141" xfId="13" quotePrefix="1" applyFont="1" applyFill="1" applyBorder="1" applyAlignment="1">
      <alignment horizontal="center" vertical="center" wrapText="1"/>
    </xf>
    <xf numFmtId="0" fontId="11" fillId="2" borderId="1158" xfId="13" quotePrefix="1" applyFont="1" applyFill="1" applyBorder="1" applyAlignment="1">
      <alignment horizontal="center" vertical="center" wrapText="1"/>
    </xf>
    <xf numFmtId="0" fontId="126" fillId="2" borderId="1144" xfId="0" applyFont="1" applyFill="1" applyBorder="1" applyAlignment="1">
      <alignment horizontal="left" vertical="center" wrapText="1"/>
    </xf>
    <xf numFmtId="0" fontId="11" fillId="2" borderId="1147" xfId="13" quotePrefix="1" applyFont="1" applyFill="1" applyBorder="1" applyAlignment="1">
      <alignment horizontal="center" vertical="center" wrapText="1"/>
    </xf>
    <xf numFmtId="0" fontId="11" fillId="2" borderId="1149" xfId="13" quotePrefix="1" applyFont="1" applyFill="1" applyBorder="1" applyAlignment="1">
      <alignment horizontal="center" vertical="center" wrapText="1"/>
    </xf>
    <xf numFmtId="0" fontId="11" fillId="2" borderId="1151" xfId="13" quotePrefix="1" applyFont="1" applyFill="1" applyBorder="1" applyAlignment="1">
      <alignment horizontal="center" vertical="center" wrapText="1"/>
    </xf>
    <xf numFmtId="0" fontId="11" fillId="2" borderId="1148" xfId="13" quotePrefix="1" applyFont="1" applyFill="1" applyBorder="1" applyAlignment="1">
      <alignment horizontal="center" vertical="center" wrapText="1"/>
    </xf>
    <xf numFmtId="0" fontId="11" fillId="2" borderId="1146" xfId="13" quotePrefix="1" applyFont="1" applyFill="1" applyBorder="1" applyAlignment="1">
      <alignment horizontal="center" vertical="center" wrapText="1"/>
    </xf>
    <xf numFmtId="0" fontId="43" fillId="2" borderId="1137" xfId="0" applyFont="1" applyFill="1" applyBorder="1" applyAlignment="1">
      <alignment horizontal="left" vertical="center" wrapText="1"/>
    </xf>
    <xf numFmtId="0" fontId="40" fillId="2" borderId="1140" xfId="13" quotePrefix="1" applyFont="1" applyFill="1" applyBorder="1" applyAlignment="1">
      <alignment horizontal="center" vertical="center" wrapText="1"/>
    </xf>
    <xf numFmtId="0" fontId="40" fillId="2" borderId="1155" xfId="13" quotePrefix="1" applyFont="1" applyFill="1" applyBorder="1" applyAlignment="1">
      <alignment horizontal="center" vertical="center" wrapText="1"/>
    </xf>
    <xf numFmtId="0" fontId="40" fillId="2" borderId="1141" xfId="13" quotePrefix="1" applyFont="1" applyFill="1" applyBorder="1" applyAlignment="1">
      <alignment horizontal="center" vertical="center" wrapText="1"/>
    </xf>
    <xf numFmtId="0" fontId="11" fillId="2" borderId="1099" xfId="13" applyFont="1" applyFill="1" applyBorder="1" applyAlignment="1">
      <alignment horizontal="center" vertical="center" wrapText="1"/>
    </xf>
    <xf numFmtId="0" fontId="11" fillId="2" borderId="1133" xfId="13" applyFont="1" applyFill="1" applyBorder="1" applyAlignment="1">
      <alignment horizontal="center" vertical="center" wrapText="1"/>
    </xf>
    <xf numFmtId="0" fontId="11" fillId="2" borderId="1048" xfId="13" applyFont="1" applyFill="1" applyBorder="1" applyAlignment="1">
      <alignment horizontal="center" vertical="center" wrapText="1"/>
    </xf>
    <xf numFmtId="0" fontId="11" fillId="2" borderId="1049" xfId="13" applyFont="1" applyFill="1" applyBorder="1" applyAlignment="1">
      <alignment horizontal="center" vertical="center" wrapText="1"/>
    </xf>
    <xf numFmtId="0" fontId="43" fillId="2" borderId="1143" xfId="0" applyFont="1" applyFill="1" applyBorder="1" applyAlignment="1">
      <alignment horizontal="left" vertical="center" wrapText="1"/>
    </xf>
    <xf numFmtId="0" fontId="39" fillId="2" borderId="1159" xfId="15" applyFont="1" applyFill="1" applyBorder="1" applyAlignment="1">
      <alignment vertical="center" wrapText="1"/>
    </xf>
    <xf numFmtId="0" fontId="40" fillId="2" borderId="1152" xfId="13" quotePrefix="1" applyFont="1" applyFill="1" applyBorder="1" applyAlignment="1">
      <alignment horizontal="center" vertical="center" wrapText="1"/>
    </xf>
    <xf numFmtId="0" fontId="40" fillId="2" borderId="1157" xfId="13" quotePrefix="1" applyFont="1" applyFill="1" applyBorder="1" applyAlignment="1">
      <alignment horizontal="center" vertical="center" wrapText="1"/>
    </xf>
    <xf numFmtId="0" fontId="40" fillId="2" borderId="1160" xfId="13" quotePrefix="1" applyFont="1" applyFill="1" applyBorder="1" applyAlignment="1">
      <alignment horizontal="center" vertical="center" wrapText="1"/>
    </xf>
    <xf numFmtId="0" fontId="40" fillId="2" borderId="1161" xfId="13" quotePrefix="1" applyFont="1" applyFill="1" applyBorder="1" applyAlignment="1">
      <alignment horizontal="center" vertical="center" wrapText="1"/>
    </xf>
    <xf numFmtId="0" fontId="40" fillId="2" borderId="1059" xfId="13" quotePrefix="1" applyFont="1" applyFill="1" applyBorder="1" applyAlignment="1">
      <alignment horizontal="center" vertical="center" wrapText="1"/>
    </xf>
    <xf numFmtId="0" fontId="40" fillId="2" borderId="1068" xfId="13" quotePrefix="1" applyFont="1" applyFill="1" applyBorder="1" applyAlignment="1">
      <alignment horizontal="center" vertical="center" wrapText="1"/>
    </xf>
    <xf numFmtId="0" fontId="40" fillId="2" borderId="1076" xfId="13" quotePrefix="1" applyFont="1" applyFill="1" applyBorder="1" applyAlignment="1">
      <alignment horizontal="center" vertical="center" wrapText="1"/>
    </xf>
    <xf numFmtId="0" fontId="56" fillId="2" borderId="1059" xfId="0" applyFont="1" applyFill="1" applyBorder="1" applyAlignment="1">
      <alignment horizontal="center" vertical="center"/>
    </xf>
    <xf numFmtId="0" fontId="56" fillId="2" borderId="1066" xfId="0" applyFont="1" applyFill="1" applyBorder="1" applyAlignment="1">
      <alignment horizontal="center" vertical="center"/>
    </xf>
    <xf numFmtId="0" fontId="40" fillId="2" borderId="1069" xfId="15" quotePrefix="1" applyFont="1" applyFill="1" applyBorder="1" applyAlignment="1">
      <alignment horizontal="center" vertical="center" wrapText="1"/>
    </xf>
    <xf numFmtId="0" fontId="56" fillId="2" borderId="1068" xfId="0" applyFont="1" applyFill="1" applyBorder="1" applyAlignment="1">
      <alignment horizontal="center" vertical="center"/>
    </xf>
    <xf numFmtId="0" fontId="11" fillId="2" borderId="1059" xfId="13" applyFont="1" applyFill="1" applyBorder="1" applyAlignment="1">
      <alignment horizontal="center" vertical="center" wrapText="1"/>
    </xf>
    <xf numFmtId="0" fontId="11" fillId="2" borderId="1066" xfId="13" applyFont="1" applyFill="1" applyBorder="1" applyAlignment="1">
      <alignment horizontal="center" vertical="center" wrapText="1"/>
    </xf>
    <xf numFmtId="0" fontId="11" fillId="2" borderId="1067" xfId="13" applyFont="1" applyFill="1" applyBorder="1" applyAlignment="1">
      <alignment horizontal="center" vertical="center" wrapText="1"/>
    </xf>
    <xf numFmtId="0" fontId="56" fillId="2" borderId="1133" xfId="0" applyFont="1" applyFill="1" applyBorder="1" applyAlignment="1">
      <alignment horizontal="center" vertical="center"/>
    </xf>
    <xf numFmtId="0" fontId="56" fillId="2" borderId="1050" xfId="0" applyFont="1" applyFill="1" applyBorder="1" applyAlignment="1">
      <alignment horizontal="center" vertical="center"/>
    </xf>
    <xf numFmtId="0" fontId="39" fillId="2" borderId="1137" xfId="15" quotePrefix="1" applyFont="1" applyFill="1" applyBorder="1" applyAlignment="1">
      <alignment vertical="center" wrapText="1"/>
    </xf>
    <xf numFmtId="0" fontId="11" fillId="2" borderId="1137" xfId="13" quotePrefix="1" applyFont="1" applyFill="1" applyBorder="1" applyAlignment="1">
      <alignment horizontal="center" vertical="center" wrapText="1"/>
    </xf>
    <xf numFmtId="0" fontId="11" fillId="2" borderId="1099" xfId="13" quotePrefix="1" applyFont="1" applyFill="1" applyBorder="1" applyAlignment="1">
      <alignment horizontal="center" vertical="center" wrapText="1"/>
    </xf>
    <xf numFmtId="0" fontId="10" fillId="2" borderId="526" xfId="0" applyFont="1" applyFill="1" applyBorder="1" applyAlignment="1">
      <alignment horizontal="left" vertical="center" wrapText="1"/>
    </xf>
    <xf numFmtId="0" fontId="10" fillId="2" borderId="1137" xfId="0" applyFont="1" applyFill="1" applyBorder="1" applyAlignment="1">
      <alignment horizontal="left" vertical="center" wrapText="1"/>
    </xf>
    <xf numFmtId="0" fontId="126" fillId="2" borderId="1137" xfId="0" applyFont="1" applyFill="1" applyBorder="1" applyAlignment="1">
      <alignment horizontal="left" vertical="center" wrapText="1"/>
    </xf>
    <xf numFmtId="0" fontId="161" fillId="2" borderId="1156" xfId="13" quotePrefix="1" applyFont="1" applyFill="1" applyBorder="1" applyAlignment="1">
      <alignment horizontal="center" vertical="center" wrapText="1"/>
    </xf>
    <xf numFmtId="0" fontId="161" fillId="2" borderId="1140" xfId="13" quotePrefix="1" applyFont="1" applyFill="1" applyBorder="1" applyAlignment="1">
      <alignment horizontal="center" vertical="center" wrapText="1"/>
    </xf>
    <xf numFmtId="0" fontId="161" fillId="2" borderId="1137" xfId="13" quotePrefix="1" applyFont="1" applyFill="1" applyBorder="1" applyAlignment="1">
      <alignment horizontal="center" vertical="center" wrapText="1"/>
    </xf>
    <xf numFmtId="0" fontId="161" fillId="2" borderId="1099" xfId="13" quotePrefix="1" applyFont="1" applyFill="1" applyBorder="1" applyAlignment="1">
      <alignment horizontal="center" vertical="center" wrapText="1"/>
    </xf>
    <xf numFmtId="0" fontId="161" fillId="2" borderId="1141" xfId="13" quotePrefix="1" applyFont="1" applyFill="1" applyBorder="1" applyAlignment="1">
      <alignment horizontal="center" vertical="center" wrapText="1"/>
    </xf>
    <xf numFmtId="0" fontId="40" fillId="2" borderId="1145" xfId="15" quotePrefix="1" applyFont="1" applyFill="1" applyBorder="1" applyAlignment="1">
      <alignment horizontal="center" vertical="center" wrapText="1"/>
    </xf>
    <xf numFmtId="0" fontId="40" fillId="2" borderId="526" xfId="15" quotePrefix="1" applyFont="1" applyFill="1" applyBorder="1" applyAlignment="1">
      <alignment horizontal="center" vertical="center" wrapText="1"/>
    </xf>
    <xf numFmtId="0" fontId="11" fillId="2" borderId="1067" xfId="15" quotePrefix="1" applyFont="1" applyFill="1" applyBorder="1" applyAlignment="1">
      <alignment horizontal="center" vertical="center" wrapText="1"/>
    </xf>
    <xf numFmtId="0" fontId="11" fillId="2" borderId="1073" xfId="15" quotePrefix="1" applyFont="1" applyFill="1" applyBorder="1" applyAlignment="1">
      <alignment horizontal="center" vertical="center" wrapText="1"/>
    </xf>
    <xf numFmtId="0" fontId="11" fillId="2" borderId="1066" xfId="15" quotePrefix="1" applyFont="1" applyFill="1" applyBorder="1" applyAlignment="1">
      <alignment horizontal="center" vertical="center" wrapText="1"/>
    </xf>
    <xf numFmtId="0" fontId="11" fillId="2" borderId="1150" xfId="13" quotePrefix="1" applyFont="1" applyFill="1" applyBorder="1" applyAlignment="1">
      <alignment horizontal="center" vertical="center" wrapText="1"/>
    </xf>
    <xf numFmtId="0" fontId="126" fillId="5" borderId="1070" xfId="0" applyFont="1" applyFill="1" applyBorder="1" applyAlignment="1">
      <alignment horizontal="center" vertical="center" wrapText="1"/>
    </xf>
    <xf numFmtId="0" fontId="11" fillId="5" borderId="1147" xfId="13" quotePrefix="1" applyFont="1" applyFill="1" applyBorder="1" applyAlignment="1">
      <alignment horizontal="center" vertical="center" wrapText="1"/>
    </xf>
    <xf numFmtId="0" fontId="11" fillId="5" borderId="1148" xfId="13" quotePrefix="1" applyFont="1" applyFill="1" applyBorder="1" applyAlignment="1">
      <alignment horizontal="center" vertical="center" wrapText="1"/>
    </xf>
    <xf numFmtId="0" fontId="11" fillId="5" borderId="1145" xfId="13" quotePrefix="1" applyFont="1" applyFill="1" applyBorder="1" applyAlignment="1">
      <alignment horizontal="center" vertical="center" wrapText="1"/>
    </xf>
    <xf numFmtId="0" fontId="11" fillId="5" borderId="1144" xfId="13" quotePrefix="1" applyFont="1" applyFill="1" applyBorder="1" applyAlignment="1">
      <alignment horizontal="center" vertical="center" wrapText="1"/>
    </xf>
    <xf numFmtId="0" fontId="11" fillId="5" borderId="1146" xfId="13" quotePrefix="1" applyFont="1" applyFill="1" applyBorder="1" applyAlignment="1">
      <alignment horizontal="center" vertical="center" wrapText="1"/>
    </xf>
    <xf numFmtId="0" fontId="40" fillId="5" borderId="1146" xfId="13" quotePrefix="1" applyFont="1" applyFill="1" applyBorder="1" applyAlignment="1">
      <alignment horizontal="center" vertical="center" wrapText="1"/>
    </xf>
    <xf numFmtId="0" fontId="11" fillId="5" borderId="1048" xfId="15" quotePrefix="1" applyFont="1" applyFill="1" applyBorder="1" applyAlignment="1">
      <alignment horizontal="center" vertical="center" wrapText="1"/>
    </xf>
    <xf numFmtId="0" fontId="11" fillId="5" borderId="1140" xfId="15" quotePrefix="1" applyFont="1" applyFill="1" applyBorder="1" applyAlignment="1">
      <alignment horizontal="center" vertical="center" wrapText="1"/>
    </xf>
    <xf numFmtId="0" fontId="39" fillId="5" borderId="1159" xfId="15" applyFont="1" applyFill="1" applyBorder="1" applyAlignment="1">
      <alignment vertical="center" wrapText="1"/>
    </xf>
    <xf numFmtId="0" fontId="40" fillId="5" borderId="1138" xfId="13" quotePrefix="1" applyFont="1" applyFill="1" applyBorder="1" applyAlignment="1">
      <alignment horizontal="center" vertical="center" wrapText="1"/>
    </xf>
    <xf numFmtId="0" fontId="40" fillId="5" borderId="1139" xfId="13" quotePrefix="1" applyFont="1" applyFill="1" applyBorder="1" applyAlignment="1">
      <alignment horizontal="center" vertical="center" wrapText="1"/>
    </xf>
    <xf numFmtId="0" fontId="126" fillId="5" borderId="1147" xfId="0" applyFont="1" applyFill="1" applyBorder="1" applyAlignment="1">
      <alignment horizontal="center" vertical="center" wrapText="1"/>
    </xf>
    <xf numFmtId="0" fontId="126" fillId="5" borderId="1149" xfId="0" applyFont="1" applyFill="1" applyBorder="1" applyAlignment="1">
      <alignment horizontal="center" vertical="center" wrapText="1"/>
    </xf>
    <xf numFmtId="0" fontId="126" fillId="5" borderId="1150" xfId="0" applyFont="1" applyFill="1" applyBorder="1" applyAlignment="1">
      <alignment horizontal="center" vertical="center" wrapText="1"/>
    </xf>
    <xf numFmtId="0" fontId="40" fillId="5" borderId="1073" xfId="15" quotePrefix="1" applyFont="1" applyFill="1" applyBorder="1" applyAlignment="1">
      <alignment horizontal="center" vertical="center" wrapText="1"/>
    </xf>
    <xf numFmtId="0" fontId="126" fillId="5" borderId="1152" xfId="0" applyFont="1" applyFill="1" applyBorder="1" applyAlignment="1">
      <alignment horizontal="center" vertical="center" wrapText="1"/>
    </xf>
    <xf numFmtId="0" fontId="126" fillId="5" borderId="1153" xfId="0" applyFont="1" applyFill="1" applyBorder="1" applyAlignment="1">
      <alignment horizontal="center" vertical="center" wrapText="1"/>
    </xf>
    <xf numFmtId="0" fontId="126" fillId="5" borderId="1154" xfId="0" applyFont="1" applyFill="1" applyBorder="1" applyAlignment="1">
      <alignment horizontal="center" vertical="center" wrapText="1"/>
    </xf>
    <xf numFmtId="0" fontId="11" fillId="5" borderId="1137" xfId="13" quotePrefix="1" applyFont="1" applyFill="1" applyBorder="1" applyAlignment="1">
      <alignment horizontal="center" vertical="center" wrapText="1"/>
    </xf>
    <xf numFmtId="0" fontId="126" fillId="5" borderId="1137" xfId="0" applyFont="1" applyFill="1" applyBorder="1" applyAlignment="1">
      <alignment horizontal="center" vertical="center"/>
    </xf>
    <xf numFmtId="0" fontId="39" fillId="2" borderId="1132" xfId="15" quotePrefix="1" applyFont="1" applyFill="1" applyBorder="1" applyAlignment="1">
      <alignment vertical="center" wrapText="1"/>
    </xf>
    <xf numFmtId="0" fontId="11" fillId="2" borderId="1059" xfId="15" quotePrefix="1" applyFont="1" applyFill="1" applyBorder="1" applyAlignment="1">
      <alignment vertical="center" wrapText="1"/>
    </xf>
    <xf numFmtId="0" fontId="11" fillId="2" borderId="1066" xfId="15" quotePrefix="1" applyFont="1" applyFill="1" applyBorder="1" applyAlignment="1">
      <alignment vertical="center" wrapText="1"/>
    </xf>
    <xf numFmtId="0" fontId="40" fillId="2" borderId="1067" xfId="15" quotePrefix="1" applyFont="1" applyFill="1" applyBorder="1" applyAlignment="1">
      <alignment vertical="center" wrapText="1"/>
    </xf>
    <xf numFmtId="0" fontId="40" fillId="2" borderId="1069" xfId="15" quotePrefix="1" applyFont="1" applyFill="1" applyBorder="1" applyAlignment="1">
      <alignment vertical="center" wrapText="1"/>
    </xf>
    <xf numFmtId="0" fontId="11" fillId="2" borderId="1152" xfId="15" quotePrefix="1" applyFont="1" applyFill="1" applyBorder="1" applyAlignment="1">
      <alignment vertical="center" wrapText="1"/>
    </xf>
    <xf numFmtId="0" fontId="11" fillId="2" borderId="1153" xfId="15" quotePrefix="1" applyFont="1" applyFill="1" applyBorder="1" applyAlignment="1">
      <alignment vertical="center" wrapText="1"/>
    </xf>
    <xf numFmtId="0" fontId="40" fillId="2" borderId="1154" xfId="15" quotePrefix="1" applyFont="1" applyFill="1" applyBorder="1" applyAlignment="1">
      <alignment vertical="center" wrapText="1"/>
    </xf>
    <xf numFmtId="0" fontId="126" fillId="2" borderId="1133" xfId="0" applyFont="1" applyFill="1" applyBorder="1" applyAlignment="1">
      <alignment horizontal="left" vertical="center" wrapText="1"/>
    </xf>
    <xf numFmtId="0" fontId="40" fillId="2" borderId="1072" xfId="15" quotePrefix="1" applyFont="1" applyFill="1" applyBorder="1" applyAlignment="1">
      <alignment horizontal="center" vertical="center" wrapText="1"/>
    </xf>
    <xf numFmtId="0" fontId="40" fillId="2" borderId="1063" xfId="15" quotePrefix="1" applyFont="1" applyFill="1" applyBorder="1" applyAlignment="1">
      <alignment horizontal="center" vertical="center" wrapText="1"/>
    </xf>
    <xf numFmtId="0" fontId="126" fillId="2" borderId="1049" xfId="0" applyFont="1" applyFill="1" applyBorder="1" applyAlignment="1">
      <alignment horizontal="center" vertical="center" wrapText="1"/>
    </xf>
    <xf numFmtId="0" fontId="126" fillId="2" borderId="1061" xfId="0" applyFont="1" applyFill="1" applyBorder="1" applyAlignment="1">
      <alignment horizontal="center" vertical="center" wrapText="1"/>
    </xf>
    <xf numFmtId="0" fontId="126" fillId="2" borderId="1062" xfId="0" applyFont="1" applyFill="1" applyBorder="1" applyAlignment="1">
      <alignment horizontal="center" vertical="center" wrapText="1"/>
    </xf>
    <xf numFmtId="0" fontId="126" fillId="2" borderId="1048" xfId="0" applyFont="1" applyFill="1" applyBorder="1" applyAlignment="1">
      <alignment horizontal="center" vertical="center" wrapText="1"/>
    </xf>
    <xf numFmtId="0" fontId="126" fillId="2" borderId="1051" xfId="0" applyFont="1" applyFill="1" applyBorder="1" applyAlignment="1">
      <alignment horizontal="center" vertical="center" wrapText="1"/>
    </xf>
    <xf numFmtId="0" fontId="11" fillId="2" borderId="1145" xfId="13" quotePrefix="1" applyFont="1" applyFill="1" applyBorder="1" applyAlignment="1">
      <alignment horizontal="center" vertical="center" wrapText="1"/>
    </xf>
    <xf numFmtId="0" fontId="11" fillId="2" borderId="1144" xfId="13" quotePrefix="1" applyFont="1" applyFill="1" applyBorder="1" applyAlignment="1">
      <alignment horizontal="center" vertical="center" wrapText="1"/>
    </xf>
    <xf numFmtId="0" fontId="43" fillId="2" borderId="1144" xfId="0" applyFont="1" applyFill="1" applyBorder="1" applyAlignment="1">
      <alignment horizontal="left" vertical="center" wrapText="1"/>
    </xf>
    <xf numFmtId="0" fontId="11" fillId="2" borderId="1147" xfId="13" quotePrefix="1" applyFont="1" applyFill="1" applyBorder="1" applyAlignment="1">
      <alignment vertical="center" wrapText="1"/>
    </xf>
    <xf numFmtId="0" fontId="11" fillId="2" borderId="1149" xfId="13" quotePrefix="1" applyFont="1" applyFill="1" applyBorder="1" applyAlignment="1">
      <alignment vertical="center" wrapText="1"/>
    </xf>
    <xf numFmtId="0" fontId="11" fillId="2" borderId="1151" xfId="13" quotePrefix="1" applyFont="1" applyFill="1" applyBorder="1" applyAlignment="1">
      <alignment vertical="center" wrapText="1"/>
    </xf>
    <xf numFmtId="0" fontId="11" fillId="2" borderId="1144" xfId="13" quotePrefix="1" applyFont="1" applyFill="1" applyBorder="1" applyAlignment="1">
      <alignment vertical="center" wrapText="1"/>
    </xf>
    <xf numFmtId="0" fontId="40" fillId="2" borderId="1149" xfId="13" quotePrefix="1" applyFont="1" applyFill="1" applyBorder="1" applyAlignment="1">
      <alignment vertical="center" wrapText="1"/>
    </xf>
    <xf numFmtId="0" fontId="11" fillId="2" borderId="1140" xfId="15" quotePrefix="1" applyFont="1" applyFill="1" applyBorder="1" applyAlignment="1">
      <alignment horizontal="center" vertical="center" wrapText="1"/>
    </xf>
    <xf numFmtId="0" fontId="40" fillId="2" borderId="1133" xfId="13" quotePrefix="1" applyFont="1" applyFill="1" applyBorder="1" applyAlignment="1">
      <alignment horizontal="center" vertical="center" wrapText="1"/>
    </xf>
    <xf numFmtId="0" fontId="126" fillId="2" borderId="1147" xfId="0" applyFont="1" applyFill="1" applyBorder="1" applyAlignment="1">
      <alignment horizontal="center" vertical="center" wrapText="1"/>
    </xf>
    <xf numFmtId="0" fontId="126" fillId="2" borderId="1149" xfId="0" applyFont="1" applyFill="1" applyBorder="1" applyAlignment="1">
      <alignment horizontal="center" vertical="center" wrapText="1"/>
    </xf>
    <xf numFmtId="0" fontId="11" fillId="2" borderId="1137" xfId="15" quotePrefix="1" applyFont="1" applyFill="1" applyBorder="1" applyAlignment="1">
      <alignment horizontal="center" vertical="center" wrapText="1"/>
    </xf>
    <xf numFmtId="0" fontId="126" fillId="2" borderId="1140" xfId="0" applyFont="1" applyFill="1" applyBorder="1" applyAlignment="1">
      <alignment horizontal="center" vertical="center"/>
    </xf>
    <xf numFmtId="0" fontId="126" fillId="2" borderId="1137" xfId="0" applyFont="1" applyFill="1" applyBorder="1" applyAlignment="1">
      <alignment horizontal="center" vertical="center"/>
    </xf>
    <xf numFmtId="0" fontId="126" fillId="2" borderId="1099" xfId="0" applyFont="1" applyFill="1" applyBorder="1" applyAlignment="1">
      <alignment horizontal="center" vertical="center"/>
    </xf>
    <xf numFmtId="0" fontId="124" fillId="5" borderId="0" xfId="0" applyFont="1" applyFill="1" applyAlignment="1">
      <alignment horizontal="center" wrapText="1"/>
    </xf>
    <xf numFmtId="0" fontId="25" fillId="2" borderId="1068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069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159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050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052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074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141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158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099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155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156" xfId="13" applyNumberFormat="1" applyFont="1" applyFill="1" applyBorder="1" applyAlignment="1" applyProtection="1">
      <alignment horizontal="center" vertical="center" wrapText="1"/>
      <protection locked="0"/>
    </xf>
    <xf numFmtId="0" fontId="171" fillId="2" borderId="701" xfId="15" quotePrefix="1" applyNumberFormat="1" applyFont="1" applyFill="1" applyBorder="1" applyAlignment="1" applyProtection="1">
      <alignment vertical="center" wrapText="1"/>
      <protection locked="0"/>
    </xf>
    <xf numFmtId="0" fontId="171" fillId="2" borderId="1141" xfId="15" quotePrefix="1" applyNumberFormat="1" applyFont="1" applyFill="1" applyBorder="1" applyAlignment="1" applyProtection="1">
      <alignment horizontal="center" vertical="center" wrapText="1"/>
      <protection locked="0"/>
    </xf>
    <xf numFmtId="0" fontId="171" fillId="2" borderId="1158" xfId="15" quotePrefix="1" applyNumberFormat="1" applyFont="1" applyFill="1" applyBorder="1" applyAlignment="1" applyProtection="1">
      <alignment horizontal="center" vertical="center" wrapText="1"/>
      <protection locked="0"/>
    </xf>
    <xf numFmtId="0" fontId="171" fillId="2" borderId="1099" xfId="15" quotePrefix="1" applyNumberFormat="1" applyFont="1" applyFill="1" applyBorder="1" applyAlignment="1" applyProtection="1">
      <alignment horizontal="center" vertical="center" wrapText="1"/>
      <protection locked="0"/>
    </xf>
    <xf numFmtId="0" fontId="171" fillId="2" borderId="701" xfId="0" applyNumberFormat="1" applyFont="1" applyFill="1" applyBorder="1" applyAlignment="1" applyProtection="1">
      <alignment horizontal="left" vertical="center" wrapText="1"/>
      <protection locked="0"/>
    </xf>
    <xf numFmtId="0" fontId="144" fillId="2" borderId="1152" xfId="15" applyFont="1" applyFill="1" applyBorder="1" applyAlignment="1" applyProtection="1">
      <alignment horizontal="left" vertical="center" wrapText="1"/>
      <protection locked="0"/>
    </xf>
    <xf numFmtId="0" fontId="127" fillId="2" borderId="1147" xfId="15" applyNumberFormat="1" applyFont="1" applyFill="1" applyBorder="1" applyAlignment="1" applyProtection="1">
      <alignment horizontal="center" vertical="center" wrapText="1"/>
    </xf>
    <xf numFmtId="0" fontId="129" fillId="2" borderId="1144" xfId="0" applyFont="1" applyFill="1" applyBorder="1" applyAlignment="1" applyProtection="1">
      <alignment horizontal="left" vertical="center" wrapText="1"/>
      <protection locked="0"/>
    </xf>
    <xf numFmtId="0" fontId="128" fillId="2" borderId="1147" xfId="13" applyFont="1" applyFill="1" applyBorder="1" applyAlignment="1" applyProtection="1">
      <alignment horizontal="center" vertical="center" wrapText="1"/>
      <protection locked="0"/>
    </xf>
    <xf numFmtId="0" fontId="129" fillId="2" borderId="1099" xfId="0" applyFont="1" applyFill="1" applyBorder="1" applyAlignment="1" applyProtection="1">
      <alignment horizontal="left" vertical="center" wrapText="1"/>
      <protection locked="0"/>
    </xf>
    <xf numFmtId="0" fontId="127" fillId="2" borderId="1152" xfId="15" applyFont="1" applyFill="1" applyBorder="1" applyAlignment="1" applyProtection="1">
      <alignment horizontal="center" vertical="center" wrapText="1"/>
      <protection locked="0"/>
    </xf>
    <xf numFmtId="0" fontId="127" fillId="2" borderId="1059" xfId="15" applyFont="1" applyFill="1" applyBorder="1" applyAlignment="1" applyProtection="1">
      <alignment horizontal="center" vertical="center" wrapText="1"/>
      <protection locked="0"/>
    </xf>
    <xf numFmtId="0" fontId="127" fillId="2" borderId="1073" xfId="15" applyFont="1" applyFill="1" applyBorder="1" applyAlignment="1" applyProtection="1">
      <alignment horizontal="center" vertical="center" wrapText="1"/>
      <protection locked="0"/>
    </xf>
    <xf numFmtId="0" fontId="144" fillId="2" borderId="1162" xfId="15" quotePrefix="1" applyFont="1" applyFill="1" applyBorder="1" applyAlignment="1">
      <alignment horizontal="left" vertical="center" wrapText="1"/>
    </xf>
    <xf numFmtId="0" fontId="127" fillId="2" borderId="1132" xfId="15" quotePrefix="1" applyFont="1" applyFill="1" applyBorder="1" applyAlignment="1">
      <alignment horizontal="left" vertical="center" wrapText="1"/>
    </xf>
    <xf numFmtId="0" fontId="129" fillId="2" borderId="1137" xfId="15" quotePrefix="1" applyFont="1" applyFill="1" applyBorder="1" applyAlignment="1" applyProtection="1">
      <alignment vertical="center" wrapText="1"/>
      <protection locked="0"/>
    </xf>
    <xf numFmtId="0" fontId="129" fillId="2" borderId="1152" xfId="0" applyFont="1" applyFill="1" applyBorder="1" applyAlignment="1" applyProtection="1">
      <alignment horizontal="center" vertical="center" wrapText="1"/>
    </xf>
    <xf numFmtId="0" fontId="129" fillId="2" borderId="1153" xfId="0" applyFont="1" applyFill="1" applyBorder="1" applyAlignment="1" applyProtection="1">
      <alignment horizontal="center" vertical="center" wrapText="1"/>
    </xf>
    <xf numFmtId="0" fontId="129" fillId="2" borderId="1154" xfId="0" applyFont="1" applyFill="1" applyBorder="1" applyAlignment="1" applyProtection="1">
      <alignment horizontal="center" vertical="center" wrapText="1"/>
    </xf>
    <xf numFmtId="0" fontId="129" fillId="2" borderId="1059" xfId="0" applyFont="1" applyFill="1" applyBorder="1" applyAlignment="1" applyProtection="1">
      <alignment horizontal="center" vertical="center" wrapText="1"/>
    </xf>
    <xf numFmtId="0" fontId="129" fillId="2" borderId="1066" xfId="0" applyFont="1" applyFill="1" applyBorder="1" applyAlignment="1" applyProtection="1">
      <alignment horizontal="center" vertical="center" wrapText="1"/>
    </xf>
    <xf numFmtId="0" fontId="129" fillId="2" borderId="1067" xfId="0" applyFont="1" applyFill="1" applyBorder="1" applyAlignment="1" applyProtection="1">
      <alignment horizontal="center" vertical="center" wrapText="1"/>
    </xf>
    <xf numFmtId="0" fontId="128" fillId="2" borderId="1137" xfId="15" applyFont="1" applyFill="1" applyBorder="1" applyAlignment="1" applyProtection="1">
      <alignment horizontal="center" vertical="center" wrapText="1"/>
    </xf>
    <xf numFmtId="0" fontId="129" fillId="2" borderId="1137" xfId="0" applyNumberFormat="1" applyFont="1" applyFill="1" applyBorder="1" applyAlignment="1" applyProtection="1">
      <alignment horizontal="left" vertical="center" wrapText="1"/>
      <protection locked="0"/>
    </xf>
    <xf numFmtId="0" fontId="127" fillId="2" borderId="1162" xfId="15" quotePrefix="1" applyFont="1" applyFill="1" applyBorder="1" applyAlignment="1">
      <alignment horizontal="left" vertical="center" wrapText="1"/>
    </xf>
    <xf numFmtId="0" fontId="146" fillId="2" borderId="1147" xfId="13" applyFont="1" applyFill="1" applyBorder="1" applyAlignment="1" applyProtection="1">
      <alignment horizontal="center" vertical="center" wrapText="1"/>
    </xf>
    <xf numFmtId="0" fontId="25" fillId="2" borderId="1144" xfId="22" quotePrefix="1" applyFont="1" applyFill="1" applyBorder="1" applyAlignment="1">
      <alignment horizontal="left" vertical="center" wrapText="1"/>
    </xf>
    <xf numFmtId="0" fontId="146" fillId="2" borderId="1149" xfId="13" applyFont="1" applyFill="1" applyBorder="1" applyAlignment="1" applyProtection="1">
      <alignment horizontal="center" vertical="center" wrapText="1"/>
    </xf>
    <xf numFmtId="0" fontId="146" fillId="2" borderId="1150" xfId="13" applyFont="1" applyFill="1" applyBorder="1" applyAlignment="1" applyProtection="1">
      <alignment horizontal="center" vertical="center" wrapText="1"/>
    </xf>
    <xf numFmtId="0" fontId="27" fillId="2" borderId="1073" xfId="22" quotePrefix="1" applyFont="1" applyFill="1" applyBorder="1" applyAlignment="1">
      <alignment horizontal="left" vertical="center" wrapText="1"/>
    </xf>
    <xf numFmtId="0" fontId="168" fillId="2" borderId="1137" xfId="0" applyNumberFormat="1" applyFont="1" applyFill="1" applyBorder="1" applyAlignment="1" applyProtection="1">
      <alignment horizontal="left" vertical="center" wrapText="1"/>
      <protection locked="0"/>
    </xf>
    <xf numFmtId="0" fontId="128" fillId="2" borderId="1140" xfId="13" applyFont="1" applyFill="1" applyBorder="1" applyAlignment="1" applyProtection="1">
      <alignment horizontal="center" vertical="center" wrapText="1"/>
    </xf>
    <xf numFmtId="0" fontId="128" fillId="2" borderId="1099" xfId="13" applyFont="1" applyFill="1" applyBorder="1" applyAlignment="1" applyProtection="1">
      <alignment horizontal="center" vertical="center" wrapText="1"/>
    </xf>
    <xf numFmtId="0" fontId="128" fillId="5" borderId="1140" xfId="11" quotePrefix="1" applyFont="1" applyFill="1" applyBorder="1" applyAlignment="1" applyProtection="1">
      <alignment horizontal="center" textRotation="90" wrapText="1"/>
      <protection locked="0"/>
    </xf>
    <xf numFmtId="0" fontId="129" fillId="5" borderId="1137" xfId="15" quotePrefix="1" applyFont="1" applyFill="1" applyBorder="1" applyAlignment="1" applyProtection="1">
      <alignment vertical="center" wrapText="1"/>
      <protection locked="0"/>
    </xf>
    <xf numFmtId="0" fontId="128" fillId="2" borderId="1147" xfId="15" applyFont="1" applyFill="1" applyBorder="1" applyAlignment="1" applyProtection="1">
      <alignment vertical="center" wrapText="1"/>
      <protection locked="0"/>
    </xf>
    <xf numFmtId="0" fontId="128" fillId="2" borderId="1149" xfId="15" applyFont="1" applyFill="1" applyBorder="1" applyAlignment="1" applyProtection="1">
      <alignment vertical="center" wrapText="1"/>
      <protection locked="0"/>
    </xf>
    <xf numFmtId="0" fontId="127" fillId="2" borderId="1151" xfId="15" applyFont="1" applyFill="1" applyBorder="1" applyAlignment="1" applyProtection="1">
      <alignment vertical="center" wrapText="1"/>
      <protection locked="0"/>
    </xf>
    <xf numFmtId="0" fontId="127" fillId="2" borderId="1150" xfId="15" applyFont="1" applyFill="1" applyBorder="1" applyAlignment="1" applyProtection="1">
      <alignment vertical="center" wrapText="1"/>
      <protection locked="0"/>
    </xf>
    <xf numFmtId="0" fontId="128" fillId="2" borderId="1148" xfId="15" applyFont="1" applyFill="1" applyBorder="1" applyAlignment="1" applyProtection="1">
      <alignment vertical="center" wrapText="1"/>
      <protection locked="0"/>
    </xf>
    <xf numFmtId="0" fontId="129" fillId="2" borderId="1147" xfId="0" applyFont="1" applyFill="1" applyBorder="1" applyAlignment="1" applyProtection="1">
      <alignment horizontal="left" vertical="center" wrapText="1"/>
      <protection locked="0"/>
    </xf>
    <xf numFmtId="0" fontId="129" fillId="2" borderId="1149" xfId="0" applyFont="1" applyFill="1" applyBorder="1" applyAlignment="1" applyProtection="1">
      <alignment horizontal="left" vertical="center" wrapText="1"/>
      <protection locked="0"/>
    </xf>
    <xf numFmtId="0" fontId="129" fillId="2" borderId="1150" xfId="0" applyFont="1" applyFill="1" applyBorder="1" applyAlignment="1" applyProtection="1">
      <alignment horizontal="left" vertical="center" wrapText="1"/>
      <protection locked="0"/>
    </xf>
    <xf numFmtId="0" fontId="128" fillId="2" borderId="1140" xfId="13" applyFont="1" applyFill="1" applyBorder="1" applyAlignment="1" applyProtection="1">
      <alignment vertical="center" wrapText="1"/>
      <protection locked="0"/>
    </xf>
    <xf numFmtId="0" fontId="129" fillId="2" borderId="1133" xfId="0" applyFont="1" applyFill="1" applyBorder="1" applyAlignment="1" applyProtection="1">
      <alignment horizontal="center" vertical="center" wrapText="1"/>
      <protection locked="0"/>
    </xf>
    <xf numFmtId="0" fontId="127" fillId="2" borderId="1133" xfId="15" applyFont="1" applyFill="1" applyBorder="1" applyAlignment="1" applyProtection="1">
      <alignment horizontal="center" vertical="center" wrapText="1"/>
      <protection locked="0"/>
    </xf>
    <xf numFmtId="0" fontId="127" fillId="2" borderId="1132" xfId="15" applyFont="1" applyFill="1" applyBorder="1" applyAlignment="1" applyProtection="1">
      <alignment horizontal="center" vertical="center" wrapText="1"/>
      <protection locked="0"/>
    </xf>
    <xf numFmtId="0" fontId="129" fillId="2" borderId="1099" xfId="15" applyFont="1" applyFill="1" applyBorder="1" applyAlignment="1" applyProtection="1">
      <alignment vertical="center" wrapText="1"/>
      <protection locked="0"/>
    </xf>
    <xf numFmtId="0" fontId="127" fillId="2" borderId="1140" xfId="13" applyFont="1" applyFill="1" applyBorder="1" applyAlignment="1" applyProtection="1">
      <alignment horizontal="center" vertical="center" wrapText="1"/>
      <protection locked="0"/>
    </xf>
    <xf numFmtId="0" fontId="127" fillId="2" borderId="209" xfId="15" applyFont="1" applyFill="1" applyBorder="1" applyAlignment="1" applyProtection="1">
      <alignment horizontal="center" vertical="center" wrapText="1"/>
      <protection locked="0"/>
    </xf>
    <xf numFmtId="0" fontId="128" fillId="2" borderId="1144" xfId="15" quotePrefix="1" applyFont="1" applyFill="1" applyBorder="1" applyAlignment="1">
      <alignment horizontal="left" vertical="center" wrapText="1"/>
    </xf>
    <xf numFmtId="0" fontId="128" fillId="2" borderId="1147" xfId="15" applyFont="1" applyFill="1" applyBorder="1" applyAlignment="1" applyProtection="1">
      <alignment horizontal="center" vertical="center" wrapText="1"/>
    </xf>
    <xf numFmtId="0" fontId="144" fillId="2" borderId="1072" xfId="15" quotePrefix="1" applyFont="1" applyFill="1" applyBorder="1" applyAlignment="1">
      <alignment horizontal="left" vertical="center" wrapText="1"/>
    </xf>
    <xf numFmtId="0" fontId="127" fillId="2" borderId="1159" xfId="15" quotePrefix="1" applyFont="1" applyFill="1" applyBorder="1" applyAlignment="1">
      <alignment horizontal="left" vertical="center" wrapText="1"/>
    </xf>
    <xf numFmtId="0" fontId="127" fillId="2" borderId="1068" xfId="15" applyFont="1" applyFill="1" applyBorder="1" applyAlignment="1" applyProtection="1">
      <alignment horizontal="center" vertical="center" wrapText="1"/>
    </xf>
    <xf numFmtId="0" fontId="127" fillId="2" borderId="1054" xfId="15" applyFont="1" applyFill="1" applyBorder="1" applyAlignment="1" applyProtection="1">
      <alignment horizontal="center" vertical="center" wrapText="1"/>
    </xf>
    <xf numFmtId="0" fontId="128" fillId="2" borderId="1133" xfId="15" applyFont="1" applyFill="1" applyBorder="1" applyAlignment="1" applyProtection="1">
      <alignment horizontal="center" vertical="center" wrapText="1"/>
    </xf>
    <xf numFmtId="0" fontId="129" fillId="2" borderId="1049" xfId="0" applyFont="1" applyFill="1" applyBorder="1" applyAlignment="1" applyProtection="1">
      <alignment horizontal="center" vertical="center" wrapText="1"/>
    </xf>
    <xf numFmtId="0" fontId="129" fillId="2" borderId="1061" xfId="0" applyFont="1" applyFill="1" applyBorder="1" applyAlignment="1" applyProtection="1">
      <alignment horizontal="center" vertical="center" wrapText="1"/>
    </xf>
    <xf numFmtId="0" fontId="129" fillId="2" borderId="1062" xfId="0" applyFont="1" applyFill="1" applyBorder="1" applyAlignment="1" applyProtection="1">
      <alignment horizontal="center" vertical="center" wrapText="1"/>
    </xf>
    <xf numFmtId="0" fontId="128" fillId="2" borderId="1140" xfId="15" applyFont="1" applyFill="1" applyBorder="1" applyAlignment="1" applyProtection="1">
      <alignment horizontal="center" vertical="center" wrapText="1"/>
    </xf>
    <xf numFmtId="0" fontId="128" fillId="5" borderId="1099" xfId="11" quotePrefix="1" applyFont="1" applyFill="1" applyBorder="1" applyAlignment="1" applyProtection="1">
      <alignment horizontal="center" textRotation="90" wrapText="1"/>
      <protection locked="0"/>
    </xf>
    <xf numFmtId="0" fontId="128" fillId="2" borderId="1143" xfId="15" applyFont="1" applyFill="1" applyBorder="1" applyAlignment="1" applyProtection="1">
      <alignment horizontal="center" vertical="center" wrapText="1"/>
    </xf>
    <xf numFmtId="0" fontId="127" fillId="2" borderId="1076" xfId="15" applyFont="1" applyFill="1" applyBorder="1" applyAlignment="1" applyProtection="1">
      <alignment horizontal="center" vertical="center" wrapText="1"/>
    </xf>
    <xf numFmtId="0" fontId="127" fillId="2" borderId="1079" xfId="15" applyFont="1" applyFill="1" applyBorder="1" applyAlignment="1" applyProtection="1">
      <alignment horizontal="center" vertical="center" wrapText="1"/>
    </xf>
    <xf numFmtId="0" fontId="128" fillId="2" borderId="1131" xfId="15" applyFont="1" applyFill="1" applyBorder="1" applyAlignment="1" applyProtection="1">
      <alignment horizontal="center" vertical="center" wrapText="1"/>
    </xf>
    <xf numFmtId="0" fontId="128" fillId="2" borderId="1099" xfId="15" applyFont="1" applyFill="1" applyBorder="1" applyAlignment="1" applyProtection="1">
      <alignment horizontal="center" vertical="center" wrapText="1"/>
    </xf>
    <xf numFmtId="0" fontId="127" fillId="2" borderId="1147" xfId="15" applyFont="1" applyFill="1" applyBorder="1" applyAlignment="1" applyProtection="1">
      <alignment horizontal="center" vertical="center" wrapText="1"/>
      <protection locked="0"/>
    </xf>
    <xf numFmtId="0" fontId="129" fillId="2" borderId="1147" xfId="0" applyFont="1" applyFill="1" applyBorder="1" applyAlignment="1" applyProtection="1">
      <alignment horizontal="center" vertical="center" wrapText="1"/>
    </xf>
    <xf numFmtId="0" fontId="129" fillId="2" borderId="1149" xfId="0" applyFont="1" applyFill="1" applyBorder="1" applyAlignment="1" applyProtection="1">
      <alignment horizontal="center" vertical="center" wrapText="1"/>
    </xf>
    <xf numFmtId="0" fontId="129" fillId="2" borderId="1150" xfId="0" applyFont="1" applyFill="1" applyBorder="1" applyAlignment="1" applyProtection="1">
      <alignment horizontal="center" vertical="center" wrapText="1"/>
    </xf>
    <xf numFmtId="0" fontId="144" fillId="2" borderId="1152" xfId="15" applyFont="1" applyFill="1" applyBorder="1" applyAlignment="1" applyProtection="1">
      <alignment horizontal="center" vertical="center" wrapText="1"/>
    </xf>
    <xf numFmtId="0" fontId="144" fillId="2" borderId="1153" xfId="15" applyFont="1" applyFill="1" applyBorder="1" applyAlignment="1" applyProtection="1">
      <alignment horizontal="center" vertical="center" wrapText="1"/>
    </xf>
    <xf numFmtId="0" fontId="144" fillId="2" borderId="1154" xfId="15" applyFont="1" applyFill="1" applyBorder="1" applyAlignment="1" applyProtection="1">
      <alignment horizontal="center" vertical="center" wrapText="1"/>
    </xf>
    <xf numFmtId="0" fontId="144" fillId="2" borderId="1048" xfId="15" applyFont="1" applyFill="1" applyBorder="1" applyAlignment="1" applyProtection="1">
      <alignment horizontal="center" vertical="center" wrapText="1"/>
    </xf>
    <xf numFmtId="0" fontId="144" fillId="2" borderId="1051" xfId="15" applyFont="1" applyFill="1" applyBorder="1" applyAlignment="1" applyProtection="1">
      <alignment horizontal="center" vertical="center" wrapText="1"/>
    </xf>
    <xf numFmtId="0" fontId="144" fillId="2" borderId="1053" xfId="15" applyFont="1" applyFill="1" applyBorder="1" applyAlignment="1" applyProtection="1">
      <alignment horizontal="center" vertical="center" wrapText="1"/>
    </xf>
    <xf numFmtId="0" fontId="144" fillId="2" borderId="1057" xfId="15" applyFont="1" applyFill="1" applyBorder="1" applyAlignment="1" applyProtection="1">
      <alignment horizontal="center" vertical="center" wrapText="1"/>
    </xf>
    <xf numFmtId="0" fontId="144" fillId="2" borderId="1055" xfId="15" applyFont="1" applyFill="1" applyBorder="1" applyAlignment="1" applyProtection="1">
      <alignment horizontal="center" vertical="center" wrapText="1"/>
    </xf>
    <xf numFmtId="0" fontId="144" fillId="2" borderId="1058" xfId="15" applyFont="1" applyFill="1" applyBorder="1" applyAlignment="1" applyProtection="1">
      <alignment horizontal="center" vertical="center" wrapText="1"/>
    </xf>
    <xf numFmtId="0" fontId="129" fillId="2" borderId="1140" xfId="0" applyFont="1" applyFill="1" applyBorder="1" applyAlignment="1" applyProtection="1">
      <alignment horizontal="center" vertical="center" wrapText="1"/>
      <protection locked="0"/>
    </xf>
    <xf numFmtId="0" fontId="129" fillId="2" borderId="1155" xfId="0" applyFont="1" applyFill="1" applyBorder="1" applyAlignment="1" applyProtection="1">
      <alignment horizontal="center" vertical="center" wrapText="1"/>
      <protection locked="0"/>
    </xf>
    <xf numFmtId="0" fontId="129" fillId="2" borderId="1156" xfId="0" applyFont="1" applyFill="1" applyBorder="1" applyAlignment="1" applyProtection="1">
      <alignment horizontal="center" vertical="center" wrapText="1"/>
      <protection locked="0"/>
    </xf>
    <xf numFmtId="0" fontId="128" fillId="2" borderId="1163" xfId="15" applyFont="1" applyFill="1" applyBorder="1" applyAlignment="1" applyProtection="1">
      <alignment horizontal="center" vertical="center" wrapText="1"/>
    </xf>
    <xf numFmtId="0" fontId="128" fillId="2" borderId="1165" xfId="15" applyFont="1" applyFill="1" applyBorder="1" applyAlignment="1" applyProtection="1">
      <alignment horizontal="center" vertical="center" wrapText="1"/>
    </xf>
    <xf numFmtId="0" fontId="27" fillId="2" borderId="1072" xfId="22" quotePrefix="1" applyFont="1" applyFill="1" applyBorder="1" applyAlignment="1">
      <alignment horizontal="left" vertical="center" wrapText="1"/>
    </xf>
    <xf numFmtId="0" fontId="128" fillId="2" borderId="1059" xfId="13" applyNumberFormat="1" applyFont="1" applyFill="1" applyBorder="1" applyAlignment="1" applyProtection="1">
      <alignment horizontal="center" vertical="center" wrapText="1"/>
    </xf>
    <xf numFmtId="0" fontId="128" fillId="2" borderId="1066" xfId="13" applyNumberFormat="1" applyFont="1" applyFill="1" applyBorder="1" applyAlignment="1" applyProtection="1">
      <alignment horizontal="center" vertical="center" wrapText="1"/>
    </xf>
    <xf numFmtId="0" fontId="128" fillId="2" borderId="1067" xfId="13" applyNumberFormat="1" applyFont="1" applyFill="1" applyBorder="1" applyAlignment="1" applyProtection="1">
      <alignment horizontal="center" vertical="center" wrapText="1"/>
    </xf>
    <xf numFmtId="0" fontId="127" fillId="2" borderId="1149" xfId="15" applyNumberFormat="1" applyFont="1" applyFill="1" applyBorder="1" applyAlignment="1" applyProtection="1">
      <alignment horizontal="center" vertical="center" wrapText="1"/>
    </xf>
    <xf numFmtId="0" fontId="127" fillId="2" borderId="1150" xfId="15" applyNumberFormat="1" applyFont="1" applyFill="1" applyBorder="1" applyAlignment="1" applyProtection="1">
      <alignment horizontal="center" vertical="center" wrapText="1"/>
    </xf>
    <xf numFmtId="0" fontId="48" fillId="2" borderId="1162" xfId="22" quotePrefix="1" applyFont="1" applyFill="1" applyBorder="1" applyAlignment="1">
      <alignment horizontal="left" vertical="center" wrapText="1"/>
    </xf>
    <xf numFmtId="0" fontId="128" fillId="2" borderId="1152" xfId="15" applyFont="1" applyFill="1" applyBorder="1" applyAlignment="1" applyProtection="1">
      <alignment horizontal="center" vertical="center" wrapText="1"/>
    </xf>
    <xf numFmtId="0" fontId="128" fillId="2" borderId="1153" xfId="15" applyFont="1" applyFill="1" applyBorder="1" applyAlignment="1" applyProtection="1">
      <alignment horizontal="center" vertical="center" wrapText="1"/>
    </xf>
    <xf numFmtId="0" fontId="128" fillId="2" borderId="1154" xfId="15" applyFont="1" applyFill="1" applyBorder="1" applyAlignment="1" applyProtection="1">
      <alignment horizontal="center" vertical="center" wrapText="1"/>
    </xf>
    <xf numFmtId="0" fontId="128" fillId="2" borderId="1133" xfId="13" applyNumberFormat="1" applyFont="1" applyFill="1" applyBorder="1" applyAlignment="1" applyProtection="1">
      <alignment horizontal="center" vertical="center" wrapText="1"/>
    </xf>
    <xf numFmtId="0" fontId="48" fillId="2" borderId="1164" xfId="22" quotePrefix="1" applyFont="1" applyFill="1" applyBorder="1" applyAlignment="1">
      <alignment horizontal="left" vertical="center" wrapText="1"/>
    </xf>
    <xf numFmtId="0" fontId="165" fillId="2" borderId="804" xfId="0" applyNumberFormat="1" applyFont="1" applyFill="1" applyBorder="1" applyAlignment="1" applyProtection="1">
      <alignment horizontal="center" vertical="center"/>
    </xf>
    <xf numFmtId="0" fontId="40" fillId="6" borderId="1152" xfId="15" quotePrefix="1" applyFont="1" applyFill="1" applyBorder="1" applyAlignment="1">
      <alignment horizontal="center" vertical="center" wrapText="1"/>
    </xf>
    <xf numFmtId="0" fontId="40" fillId="6" borderId="1048" xfId="15" quotePrefix="1" applyFont="1" applyFill="1" applyBorder="1" applyAlignment="1">
      <alignment horizontal="center" vertical="center" wrapText="1"/>
    </xf>
    <xf numFmtId="0" fontId="40" fillId="6" borderId="1059" xfId="15" quotePrefix="1" applyFont="1" applyFill="1" applyBorder="1" applyAlignment="1">
      <alignment horizontal="center" vertical="center" wrapText="1"/>
    </xf>
    <xf numFmtId="0" fontId="40" fillId="6" borderId="1066" xfId="15" quotePrefix="1" applyFont="1" applyFill="1" applyBorder="1" applyAlignment="1">
      <alignment horizontal="center" vertical="center" wrapText="1"/>
    </xf>
    <xf numFmtId="0" fontId="40" fillId="6" borderId="1068" xfId="15" quotePrefix="1" applyFont="1" applyFill="1" applyBorder="1" applyAlignment="1">
      <alignment horizontal="center" vertical="center" wrapText="1"/>
    </xf>
    <xf numFmtId="0" fontId="40" fillId="5" borderId="1141" xfId="13" quotePrefix="1" applyFont="1" applyFill="1" applyBorder="1" applyAlignment="1">
      <alignment horizontal="center" vertical="center" wrapText="1"/>
    </xf>
    <xf numFmtId="0" fontId="40" fillId="5" borderId="1140" xfId="13" quotePrefix="1" applyFont="1" applyFill="1" applyBorder="1" applyAlignment="1">
      <alignment horizontal="center" vertical="center" wrapText="1"/>
    </xf>
    <xf numFmtId="0" fontId="56" fillId="0" borderId="157" xfId="0" applyFont="1" applyFill="1" applyBorder="1" applyAlignment="1">
      <alignment horizontal="center" vertical="center"/>
    </xf>
    <xf numFmtId="0" fontId="40" fillId="0" borderId="158" xfId="15" quotePrefix="1" applyFont="1" applyFill="1" applyBorder="1" applyAlignment="1">
      <alignment horizontal="center" vertical="center" wrapText="1"/>
    </xf>
    <xf numFmtId="0" fontId="34" fillId="0" borderId="157" xfId="0" applyFont="1" applyFill="1" applyBorder="1" applyAlignment="1">
      <alignment horizontal="center" vertical="center"/>
    </xf>
    <xf numFmtId="0" fontId="11" fillId="5" borderId="1155" xfId="15" quotePrefix="1" applyFont="1" applyFill="1" applyBorder="1" applyAlignment="1">
      <alignment horizontal="center" vertical="center" wrapText="1"/>
    </xf>
    <xf numFmtId="0" fontId="40" fillId="5" borderId="1156" xfId="15" quotePrefix="1" applyFont="1" applyFill="1" applyBorder="1" applyAlignment="1">
      <alignment horizontal="center" vertical="center" wrapText="1"/>
    </xf>
    <xf numFmtId="0" fontId="40" fillId="5" borderId="1158" xfId="15" quotePrefix="1" applyFont="1" applyFill="1" applyBorder="1" applyAlignment="1">
      <alignment horizontal="center" vertical="center" wrapText="1"/>
    </xf>
    <xf numFmtId="0" fontId="126" fillId="5" borderId="1140" xfId="0" applyFont="1" applyFill="1" applyBorder="1" applyAlignment="1">
      <alignment horizontal="center" vertical="center" wrapText="1"/>
    </xf>
    <xf numFmtId="0" fontId="126" fillId="5" borderId="1155" xfId="0" applyFont="1" applyFill="1" applyBorder="1" applyAlignment="1">
      <alignment horizontal="center" vertical="center" wrapText="1"/>
    </xf>
    <xf numFmtId="0" fontId="126" fillId="5" borderId="1156" xfId="0" applyFont="1" applyFill="1" applyBorder="1" applyAlignment="1">
      <alignment horizontal="center" vertical="center" wrapText="1"/>
    </xf>
    <xf numFmtId="0" fontId="40" fillId="5" borderId="1152" xfId="15" quotePrefix="1" applyFont="1" applyFill="1" applyBorder="1" applyAlignment="1">
      <alignment horizontal="center" vertical="center" wrapText="1"/>
    </xf>
    <xf numFmtId="0" fontId="40" fillId="5" borderId="1153" xfId="15" quotePrefix="1" applyFont="1" applyFill="1" applyBorder="1" applyAlignment="1">
      <alignment horizontal="center" vertical="center" wrapText="1"/>
    </xf>
    <xf numFmtId="0" fontId="126" fillId="5" borderId="1059" xfId="0" applyFont="1" applyFill="1" applyBorder="1" applyAlignment="1">
      <alignment horizontal="center" vertical="center" wrapText="1"/>
    </xf>
    <xf numFmtId="0" fontId="40" fillId="5" borderId="1078" xfId="15" quotePrefix="1" applyFont="1" applyFill="1" applyBorder="1" applyAlignment="1">
      <alignment horizontal="center" vertical="center" wrapText="1"/>
    </xf>
    <xf numFmtId="0" fontId="40" fillId="5" borderId="1070" xfId="15" quotePrefix="1" applyFont="1" applyFill="1" applyBorder="1" applyAlignment="1">
      <alignment vertical="center" wrapText="1"/>
    </xf>
    <xf numFmtId="0" fontId="40" fillId="5" borderId="1089" xfId="15" applyFont="1" applyFill="1" applyBorder="1" applyAlignment="1">
      <alignment vertical="center" wrapText="1"/>
    </xf>
    <xf numFmtId="0" fontId="141" fillId="5" borderId="1089" xfId="3" applyFont="1" applyFill="1" applyBorder="1" applyAlignment="1">
      <alignment vertical="center" wrapText="1"/>
    </xf>
    <xf numFmtId="0" fontId="40" fillId="5" borderId="1090" xfId="15" applyFont="1" applyFill="1" applyBorder="1" applyAlignment="1">
      <alignment vertical="center" wrapText="1"/>
    </xf>
    <xf numFmtId="0" fontId="141" fillId="5" borderId="1074" xfId="3" applyFont="1" applyFill="1" applyBorder="1" applyAlignment="1">
      <alignment vertical="center" wrapText="1"/>
    </xf>
    <xf numFmtId="0" fontId="40" fillId="5" borderId="1074" xfId="15" applyFont="1" applyFill="1" applyBorder="1" applyAlignment="1">
      <alignment vertical="center" wrapText="1"/>
    </xf>
    <xf numFmtId="0" fontId="40" fillId="5" borderId="1132" xfId="15" quotePrefix="1" applyFont="1" applyFill="1" applyBorder="1" applyAlignment="1">
      <alignment vertical="center" wrapText="1"/>
    </xf>
    <xf numFmtId="0" fontId="126" fillId="5" borderId="1133" xfId="0" applyFont="1" applyFill="1" applyBorder="1" applyAlignment="1">
      <alignment horizontal="center" vertical="center" wrapText="1"/>
    </xf>
    <xf numFmtId="0" fontId="11" fillId="5" borderId="1149" xfId="13" quotePrefix="1" applyFont="1" applyFill="1" applyBorder="1" applyAlignment="1">
      <alignment horizontal="center" vertical="center" wrapText="1"/>
    </xf>
    <xf numFmtId="0" fontId="40" fillId="6" borderId="1157" xfId="15" quotePrefix="1" applyFont="1" applyFill="1" applyBorder="1" applyAlignment="1">
      <alignment horizontal="center" vertical="center" wrapText="1"/>
    </xf>
    <xf numFmtId="0" fontId="40" fillId="5" borderId="1154" xfId="15" quotePrefix="1" applyFont="1" applyFill="1" applyBorder="1" applyAlignment="1">
      <alignment horizontal="center" vertical="center" wrapText="1"/>
    </xf>
    <xf numFmtId="0" fontId="126" fillId="5" borderId="1157" xfId="0" applyFont="1" applyFill="1" applyBorder="1" applyAlignment="1">
      <alignment horizontal="center" vertical="center" wrapText="1"/>
    </xf>
    <xf numFmtId="0" fontId="40" fillId="6" borderId="1050" xfId="15" quotePrefix="1" applyFont="1" applyFill="1" applyBorder="1" applyAlignment="1">
      <alignment horizontal="center" vertical="center" wrapText="1"/>
    </xf>
    <xf numFmtId="0" fontId="126" fillId="5" borderId="1063" xfId="0" applyFont="1" applyFill="1" applyBorder="1" applyAlignment="1">
      <alignment horizontal="center" vertical="center" wrapText="1"/>
    </xf>
    <xf numFmtId="0" fontId="126" fillId="5" borderId="1050" xfId="0" applyFont="1" applyFill="1" applyBorder="1" applyAlignment="1">
      <alignment horizontal="center" vertical="center" wrapText="1"/>
    </xf>
    <xf numFmtId="0" fontId="126" fillId="5" borderId="1068" xfId="0" applyFont="1" applyFill="1" applyBorder="1" applyAlignment="1">
      <alignment horizontal="center" vertical="center" wrapText="1"/>
    </xf>
    <xf numFmtId="0" fontId="126" fillId="5" borderId="1067" xfId="0" applyFont="1" applyFill="1" applyBorder="1" applyAlignment="1">
      <alignment horizontal="center" vertical="center" wrapText="1"/>
    </xf>
    <xf numFmtId="0" fontId="56" fillId="6" borderId="1048" xfId="15" quotePrefix="1" applyFont="1" applyFill="1" applyBorder="1" applyAlignment="1">
      <alignment horizontal="center" vertical="center" wrapText="1"/>
    </xf>
    <xf numFmtId="0" fontId="56" fillId="6" borderId="1050" xfId="15" quotePrefix="1" applyFont="1" applyFill="1" applyBorder="1" applyAlignment="1">
      <alignment horizontal="center" vertical="center" wrapText="1"/>
    </xf>
    <xf numFmtId="0" fontId="40" fillId="6" borderId="840" xfId="15" quotePrefix="1" applyFont="1" applyFill="1" applyBorder="1" applyAlignment="1">
      <alignment horizontal="center" vertical="center" wrapText="1"/>
    </xf>
    <xf numFmtId="0" fontId="126" fillId="5" borderId="840" xfId="0" applyFont="1" applyFill="1" applyBorder="1" applyAlignment="1">
      <alignment horizontal="center" vertical="center" wrapText="1"/>
    </xf>
    <xf numFmtId="0" fontId="126" fillId="5" borderId="209" xfId="0" applyFont="1" applyFill="1" applyBorder="1" applyAlignment="1">
      <alignment horizontal="center" vertical="center" wrapText="1"/>
    </xf>
    <xf numFmtId="0" fontId="126" fillId="5" borderId="158" xfId="0" applyFont="1" applyFill="1" applyBorder="1" applyAlignment="1">
      <alignment horizontal="center" vertical="center" wrapText="1"/>
    </xf>
    <xf numFmtId="0" fontId="40" fillId="6" borderId="1073" xfId="15" quotePrefix="1" applyFont="1" applyFill="1" applyBorder="1" applyAlignment="1">
      <alignment horizontal="center" vertical="center" wrapText="1"/>
    </xf>
    <xf numFmtId="0" fontId="126" fillId="5" borderId="1066" xfId="0" applyFont="1" applyFill="1" applyBorder="1" applyAlignment="1">
      <alignment horizontal="center" vertical="center" wrapText="1"/>
    </xf>
    <xf numFmtId="0" fontId="126" fillId="5" borderId="1163" xfId="0" applyFont="1" applyFill="1" applyBorder="1" applyAlignment="1">
      <alignment horizontal="center" vertical="center" wrapText="1"/>
    </xf>
    <xf numFmtId="0" fontId="126" fillId="5" borderId="1165" xfId="0" applyFont="1" applyFill="1" applyBorder="1" applyAlignment="1">
      <alignment horizontal="center" vertical="center" wrapText="1"/>
    </xf>
    <xf numFmtId="0" fontId="40" fillId="5" borderId="1099" xfId="13" quotePrefix="1" applyFont="1" applyFill="1" applyBorder="1" applyAlignment="1">
      <alignment horizontal="center" vertical="center" wrapText="1"/>
    </xf>
    <xf numFmtId="0" fontId="40" fillId="5" borderId="1145" xfId="13" quotePrefix="1" applyFont="1" applyFill="1" applyBorder="1" applyAlignment="1">
      <alignment horizontal="center" vertical="center" wrapText="1"/>
    </xf>
    <xf numFmtId="0" fontId="40" fillId="5" borderId="1147" xfId="13" quotePrefix="1" applyFont="1" applyFill="1" applyBorder="1" applyAlignment="1">
      <alignment vertical="center" wrapText="1"/>
    </xf>
    <xf numFmtId="0" fontId="40" fillId="5" borderId="1149" xfId="13" quotePrefix="1" applyFont="1" applyFill="1" applyBorder="1" applyAlignment="1">
      <alignment vertical="center" wrapText="1"/>
    </xf>
    <xf numFmtId="0" fontId="40" fillId="5" borderId="1151" xfId="13" quotePrefix="1" applyFont="1" applyFill="1" applyBorder="1" applyAlignment="1">
      <alignment vertical="center" wrapText="1"/>
    </xf>
    <xf numFmtId="0" fontId="40" fillId="5" borderId="1140" xfId="15" quotePrefix="1" applyFont="1" applyFill="1" applyBorder="1" applyAlignment="1">
      <alignment horizontal="center" vertical="center" wrapText="1"/>
    </xf>
    <xf numFmtId="0" fontId="40" fillId="5" borderId="1133" xfId="13" quotePrefix="1" applyFont="1" applyFill="1" applyBorder="1" applyAlignment="1">
      <alignment horizontal="center" vertical="center" wrapText="1"/>
    </xf>
    <xf numFmtId="0" fontId="40" fillId="5" borderId="0" xfId="13" quotePrefix="1" applyFont="1" applyFill="1" applyAlignment="1">
      <alignment horizontal="center" vertical="center" wrapText="1"/>
    </xf>
    <xf numFmtId="0" fontId="40" fillId="5" borderId="1137" xfId="15" quotePrefix="1" applyFont="1" applyFill="1" applyBorder="1" applyAlignment="1">
      <alignment horizontal="center" vertical="center" wrapText="1"/>
    </xf>
    <xf numFmtId="0" fontId="40" fillId="5" borderId="1137" xfId="13" quotePrefix="1" applyFont="1" applyFill="1" applyBorder="1" applyAlignment="1">
      <alignment horizontal="center" vertical="center" wrapText="1"/>
    </xf>
    <xf numFmtId="0" fontId="59" fillId="5" borderId="1140" xfId="0" applyFont="1" applyFill="1" applyBorder="1" applyAlignment="1">
      <alignment horizontal="center" vertical="center"/>
    </xf>
    <xf numFmtId="0" fontId="59" fillId="5" borderId="1137" xfId="0" applyFont="1" applyFill="1" applyBorder="1" applyAlignment="1">
      <alignment horizontal="center" vertical="center"/>
    </xf>
    <xf numFmtId="0" fontId="104" fillId="0" borderId="1168" xfId="0" applyFont="1" applyFill="1" applyBorder="1" applyAlignment="1">
      <alignment horizontal="center"/>
    </xf>
    <xf numFmtId="0" fontId="104" fillId="0" borderId="1169" xfId="0" applyFont="1" applyFill="1" applyBorder="1" applyAlignment="1">
      <alignment horizontal="center"/>
    </xf>
    <xf numFmtId="0" fontId="104" fillId="0" borderId="1170" xfId="0" applyFont="1" applyFill="1" applyBorder="1" applyAlignment="1">
      <alignment horizontal="center"/>
    </xf>
    <xf numFmtId="0" fontId="104" fillId="0" borderId="1172" xfId="0" applyFont="1" applyFill="1" applyBorder="1" applyAlignment="1">
      <alignment horizontal="center"/>
    </xf>
    <xf numFmtId="0" fontId="104" fillId="0" borderId="1173" xfId="0" applyFont="1" applyFill="1" applyBorder="1" applyAlignment="1">
      <alignment horizontal="center"/>
    </xf>
    <xf numFmtId="0" fontId="104" fillId="0" borderId="1174" xfId="0" applyFont="1" applyFill="1" applyBorder="1" applyAlignment="1">
      <alignment horizontal="center"/>
    </xf>
    <xf numFmtId="0" fontId="17" fillId="0" borderId="771" xfId="0" applyFont="1" applyFill="1" applyBorder="1" applyAlignment="1">
      <alignment horizontal="center"/>
    </xf>
    <xf numFmtId="0" fontId="17" fillId="0" borderId="1170" xfId="0" applyNumberFormat="1" applyFont="1" applyFill="1" applyBorder="1" applyAlignment="1">
      <alignment horizontal="center"/>
    </xf>
    <xf numFmtId="0" fontId="9" fillId="0" borderId="157" xfId="9" applyNumberFormat="1" applyFont="1" applyFill="1" applyBorder="1" applyAlignment="1">
      <alignment horizontal="center" vertical="center" wrapText="1"/>
    </xf>
    <xf numFmtId="0" fontId="9" fillId="0" borderId="157" xfId="9" applyNumberFormat="1" applyFont="1" applyFill="1" applyBorder="1" applyAlignment="1">
      <alignment horizontal="center" vertical="center"/>
    </xf>
    <xf numFmtId="0" fontId="9" fillId="0" borderId="209" xfId="9" applyNumberFormat="1" applyFont="1" applyFill="1" applyBorder="1" applyAlignment="1">
      <alignment horizontal="center" vertical="center"/>
    </xf>
    <xf numFmtId="0" fontId="19" fillId="0" borderId="1158" xfId="9" applyNumberFormat="1" applyFont="1" applyFill="1" applyBorder="1" applyAlignment="1">
      <alignment horizontal="center" vertical="center"/>
    </xf>
    <xf numFmtId="0" fontId="9" fillId="0" borderId="1158" xfId="9" applyNumberFormat="1" applyFont="1" applyFill="1" applyBorder="1" applyAlignment="1">
      <alignment horizontal="center" vertical="center" wrapText="1"/>
    </xf>
    <xf numFmtId="0" fontId="9" fillId="0" borderId="185" xfId="9" applyNumberFormat="1" applyFont="1" applyFill="1" applyBorder="1" applyAlignment="1">
      <alignment horizontal="center" vertical="center" wrapText="1"/>
    </xf>
    <xf numFmtId="0" fontId="17" fillId="0" borderId="1173" xfId="9" applyNumberFormat="1" applyFont="1" applyFill="1" applyBorder="1" applyAlignment="1">
      <alignment horizontal="center" vertical="center"/>
    </xf>
    <xf numFmtId="0" fontId="80" fillId="0" borderId="1114" xfId="9" applyFont="1" applyBorder="1" applyAlignment="1">
      <alignment horizontal="center" vertical="center" wrapText="1"/>
    </xf>
    <xf numFmtId="0" fontId="81" fillId="0" borderId="1115" xfId="9" applyFont="1" applyBorder="1"/>
    <xf numFmtId="0" fontId="81" fillId="0" borderId="1080" xfId="9" applyFont="1" applyBorder="1"/>
    <xf numFmtId="0" fontId="80" fillId="0" borderId="1127" xfId="9" applyFont="1" applyBorder="1"/>
    <xf numFmtId="0" fontId="83" fillId="0" borderId="1173" xfId="9" applyFont="1" applyBorder="1" applyAlignment="1">
      <alignment horizontal="center" vertical="center" wrapText="1"/>
    </xf>
    <xf numFmtId="0" fontId="83" fillId="0" borderId="1174" xfId="9" applyFont="1" applyBorder="1" applyAlignment="1">
      <alignment horizontal="center" wrapText="1"/>
    </xf>
    <xf numFmtId="0" fontId="83" fillId="0" borderId="1103" xfId="9" applyFont="1" applyBorder="1" applyAlignment="1">
      <alignment horizontal="center" vertical="center"/>
    </xf>
    <xf numFmtId="0" fontId="83" fillId="0" borderId="1139" xfId="9" applyFont="1" applyBorder="1" applyAlignment="1">
      <alignment horizontal="center" vertical="center"/>
    </xf>
    <xf numFmtId="0" fontId="83" fillId="0" borderId="1171" xfId="9" applyFont="1" applyBorder="1" applyAlignment="1">
      <alignment horizontal="center" vertical="center" wrapText="1"/>
    </xf>
    <xf numFmtId="0" fontId="19" fillId="0" borderId="1139" xfId="9" applyFont="1" applyBorder="1" applyAlignment="1">
      <alignment horizontal="center" vertical="center"/>
    </xf>
    <xf numFmtId="0" fontId="57" fillId="0" borderId="1177" xfId="15" applyFont="1" applyFill="1" applyBorder="1" applyAlignment="1">
      <alignment horizontal="center" vertical="center" wrapText="1"/>
    </xf>
    <xf numFmtId="0" fontId="57" fillId="0" borderId="1178" xfId="15" applyFont="1" applyFill="1" applyBorder="1" applyAlignment="1">
      <alignment horizontal="center" vertical="center" wrapText="1"/>
    </xf>
    <xf numFmtId="0" fontId="57" fillId="0" borderId="921" xfId="15" applyFont="1" applyFill="1" applyBorder="1" applyAlignment="1">
      <alignment horizontal="center" vertical="center" wrapText="1"/>
    </xf>
    <xf numFmtId="0" fontId="57" fillId="0" borderId="920" xfId="15" applyFont="1" applyFill="1" applyBorder="1" applyAlignment="1">
      <alignment horizontal="center" vertical="center" wrapText="1"/>
    </xf>
    <xf numFmtId="0" fontId="57" fillId="0" borderId="602" xfId="15" applyFont="1" applyFill="1" applyBorder="1" applyAlignment="1">
      <alignment horizontal="center" vertical="center" wrapText="1"/>
    </xf>
    <xf numFmtId="0" fontId="51" fillId="0" borderId="1179" xfId="15" applyFont="1" applyFill="1" applyBorder="1" applyAlignment="1">
      <alignment horizontal="center" vertical="center" wrapText="1"/>
    </xf>
    <xf numFmtId="0" fontId="51" fillId="0" borderId="1180" xfId="15" applyFont="1" applyFill="1" applyBorder="1" applyAlignment="1">
      <alignment horizontal="center" vertical="center" wrapText="1"/>
    </xf>
    <xf numFmtId="0" fontId="51" fillId="0" borderId="1181" xfId="15" applyFont="1" applyFill="1" applyBorder="1" applyAlignment="1">
      <alignment horizontal="center" vertical="center" wrapText="1"/>
    </xf>
    <xf numFmtId="0" fontId="57" fillId="0" borderId="1182" xfId="15" applyFont="1" applyFill="1" applyBorder="1" applyAlignment="1">
      <alignment horizontal="center" vertical="center" wrapText="1"/>
    </xf>
    <xf numFmtId="0" fontId="57" fillId="0" borderId="918" xfId="15" applyFont="1" applyFill="1" applyBorder="1" applyAlignment="1">
      <alignment horizontal="center" vertical="center" wrapText="1"/>
    </xf>
    <xf numFmtId="0" fontId="51" fillId="0" borderId="1177" xfId="15" applyFont="1" applyFill="1" applyBorder="1" applyAlignment="1">
      <alignment horizontal="center" vertical="center" wrapText="1"/>
    </xf>
    <xf numFmtId="0" fontId="51" fillId="0" borderId="1178" xfId="15" applyFont="1" applyFill="1" applyBorder="1" applyAlignment="1">
      <alignment horizontal="center" vertical="center" wrapText="1"/>
    </xf>
    <xf numFmtId="0" fontId="51" fillId="0" borderId="1182" xfId="15" applyFont="1" applyFill="1" applyBorder="1" applyAlignment="1">
      <alignment horizontal="center" vertical="center" wrapText="1"/>
    </xf>
    <xf numFmtId="0" fontId="57" fillId="0" borderId="1183" xfId="15" applyFont="1" applyFill="1" applyBorder="1" applyAlignment="1">
      <alignment horizontal="center" vertical="center" wrapText="1"/>
    </xf>
    <xf numFmtId="0" fontId="57" fillId="0" borderId="1184" xfId="15" applyFont="1" applyFill="1" applyBorder="1" applyAlignment="1">
      <alignment horizontal="center" vertical="center" wrapText="1"/>
    </xf>
    <xf numFmtId="0" fontId="57" fillId="0" borderId="1185" xfId="15" applyFont="1" applyFill="1" applyBorder="1" applyAlignment="1">
      <alignment horizontal="center" vertical="center" wrapText="1"/>
    </xf>
    <xf numFmtId="0" fontId="51" fillId="0" borderId="1013" xfId="15" applyFont="1" applyFill="1" applyBorder="1" applyAlignment="1">
      <alignment horizontal="center" vertical="center" wrapText="1"/>
    </xf>
    <xf numFmtId="0" fontId="51" fillId="0" borderId="1163" xfId="15" applyFont="1" applyFill="1" applyBorder="1" applyAlignment="1">
      <alignment horizontal="center" vertical="center" wrapText="1"/>
    </xf>
    <xf numFmtId="0" fontId="51" fillId="0" borderId="1165" xfId="15" applyFont="1" applyFill="1" applyBorder="1" applyAlignment="1">
      <alignment horizontal="center" vertical="center" wrapText="1"/>
    </xf>
    <xf numFmtId="0" fontId="57" fillId="0" borderId="1187" xfId="15" applyFont="1" applyFill="1" applyBorder="1" applyAlignment="1">
      <alignment horizontal="center" vertical="center" wrapText="1"/>
    </xf>
    <xf numFmtId="0" fontId="57" fillId="0" borderId="919" xfId="15" applyFont="1" applyFill="1" applyBorder="1" applyAlignment="1">
      <alignment horizontal="center" vertical="center" wrapText="1"/>
    </xf>
    <xf numFmtId="0" fontId="57" fillId="0" borderId="1056" xfId="15" applyFont="1" applyFill="1" applyBorder="1" applyAlignment="1">
      <alignment horizontal="center" vertical="center" wrapText="1"/>
    </xf>
    <xf numFmtId="0" fontId="57" fillId="0" borderId="1188" xfId="15" applyFont="1" applyFill="1" applyBorder="1" applyAlignment="1">
      <alignment horizontal="center" vertical="center" wrapText="1"/>
    </xf>
    <xf numFmtId="0" fontId="57" fillId="0" borderId="922" xfId="15" applyFont="1" applyFill="1" applyBorder="1" applyAlignment="1">
      <alignment horizontal="center" vertical="center" wrapText="1"/>
    </xf>
    <xf numFmtId="0" fontId="57" fillId="0" borderId="1186" xfId="15" applyFont="1" applyFill="1" applyBorder="1" applyAlignment="1">
      <alignment horizontal="center" vertical="center" wrapText="1"/>
    </xf>
    <xf numFmtId="0" fontId="51" fillId="0" borderId="1186" xfId="15" applyFont="1" applyFill="1" applyBorder="1" applyAlignment="1">
      <alignment horizontal="center" vertical="center" wrapText="1"/>
    </xf>
    <xf numFmtId="0" fontId="51" fillId="0" borderId="1186" xfId="13" applyFont="1" applyFill="1" applyBorder="1" applyAlignment="1">
      <alignment horizontal="center" vertical="center" wrapText="1"/>
    </xf>
    <xf numFmtId="0" fontId="57" fillId="0" borderId="1186" xfId="13" applyFont="1" applyFill="1" applyBorder="1" applyAlignment="1">
      <alignment horizontal="center" vertical="center" wrapText="1"/>
    </xf>
    <xf numFmtId="0" fontId="41" fillId="0" borderId="1186" xfId="0" applyFont="1" applyFill="1" applyBorder="1" applyAlignment="1">
      <alignment horizontal="center" vertical="center" wrapText="1"/>
    </xf>
    <xf numFmtId="0" fontId="57" fillId="0" borderId="1189" xfId="15" applyFont="1" applyFill="1" applyBorder="1" applyAlignment="1">
      <alignment vertical="center" wrapText="1"/>
    </xf>
    <xf numFmtId="0" fontId="57" fillId="0" borderId="1190" xfId="15" applyFont="1" applyFill="1" applyBorder="1" applyAlignment="1">
      <alignment horizontal="center" vertical="center" wrapText="1"/>
    </xf>
    <xf numFmtId="0" fontId="51" fillId="0" borderId="1190" xfId="13" applyFont="1" applyFill="1" applyBorder="1" applyAlignment="1">
      <alignment horizontal="center" vertical="center" wrapText="1"/>
    </xf>
    <xf numFmtId="0" fontId="57" fillId="0" borderId="917" xfId="15" applyFont="1" applyFill="1" applyBorder="1" applyAlignment="1">
      <alignment vertical="center" wrapText="1"/>
    </xf>
    <xf numFmtId="0" fontId="57" fillId="0" borderId="1074" xfId="15" applyFont="1" applyFill="1" applyBorder="1" applyAlignment="1">
      <alignment horizontal="center" vertical="center" wrapText="1"/>
    </xf>
    <xf numFmtId="0" fontId="51" fillId="0" borderId="1074" xfId="13" applyFont="1" applyFill="1" applyBorder="1" applyAlignment="1">
      <alignment horizontal="center" vertical="center" wrapText="1"/>
    </xf>
    <xf numFmtId="0" fontId="57" fillId="0" borderId="1071" xfId="15" applyFont="1" applyFill="1" applyBorder="1" applyAlignment="1">
      <alignment vertical="center" wrapText="1"/>
    </xf>
    <xf numFmtId="0" fontId="51" fillId="0" borderId="1190" xfId="15" applyFont="1" applyFill="1" applyBorder="1" applyAlignment="1">
      <alignment horizontal="center" vertical="center" wrapText="1"/>
    </xf>
    <xf numFmtId="0" fontId="114" fillId="5" borderId="1189" xfId="15" applyFont="1" applyFill="1" applyBorder="1" applyAlignment="1">
      <alignment horizontal="left" vertical="center" wrapText="1"/>
    </xf>
    <xf numFmtId="0" fontId="114" fillId="5" borderId="917" xfId="15" applyFont="1" applyFill="1" applyBorder="1" applyAlignment="1">
      <alignment horizontal="left" vertical="center" wrapText="1"/>
    </xf>
    <xf numFmtId="0" fontId="11" fillId="5" borderId="209" xfId="11" applyFont="1" applyFill="1" applyBorder="1" applyAlignment="1">
      <alignment horizontal="center" vertical="center" textRotation="255" wrapText="1"/>
    </xf>
    <xf numFmtId="0" fontId="11" fillId="5" borderId="377" xfId="11" applyFont="1" applyFill="1" applyBorder="1" applyAlignment="1">
      <alignment horizontal="center" vertical="center" textRotation="255" wrapText="1"/>
    </xf>
    <xf numFmtId="0" fontId="11" fillId="5" borderId="0" xfId="11" applyFont="1" applyFill="1" applyBorder="1" applyAlignment="1">
      <alignment horizontal="center" vertical="center" textRotation="255" wrapText="1"/>
    </xf>
    <xf numFmtId="0" fontId="40" fillId="2" borderId="1011" xfId="15" quotePrefix="1" applyFont="1" applyFill="1" applyBorder="1" applyAlignment="1">
      <alignment horizontal="center" vertical="center" wrapText="1"/>
    </xf>
    <xf numFmtId="0" fontId="40" fillId="2" borderId="1015" xfId="15" quotePrefix="1" applyFont="1" applyFill="1" applyBorder="1" applyAlignment="1">
      <alignment horizontal="center" vertical="center" wrapText="1"/>
    </xf>
    <xf numFmtId="0" fontId="40" fillId="2" borderId="1003" xfId="15" quotePrefix="1" applyFont="1" applyFill="1" applyBorder="1" applyAlignment="1">
      <alignment horizontal="center" vertical="center" wrapText="1"/>
    </xf>
    <xf numFmtId="0" fontId="56" fillId="2" borderId="1067" xfId="15" quotePrefix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14" fillId="5" borderId="1030" xfId="11" quotePrefix="1" applyFont="1" applyFill="1" applyBorder="1" applyAlignment="1">
      <alignment horizontal="center" vertical="center" wrapText="1"/>
    </xf>
    <xf numFmtId="0" fontId="70" fillId="5" borderId="1191" xfId="15" quotePrefix="1" applyFont="1" applyFill="1" applyBorder="1" applyAlignment="1">
      <alignment vertical="center" wrapText="1"/>
    </xf>
    <xf numFmtId="0" fontId="42" fillId="5" borderId="1177" xfId="15" quotePrefix="1" applyFont="1" applyFill="1" applyBorder="1" applyAlignment="1">
      <alignment horizontal="center" vertical="center" wrapText="1"/>
    </xf>
    <xf numFmtId="0" fontId="42" fillId="5" borderId="1178" xfId="15" quotePrefix="1" applyFont="1" applyFill="1" applyBorder="1" applyAlignment="1">
      <alignment horizontal="center" vertical="center" wrapText="1"/>
    </xf>
    <xf numFmtId="0" fontId="70" fillId="5" borderId="1182" xfId="15" quotePrefix="1" applyFont="1" applyFill="1" applyBorder="1" applyAlignment="1">
      <alignment horizontal="center" vertical="center" wrapText="1"/>
    </xf>
    <xf numFmtId="0" fontId="70" fillId="5" borderId="1187" xfId="15" quotePrefix="1" applyFont="1" applyFill="1" applyBorder="1" applyAlignment="1">
      <alignment horizontal="center" vertical="center" wrapText="1"/>
    </xf>
    <xf numFmtId="0" fontId="67" fillId="5" borderId="1177" xfId="0" applyFont="1" applyFill="1" applyBorder="1" applyAlignment="1">
      <alignment horizontal="center" vertical="center" wrapText="1"/>
    </xf>
    <xf numFmtId="0" fontId="67" fillId="5" borderId="1178" xfId="0" applyFont="1" applyFill="1" applyBorder="1" applyAlignment="1">
      <alignment horizontal="center" vertical="center" wrapText="1"/>
    </xf>
    <xf numFmtId="0" fontId="67" fillId="5" borderId="1182" xfId="0" applyFont="1" applyFill="1" applyBorder="1" applyAlignment="1">
      <alignment horizontal="center" vertical="center" wrapText="1"/>
    </xf>
    <xf numFmtId="0" fontId="67" fillId="5" borderId="1186" xfId="0" applyFont="1" applyFill="1" applyBorder="1" applyAlignment="1">
      <alignment horizontal="left" vertical="center" wrapText="1"/>
    </xf>
    <xf numFmtId="0" fontId="70" fillId="5" borderId="1179" xfId="13" quotePrefix="1" applyFont="1" applyFill="1" applyBorder="1" applyAlignment="1">
      <alignment horizontal="center" vertical="center" wrapText="1"/>
    </xf>
    <xf numFmtId="0" fontId="70" fillId="5" borderId="1180" xfId="13" quotePrefix="1" applyFont="1" applyFill="1" applyBorder="1" applyAlignment="1">
      <alignment horizontal="center" vertical="center" wrapText="1"/>
    </xf>
    <xf numFmtId="0" fontId="70" fillId="5" borderId="1181" xfId="13" quotePrefix="1" applyFont="1" applyFill="1" applyBorder="1" applyAlignment="1">
      <alignment horizontal="center" vertical="center" wrapText="1"/>
    </xf>
    <xf numFmtId="0" fontId="67" fillId="5" borderId="1089" xfId="0" applyFont="1" applyFill="1" applyBorder="1" applyAlignment="1">
      <alignment horizontal="left" vertical="center" wrapText="1"/>
    </xf>
    <xf numFmtId="0" fontId="14" fillId="5" borderId="1059" xfId="13" quotePrefix="1" applyFont="1" applyFill="1" applyBorder="1" applyAlignment="1">
      <alignment horizontal="center" vertical="center" wrapText="1"/>
    </xf>
    <xf numFmtId="0" fontId="14" fillId="5" borderId="1066" xfId="13" quotePrefix="1" applyFont="1" applyFill="1" applyBorder="1" applyAlignment="1">
      <alignment horizontal="center" vertical="center" wrapText="1"/>
    </xf>
    <xf numFmtId="0" fontId="70" fillId="5" borderId="1067" xfId="13" quotePrefix="1" applyFont="1" applyFill="1" applyBorder="1" applyAlignment="1">
      <alignment horizontal="center" vertical="center" wrapText="1"/>
    </xf>
    <xf numFmtId="0" fontId="70" fillId="5" borderId="1186" xfId="15" quotePrefix="1" applyFont="1" applyFill="1" applyBorder="1" applyAlignment="1">
      <alignment vertical="center" wrapText="1"/>
    </xf>
    <xf numFmtId="0" fontId="70" fillId="5" borderId="1189" xfId="15" applyFont="1" applyFill="1" applyBorder="1" applyAlignment="1">
      <alignment vertical="center" wrapText="1"/>
    </xf>
    <xf numFmtId="0" fontId="9" fillId="5" borderId="1186" xfId="0" applyFont="1" applyFill="1" applyBorder="1" applyAlignment="1">
      <alignment horizontal="left" vertical="center" wrapText="1"/>
    </xf>
    <xf numFmtId="0" fontId="14" fillId="5" borderId="1177" xfId="13" quotePrefix="1" applyFont="1" applyFill="1" applyBorder="1" applyAlignment="1">
      <alignment horizontal="center" vertical="center" wrapText="1"/>
    </xf>
    <xf numFmtId="0" fontId="14" fillId="5" borderId="1178" xfId="13" quotePrefix="1" applyFont="1" applyFill="1" applyBorder="1" applyAlignment="1">
      <alignment horizontal="center" vertical="center" wrapText="1"/>
    </xf>
    <xf numFmtId="0" fontId="70" fillId="5" borderId="1182" xfId="13" quotePrefix="1" applyFont="1" applyFill="1" applyBorder="1" applyAlignment="1">
      <alignment horizontal="center" vertical="center" wrapText="1"/>
    </xf>
    <xf numFmtId="0" fontId="60" fillId="5" borderId="1029" xfId="11" quotePrefix="1" applyFont="1" applyFill="1" applyBorder="1" applyAlignment="1">
      <alignment horizontal="center" vertical="center" wrapText="1"/>
    </xf>
    <xf numFmtId="0" fontId="60" fillId="5" borderId="1030" xfId="11" quotePrefix="1" applyFont="1" applyFill="1" applyBorder="1" applyAlignment="1">
      <alignment horizontal="center" vertical="center" wrapText="1"/>
    </xf>
    <xf numFmtId="0" fontId="60" fillId="5" borderId="1032" xfId="11" quotePrefix="1" applyFont="1" applyFill="1" applyBorder="1" applyAlignment="1">
      <alignment horizontal="center" vertical="center" wrapText="1"/>
    </xf>
    <xf numFmtId="0" fontId="14" fillId="5" borderId="1191" xfId="4" quotePrefix="1" applyFont="1" applyFill="1" applyBorder="1" applyAlignment="1">
      <alignment horizontal="center" vertical="center" wrapText="1"/>
    </xf>
    <xf numFmtId="0" fontId="14" fillId="5" borderId="1194" xfId="4" quotePrefix="1" applyFont="1" applyFill="1" applyBorder="1" applyAlignment="1">
      <alignment horizontal="center" vertical="center" wrapText="1"/>
    </xf>
    <xf numFmtId="0" fontId="14" fillId="5" borderId="1031" xfId="11" quotePrefix="1" applyFont="1" applyFill="1" applyBorder="1" applyAlignment="1">
      <alignment horizontal="center" vertical="center" wrapText="1"/>
    </xf>
    <xf numFmtId="0" fontId="70" fillId="5" borderId="1186" xfId="13" quotePrefix="1" applyFont="1" applyFill="1" applyBorder="1" applyAlignment="1">
      <alignment horizontal="center" vertical="center" wrapText="1"/>
    </xf>
    <xf numFmtId="0" fontId="67" fillId="5" borderId="1186" xfId="0" applyFont="1" applyFill="1" applyBorder="1" applyAlignment="1">
      <alignment horizontal="center" vertical="center" wrapText="1"/>
    </xf>
    <xf numFmtId="0" fontId="42" fillId="5" borderId="1059" xfId="13" quotePrefix="1" applyFont="1" applyFill="1" applyBorder="1" applyAlignment="1">
      <alignment horizontal="center" vertical="center" wrapText="1"/>
    </xf>
    <xf numFmtId="0" fontId="42" fillId="5" borderId="1066" xfId="13" quotePrefix="1" applyFont="1" applyFill="1" applyBorder="1" applyAlignment="1">
      <alignment horizontal="center" vertical="center" wrapText="1"/>
    </xf>
    <xf numFmtId="0" fontId="42" fillId="5" borderId="1187" xfId="15" quotePrefix="1" applyFont="1" applyFill="1" applyBorder="1" applyAlignment="1">
      <alignment horizontal="center" vertical="center" wrapText="1"/>
    </xf>
    <xf numFmtId="0" fontId="70" fillId="5" borderId="1143" xfId="15" quotePrefix="1" applyFont="1" applyFill="1" applyBorder="1" applyAlignment="1">
      <alignment horizontal="center" vertical="center" wrapText="1"/>
    </xf>
    <xf numFmtId="0" fontId="67" fillId="5" borderId="1195" xfId="0" applyFont="1" applyFill="1" applyBorder="1" applyAlignment="1">
      <alignment horizontal="center" vertical="center" wrapText="1"/>
    </xf>
    <xf numFmtId="0" fontId="70" fillId="5" borderId="1131" xfId="15" quotePrefix="1" applyFont="1" applyFill="1" applyBorder="1" applyAlignment="1">
      <alignment horizontal="center" vertical="center" wrapText="1"/>
    </xf>
    <xf numFmtId="0" fontId="67" fillId="5" borderId="1196" xfId="0" applyFont="1" applyFill="1" applyBorder="1" applyAlignment="1">
      <alignment horizontal="center" vertical="center" wrapText="1"/>
    </xf>
    <xf numFmtId="0" fontId="67" fillId="5" borderId="1186" xfId="0" applyFont="1" applyFill="1" applyBorder="1" applyAlignment="1">
      <alignment horizontal="center" vertical="center"/>
    </xf>
    <xf numFmtId="0" fontId="60" fillId="5" borderId="1011" xfId="11" quotePrefix="1" applyFont="1" applyFill="1" applyBorder="1" applyAlignment="1">
      <alignment horizontal="center" vertical="center" wrapText="1"/>
    </xf>
    <xf numFmtId="0" fontId="60" fillId="5" borderId="1015" xfId="11" quotePrefix="1" applyFont="1" applyFill="1" applyBorder="1" applyAlignment="1">
      <alignment horizontal="center" vertical="center" wrapText="1"/>
    </xf>
    <xf numFmtId="0" fontId="60" fillId="5" borderId="1003" xfId="11" quotePrefix="1" applyFont="1" applyFill="1" applyBorder="1" applyAlignment="1">
      <alignment horizontal="center" vertical="center" wrapText="1"/>
    </xf>
    <xf numFmtId="0" fontId="96" fillId="0" borderId="1114" xfId="9" applyFont="1" applyFill="1" applyBorder="1" applyAlignment="1">
      <alignment horizontal="center"/>
    </xf>
    <xf numFmtId="0" fontId="96" fillId="0" borderId="1115" xfId="9" applyFont="1" applyFill="1" applyBorder="1" applyAlignment="1">
      <alignment horizontal="center"/>
    </xf>
    <xf numFmtId="0" fontId="96" fillId="0" borderId="1080" xfId="9" applyFont="1" applyFill="1" applyBorder="1" applyAlignment="1">
      <alignment horizontal="center"/>
    </xf>
    <xf numFmtId="0" fontId="96" fillId="0" borderId="1109" xfId="9" applyFont="1" applyFill="1" applyBorder="1" applyAlignment="1">
      <alignment horizontal="center"/>
    </xf>
    <xf numFmtId="0" fontId="96" fillId="0" borderId="1076" xfId="9" applyFont="1" applyFill="1" applyBorder="1" applyAlignment="1">
      <alignment horizontal="center"/>
    </xf>
    <xf numFmtId="0" fontId="90" fillId="0" borderId="1210" xfId="9" applyFont="1" applyBorder="1" applyAlignment="1">
      <alignment wrapText="1"/>
    </xf>
    <xf numFmtId="0" fontId="91" fillId="2" borderId="1211" xfId="9" applyFont="1" applyFill="1" applyBorder="1" applyAlignment="1">
      <alignment vertical="center"/>
    </xf>
    <xf numFmtId="0" fontId="91" fillId="2" borderId="1212" xfId="9" applyFont="1" applyFill="1" applyBorder="1" applyAlignment="1">
      <alignment vertical="center"/>
    </xf>
    <xf numFmtId="0" fontId="91" fillId="2" borderId="1213" xfId="9" applyFont="1" applyFill="1" applyBorder="1" applyAlignment="1">
      <alignment vertical="center"/>
    </xf>
    <xf numFmtId="0" fontId="91" fillId="0" borderId="1211" xfId="9" applyFont="1" applyBorder="1" applyAlignment="1">
      <alignment vertical="center"/>
    </xf>
    <xf numFmtId="0" fontId="91" fillId="0" borderId="1214" xfId="9" applyFont="1" applyBorder="1" applyAlignment="1">
      <alignment vertical="center"/>
    </xf>
    <xf numFmtId="0" fontId="91" fillId="0" borderId="1215" xfId="9" applyFont="1" applyBorder="1" applyAlignment="1">
      <alignment vertical="center"/>
    </xf>
    <xf numFmtId="0" fontId="91" fillId="0" borderId="1216" xfId="9" applyFont="1" applyBorder="1" applyAlignment="1">
      <alignment vertical="center"/>
    </xf>
    <xf numFmtId="0" fontId="91" fillId="0" borderId="1145" xfId="9" applyFont="1" applyBorder="1" applyAlignment="1">
      <alignment vertical="center"/>
    </xf>
    <xf numFmtId="0" fontId="94" fillId="0" borderId="1211" xfId="9" applyFont="1" applyBorder="1" applyAlignment="1">
      <alignment vertical="center"/>
    </xf>
    <xf numFmtId="0" fontId="94" fillId="0" borderId="1216" xfId="9" applyFont="1" applyBorder="1" applyAlignment="1">
      <alignment vertical="center"/>
    </xf>
    <xf numFmtId="0" fontId="94" fillId="0" borderId="1215" xfId="9" applyFont="1" applyBorder="1" applyAlignment="1">
      <alignment vertical="center"/>
    </xf>
    <xf numFmtId="0" fontId="19" fillId="0" borderId="1203" xfId="9" applyNumberFormat="1" applyFont="1" applyFill="1" applyBorder="1" applyAlignment="1">
      <alignment horizontal="center" vertical="center"/>
    </xf>
    <xf numFmtId="0" fontId="19" fillId="0" borderId="1199" xfId="9" applyNumberFormat="1" applyFont="1" applyFill="1" applyBorder="1" applyAlignment="1">
      <alignment horizontal="center" vertical="center"/>
    </xf>
    <xf numFmtId="0" fontId="19" fillId="0" borderId="922" xfId="9" applyNumberFormat="1" applyFont="1" applyFill="1" applyBorder="1" applyAlignment="1">
      <alignment horizontal="center" vertical="center"/>
    </xf>
    <xf numFmtId="0" fontId="19" fillId="0" borderId="923" xfId="9" applyNumberFormat="1" applyFont="1" applyFill="1" applyBorder="1" applyAlignment="1">
      <alignment horizontal="center" vertical="center"/>
    </xf>
    <xf numFmtId="0" fontId="17" fillId="0" borderId="1207" xfId="9" applyNumberFormat="1" applyFont="1" applyFill="1" applyBorder="1" applyAlignment="1">
      <alignment horizontal="center" vertical="center"/>
    </xf>
    <xf numFmtId="0" fontId="19" fillId="0" borderId="1205" xfId="9" applyNumberFormat="1" applyFont="1" applyFill="1" applyBorder="1" applyAlignment="1">
      <alignment horizontal="center" vertical="center"/>
    </xf>
    <xf numFmtId="0" fontId="19" fillId="0" borderId="1201" xfId="9" applyNumberFormat="1" applyFont="1" applyFill="1" applyBorder="1" applyAlignment="1">
      <alignment horizontal="center" vertical="center"/>
    </xf>
    <xf numFmtId="0" fontId="19" fillId="0" borderId="996" xfId="9" applyNumberFormat="1" applyFont="1" applyFill="1" applyBorder="1" applyAlignment="1">
      <alignment horizontal="center" vertical="center"/>
    </xf>
    <xf numFmtId="0" fontId="19" fillId="0" borderId="1204" xfId="9" applyNumberFormat="1" applyFont="1" applyFill="1" applyBorder="1" applyAlignment="1">
      <alignment horizontal="center" vertical="center"/>
    </xf>
    <xf numFmtId="0" fontId="17" fillId="0" borderId="1206" xfId="9" applyNumberFormat="1" applyFont="1" applyFill="1" applyBorder="1" applyAlignment="1">
      <alignment horizontal="center" vertical="center"/>
    </xf>
    <xf numFmtId="0" fontId="17" fillId="0" borderId="1202" xfId="9" applyNumberFormat="1" applyFont="1" applyFill="1" applyBorder="1" applyAlignment="1">
      <alignment horizontal="center" vertical="center"/>
    </xf>
    <xf numFmtId="0" fontId="17" fillId="0" borderId="1135" xfId="9" applyNumberFormat="1" applyFont="1" applyFill="1" applyBorder="1" applyAlignment="1">
      <alignment horizontal="center" vertical="center"/>
    </xf>
    <xf numFmtId="0" fontId="19" fillId="0" borderId="1171" xfId="9" applyNumberFormat="1" applyFont="1" applyFill="1" applyBorder="1" applyAlignment="1">
      <alignment horizontal="center" vertical="center"/>
    </xf>
    <xf numFmtId="0" fontId="19" fillId="0" borderId="1202" xfId="9" applyNumberFormat="1" applyFont="1" applyFill="1" applyBorder="1" applyAlignment="1">
      <alignment horizontal="center" vertical="center"/>
    </xf>
    <xf numFmtId="0" fontId="17" fillId="0" borderId="1175" xfId="9" applyNumberFormat="1" applyFont="1" applyFill="1" applyBorder="1" applyAlignment="1">
      <alignment horizontal="center" vertical="center"/>
    </xf>
    <xf numFmtId="0" fontId="19" fillId="0" borderId="920" xfId="9" applyNumberFormat="1" applyFont="1" applyFill="1" applyBorder="1" applyAlignment="1">
      <alignment horizontal="center" vertical="center"/>
    </xf>
    <xf numFmtId="0" fontId="17" fillId="0" borderId="920" xfId="9" applyNumberFormat="1" applyFont="1" applyFill="1" applyBorder="1" applyAlignment="1">
      <alignment horizontal="center" vertical="center"/>
    </xf>
    <xf numFmtId="0" fontId="19" fillId="0" borderId="1198" xfId="0" applyNumberFormat="1" applyFont="1" applyFill="1" applyBorder="1" applyAlignment="1">
      <alignment horizontal="center"/>
    </xf>
    <xf numFmtId="0" fontId="19" fillId="0" borderId="1199" xfId="0" applyNumberFormat="1" applyFont="1" applyFill="1" applyBorder="1" applyAlignment="1">
      <alignment horizontal="center"/>
    </xf>
    <xf numFmtId="0" fontId="19" fillId="0" borderId="1200" xfId="0" applyNumberFormat="1" applyFont="1" applyFill="1" applyBorder="1" applyAlignment="1">
      <alignment horizontal="center"/>
    </xf>
    <xf numFmtId="0" fontId="19" fillId="0" borderId="1201" xfId="0" applyNumberFormat="1" applyFont="1" applyFill="1" applyBorder="1" applyAlignment="1">
      <alignment horizontal="center"/>
    </xf>
    <xf numFmtId="0" fontId="19" fillId="0" borderId="1015" xfId="9" applyNumberFormat="1" applyFont="1" applyFill="1" applyBorder="1" applyAlignment="1">
      <alignment horizontal="center" vertical="center"/>
    </xf>
    <xf numFmtId="0" fontId="17" fillId="0" borderId="1015" xfId="9" applyNumberFormat="1" applyFont="1" applyFill="1" applyBorder="1" applyAlignment="1">
      <alignment horizontal="center" vertical="center"/>
    </xf>
    <xf numFmtId="0" fontId="17" fillId="0" borderId="1180" xfId="9" applyNumberFormat="1" applyFont="1" applyFill="1" applyBorder="1" applyAlignment="1">
      <alignment horizontal="center" vertical="center"/>
    </xf>
    <xf numFmtId="0" fontId="17" fillId="0" borderId="1181" xfId="9" applyNumberFormat="1" applyFont="1" applyFill="1" applyBorder="1" applyAlignment="1">
      <alignment horizontal="center" vertical="center"/>
    </xf>
    <xf numFmtId="0" fontId="17" fillId="0" borderId="1066" xfId="9" applyNumberFormat="1" applyFont="1" applyFill="1" applyBorder="1" applyAlignment="1">
      <alignment horizontal="center" vertical="center"/>
    </xf>
    <xf numFmtId="0" fontId="19" fillId="0" borderId="1015" xfId="0" applyNumberFormat="1" applyFont="1" applyFill="1" applyBorder="1" applyAlignment="1">
      <alignment horizontal="center"/>
    </xf>
    <xf numFmtId="0" fontId="19" fillId="0" borderId="1180" xfId="9" applyNumberFormat="1" applyFont="1" applyFill="1" applyBorder="1" applyAlignment="1">
      <alignment horizontal="center" vertical="center"/>
    </xf>
    <xf numFmtId="0" fontId="17" fillId="0" borderId="1202" xfId="0" applyNumberFormat="1" applyFont="1" applyFill="1" applyBorder="1" applyAlignment="1">
      <alignment horizontal="center"/>
    </xf>
    <xf numFmtId="0" fontId="19" fillId="0" borderId="1209" xfId="0" applyNumberFormat="1" applyFont="1" applyFill="1" applyBorder="1" applyAlignment="1">
      <alignment horizontal="center"/>
    </xf>
    <xf numFmtId="0" fontId="19" fillId="0" borderId="1016" xfId="0" applyNumberFormat="1" applyFont="1" applyFill="1" applyBorder="1" applyAlignment="1">
      <alignment horizontal="center"/>
    </xf>
    <xf numFmtId="0" fontId="19" fillId="0" borderId="1135" xfId="9" applyNumberFormat="1" applyFont="1" applyFill="1" applyBorder="1" applyAlignment="1">
      <alignment horizontal="center" vertical="center"/>
    </xf>
    <xf numFmtId="0" fontId="19" fillId="0" borderId="1198" xfId="9" applyNumberFormat="1" applyFont="1" applyFill="1" applyBorder="1" applyAlignment="1">
      <alignment horizontal="center" vertical="center"/>
    </xf>
    <xf numFmtId="0" fontId="19" fillId="0" borderId="1200" xfId="9" applyNumberFormat="1" applyFont="1" applyFill="1" applyBorder="1" applyAlignment="1">
      <alignment horizontal="center" vertical="center"/>
    </xf>
    <xf numFmtId="0" fontId="17" fillId="0" borderId="1073" xfId="9" applyFont="1" applyBorder="1" applyAlignment="1">
      <alignment horizontal="center" vertical="center" wrapText="1"/>
    </xf>
    <xf numFmtId="0" fontId="19" fillId="0" borderId="917" xfId="0" applyFont="1" applyFill="1" applyBorder="1" applyAlignment="1">
      <alignment horizontal="left"/>
    </xf>
    <xf numFmtId="0" fontId="19" fillId="0" borderId="1073" xfId="0" applyFont="1" applyFill="1" applyBorder="1" applyAlignment="1">
      <alignment horizontal="left"/>
    </xf>
    <xf numFmtId="49" fontId="19" fillId="0" borderId="917" xfId="0" applyNumberFormat="1" applyFont="1" applyFill="1" applyBorder="1" applyAlignment="1">
      <alignment horizontal="left"/>
    </xf>
    <xf numFmtId="17" fontId="19" fillId="0" borderId="917" xfId="0" applyNumberFormat="1" applyFont="1" applyFill="1" applyBorder="1" applyAlignment="1">
      <alignment horizontal="left"/>
    </xf>
    <xf numFmtId="49" fontId="19" fillId="0" borderId="1204" xfId="0" applyNumberFormat="1" applyFont="1" applyFill="1" applyBorder="1" applyAlignment="1">
      <alignment horizontal="left"/>
    </xf>
    <xf numFmtId="49" fontId="19" fillId="0" borderId="1005" xfId="0" applyNumberFormat="1" applyFont="1" applyFill="1" applyBorder="1" applyAlignment="1">
      <alignment horizontal="left"/>
    </xf>
    <xf numFmtId="0" fontId="19" fillId="0" borderId="1204" xfId="0" applyFont="1" applyFill="1" applyBorder="1" applyAlignment="1">
      <alignment horizontal="left"/>
    </xf>
    <xf numFmtId="0" fontId="17" fillId="0" borderId="1137" xfId="0" applyFont="1" applyFill="1" applyBorder="1" applyAlignment="1">
      <alignment horizontal="left" vertical="center"/>
    </xf>
    <xf numFmtId="49" fontId="17" fillId="0" borderId="1137" xfId="0" applyNumberFormat="1" applyFont="1" applyFill="1" applyBorder="1" applyAlignment="1">
      <alignment horizontal="left"/>
    </xf>
    <xf numFmtId="0" fontId="19" fillId="0" borderId="1016" xfId="0" applyFont="1" applyFill="1" applyBorder="1" applyAlignment="1">
      <alignment horizontal="left"/>
    </xf>
    <xf numFmtId="0" fontId="17" fillId="0" borderId="1137" xfId="9" applyFont="1" applyBorder="1" applyAlignment="1">
      <alignment horizontal="left" vertical="center" wrapText="1"/>
    </xf>
    <xf numFmtId="49" fontId="17" fillId="0" borderId="1132" xfId="0" applyNumberFormat="1" applyFont="1" applyFill="1" applyBorder="1" applyAlignment="1">
      <alignment horizontal="left"/>
    </xf>
    <xf numFmtId="0" fontId="82" fillId="0" borderId="1137" xfId="9" applyFont="1" applyFill="1" applyBorder="1" applyAlignment="1">
      <alignment horizontal="left" vertical="center" wrapText="1"/>
    </xf>
    <xf numFmtId="0" fontId="17" fillId="0" borderId="1173" xfId="0" applyNumberFormat="1" applyFont="1" applyFill="1" applyBorder="1" applyAlignment="1">
      <alignment horizontal="center"/>
    </xf>
    <xf numFmtId="0" fontId="19" fillId="0" borderId="1011" xfId="0" applyNumberFormat="1" applyFont="1" applyFill="1" applyBorder="1" applyAlignment="1">
      <alignment horizontal="center"/>
    </xf>
    <xf numFmtId="0" fontId="17" fillId="0" borderId="1179" xfId="0" applyNumberFormat="1" applyFont="1" applyFill="1" applyBorder="1" applyAlignment="1">
      <alignment horizontal="center"/>
    </xf>
    <xf numFmtId="0" fontId="9" fillId="0" borderId="1179" xfId="9" applyNumberFormat="1" applyFont="1" applyFill="1" applyBorder="1" applyAlignment="1">
      <alignment horizontal="center" vertical="center" wrapText="1"/>
    </xf>
    <xf numFmtId="0" fontId="9" fillId="0" borderId="1180" xfId="9" applyNumberFormat="1" applyFont="1" applyFill="1" applyBorder="1" applyAlignment="1">
      <alignment horizontal="center" vertical="center" wrapText="1"/>
    </xf>
    <xf numFmtId="0" fontId="9" fillId="0" borderId="1135" xfId="9" applyNumberFormat="1" applyFont="1" applyFill="1" applyBorder="1" applyAlignment="1">
      <alignment horizontal="center" vertical="center" wrapText="1"/>
    </xf>
    <xf numFmtId="0" fontId="9" fillId="0" borderId="1181" xfId="9" applyNumberFormat="1" applyFont="1" applyFill="1" applyBorder="1" applyAlignment="1">
      <alignment horizontal="center" vertical="center"/>
    </xf>
    <xf numFmtId="0" fontId="9" fillId="0" borderId="1133" xfId="9" applyNumberFormat="1" applyFont="1" applyFill="1" applyBorder="1" applyAlignment="1">
      <alignment horizontal="center" vertical="center" wrapText="1"/>
    </xf>
    <xf numFmtId="0" fontId="93" fillId="2" borderId="702" xfId="0" applyFont="1" applyFill="1" applyBorder="1" applyAlignment="1">
      <alignment horizontal="left" vertical="center"/>
    </xf>
    <xf numFmtId="49" fontId="104" fillId="2" borderId="18" xfId="0" applyNumberFormat="1" applyFont="1" applyFill="1" applyBorder="1" applyAlignment="1">
      <alignment horizontal="left"/>
    </xf>
    <xf numFmtId="49" fontId="103" fillId="2" borderId="379" xfId="0" applyNumberFormat="1" applyFont="1" applyFill="1" applyBorder="1" applyAlignment="1">
      <alignment horizontal="left"/>
    </xf>
    <xf numFmtId="0" fontId="96" fillId="2" borderId="796" xfId="0" applyFont="1" applyFill="1" applyBorder="1" applyAlignment="1">
      <alignment horizontal="left"/>
    </xf>
    <xf numFmtId="0" fontId="96" fillId="2" borderId="615" xfId="0" applyFont="1" applyFill="1" applyBorder="1" applyAlignment="1">
      <alignment horizontal="left"/>
    </xf>
    <xf numFmtId="49" fontId="96" fillId="2" borderId="794" xfId="0" applyNumberFormat="1" applyFont="1" applyFill="1" applyBorder="1" applyAlignment="1">
      <alignment horizontal="left"/>
    </xf>
    <xf numFmtId="0" fontId="96" fillId="2" borderId="794" xfId="0" applyFont="1" applyFill="1" applyBorder="1" applyAlignment="1">
      <alignment horizontal="left"/>
    </xf>
    <xf numFmtId="17" fontId="96" fillId="2" borderId="794" xfId="0" applyNumberFormat="1" applyFont="1" applyFill="1" applyBorder="1" applyAlignment="1">
      <alignment horizontal="left"/>
    </xf>
    <xf numFmtId="49" fontId="96" fillId="2" borderId="778" xfId="0" applyNumberFormat="1" applyFont="1" applyFill="1" applyBorder="1" applyAlignment="1">
      <alignment horizontal="left"/>
    </xf>
    <xf numFmtId="0" fontId="96" fillId="2" borderId="504" xfId="0" applyFont="1" applyFill="1" applyBorder="1" applyAlignment="1">
      <alignment horizontal="left"/>
    </xf>
    <xf numFmtId="49" fontId="92" fillId="2" borderId="379" xfId="0" applyNumberFormat="1" applyFont="1" applyFill="1" applyBorder="1" applyAlignment="1">
      <alignment horizontal="left"/>
    </xf>
    <xf numFmtId="0" fontId="103" fillId="2" borderId="777" xfId="9" applyFont="1" applyFill="1" applyBorder="1" applyAlignment="1">
      <alignment horizontal="left" vertical="center" wrapText="1"/>
    </xf>
    <xf numFmtId="49" fontId="107" fillId="2" borderId="733" xfId="0" applyNumberFormat="1" applyFont="1" applyFill="1" applyBorder="1" applyAlignment="1">
      <alignment horizontal="left"/>
    </xf>
    <xf numFmtId="0" fontId="82" fillId="2" borderId="69" xfId="9" applyFont="1" applyFill="1" applyBorder="1" applyAlignment="1">
      <alignment horizontal="left" vertical="center" wrapText="1"/>
    </xf>
    <xf numFmtId="0" fontId="99" fillId="2" borderId="0" xfId="0" applyFont="1" applyFill="1"/>
    <xf numFmtId="0" fontId="108" fillId="2" borderId="0" xfId="0" applyFont="1" applyFill="1"/>
    <xf numFmtId="0" fontId="56" fillId="5" borderId="1219" xfId="0" applyFont="1" applyFill="1" applyBorder="1" applyAlignment="1">
      <alignment horizontal="center" wrapText="1"/>
    </xf>
    <xf numFmtId="0" fontId="40" fillId="5" borderId="1219" xfId="0" applyFont="1" applyFill="1" applyBorder="1" applyAlignment="1">
      <alignment horizontal="center" wrapText="1"/>
    </xf>
    <xf numFmtId="0" fontId="40" fillId="5" borderId="1221" xfId="15" quotePrefix="1" applyFont="1" applyFill="1" applyBorder="1" applyAlignment="1">
      <alignment horizontal="center" vertical="center" wrapText="1"/>
    </xf>
    <xf numFmtId="0" fontId="11" fillId="5" borderId="1222" xfId="13" quotePrefix="1" applyFont="1" applyFill="1" applyBorder="1" applyAlignment="1">
      <alignment horizontal="center" vertical="center" wrapText="1"/>
    </xf>
    <xf numFmtId="0" fontId="40" fillId="5" borderId="1223" xfId="13" quotePrefix="1" applyFont="1" applyFill="1" applyBorder="1" applyAlignment="1">
      <alignment horizontal="center" vertical="center" wrapText="1"/>
    </xf>
    <xf numFmtId="0" fontId="40" fillId="5" borderId="1222" xfId="13" quotePrefix="1" applyFont="1" applyFill="1" applyBorder="1" applyAlignment="1">
      <alignment horizontal="center" vertical="center" wrapText="1"/>
    </xf>
    <xf numFmtId="0" fontId="40" fillId="6" borderId="1224" xfId="15" quotePrefix="1" applyFont="1" applyFill="1" applyBorder="1" applyAlignment="1">
      <alignment horizontal="center" vertical="center" wrapText="1"/>
    </xf>
    <xf numFmtId="0" fontId="40" fillId="6" borderId="1221" xfId="15" quotePrefix="1" applyFont="1" applyFill="1" applyBorder="1" applyAlignment="1">
      <alignment horizontal="center" vertical="center" wrapText="1"/>
    </xf>
    <xf numFmtId="0" fontId="40" fillId="5" borderId="1218" xfId="15" quotePrefix="1" applyFont="1" applyFill="1" applyBorder="1" applyAlignment="1">
      <alignment horizontal="center" vertical="center" wrapText="1"/>
    </xf>
    <xf numFmtId="0" fontId="40" fillId="6" borderId="1225" xfId="15" quotePrefix="1" applyFont="1" applyFill="1" applyBorder="1" applyAlignment="1">
      <alignment horizontal="center" vertical="center" wrapText="1"/>
    </xf>
    <xf numFmtId="0" fontId="40" fillId="6" borderId="1220" xfId="15" quotePrefix="1" applyFont="1" applyFill="1" applyBorder="1" applyAlignment="1">
      <alignment horizontal="center" vertical="center" wrapText="1"/>
    </xf>
    <xf numFmtId="0" fontId="11" fillId="5" borderId="1222" xfId="15" quotePrefix="1" applyFont="1" applyFill="1" applyBorder="1" applyAlignment="1">
      <alignment horizontal="center" vertical="center" wrapText="1"/>
    </xf>
    <xf numFmtId="0" fontId="11" fillId="5" borderId="1229" xfId="15" quotePrefix="1" applyFont="1" applyFill="1" applyBorder="1" applyAlignment="1">
      <alignment horizontal="center" vertical="center" wrapText="1"/>
    </xf>
    <xf numFmtId="0" fontId="126" fillId="5" borderId="1222" xfId="0" applyFont="1" applyFill="1" applyBorder="1" applyAlignment="1">
      <alignment horizontal="center" vertical="center"/>
    </xf>
    <xf numFmtId="0" fontId="40" fillId="5" borderId="1239" xfId="15" quotePrefix="1" applyFont="1" applyFill="1" applyBorder="1" applyAlignment="1">
      <alignment horizontal="center" vertical="center" wrapText="1"/>
    </xf>
    <xf numFmtId="0" fontId="40" fillId="5" borderId="1234" xfId="15" quotePrefix="1" applyFont="1" applyFill="1" applyBorder="1" applyAlignment="1">
      <alignment horizontal="center" vertical="center" wrapText="1"/>
    </xf>
    <xf numFmtId="0" fontId="40" fillId="5" borderId="1224" xfId="15" quotePrefix="1" applyFont="1" applyFill="1" applyBorder="1" applyAlignment="1">
      <alignment horizontal="center" vertical="center" wrapText="1"/>
    </xf>
    <xf numFmtId="0" fontId="11" fillId="5" borderId="1239" xfId="13" quotePrefix="1" applyFont="1" applyFill="1" applyBorder="1" applyAlignment="1">
      <alignment horizontal="center" vertical="center" wrapText="1"/>
    </xf>
    <xf numFmtId="0" fontId="11" fillId="5" borderId="1233" xfId="13" quotePrefix="1" applyFont="1" applyFill="1" applyBorder="1" applyAlignment="1">
      <alignment horizontal="center" vertical="center" wrapText="1"/>
    </xf>
    <xf numFmtId="0" fontId="11" fillId="5" borderId="1240" xfId="13" quotePrefix="1" applyFont="1" applyFill="1" applyBorder="1" applyAlignment="1">
      <alignment horizontal="center" vertical="center" wrapText="1"/>
    </xf>
    <xf numFmtId="0" fontId="11" fillId="5" borderId="1234" xfId="13" quotePrefix="1" applyFont="1" applyFill="1" applyBorder="1" applyAlignment="1">
      <alignment horizontal="center" vertical="center" wrapText="1"/>
    </xf>
    <xf numFmtId="0" fontId="11" fillId="5" borderId="1235" xfId="13" quotePrefix="1" applyFont="1" applyFill="1" applyBorder="1" applyAlignment="1">
      <alignment horizontal="center" vertical="center" wrapText="1"/>
    </xf>
    <xf numFmtId="0" fontId="40" fillId="6" borderId="1228" xfId="15" quotePrefix="1" applyFont="1" applyFill="1" applyBorder="1" applyAlignment="1">
      <alignment horizontal="center" vertical="center" wrapText="1"/>
    </xf>
    <xf numFmtId="0" fontId="40" fillId="6" borderId="1231" xfId="15" quotePrefix="1" applyFont="1" applyFill="1" applyBorder="1" applyAlignment="1">
      <alignment horizontal="center" vertical="center" wrapText="1"/>
    </xf>
    <xf numFmtId="0" fontId="40" fillId="5" borderId="1241" xfId="15" quotePrefix="1" applyFont="1" applyFill="1" applyBorder="1" applyAlignment="1">
      <alignment horizontal="center" vertical="center" wrapText="1"/>
    </xf>
    <xf numFmtId="0" fontId="40" fillId="5" borderId="1236" xfId="15" quotePrefix="1" applyFont="1" applyFill="1" applyBorder="1" applyAlignment="1">
      <alignment horizontal="center" vertical="center" wrapText="1"/>
    </xf>
    <xf numFmtId="0" fontId="40" fillId="6" borderId="1013" xfId="15" quotePrefix="1" applyFont="1" applyFill="1" applyBorder="1" applyAlignment="1">
      <alignment horizontal="center" vertical="center" wrapText="1"/>
    </xf>
    <xf numFmtId="0" fontId="40" fillId="5" borderId="1242" xfId="13" quotePrefix="1" applyFont="1" applyFill="1" applyBorder="1" applyAlignment="1">
      <alignment horizontal="center" vertical="center" wrapText="1"/>
    </xf>
    <xf numFmtId="0" fontId="40" fillId="5" borderId="1237" xfId="15" quotePrefix="1" applyFont="1" applyFill="1" applyBorder="1" applyAlignment="1">
      <alignment horizontal="center" vertical="center" wrapText="1"/>
    </xf>
    <xf numFmtId="0" fontId="40" fillId="5" borderId="1243" xfId="15" quotePrefix="1" applyFont="1" applyFill="1" applyBorder="1" applyAlignment="1">
      <alignment vertical="center" wrapText="1"/>
    </xf>
    <xf numFmtId="0" fontId="40" fillId="5" borderId="460" xfId="15" quotePrefix="1" applyFont="1" applyFill="1" applyBorder="1" applyAlignment="1">
      <alignment vertical="center" wrapText="1"/>
    </xf>
    <xf numFmtId="0" fontId="40" fillId="5" borderId="1217" xfId="15" quotePrefix="1" applyFont="1" applyFill="1" applyBorder="1" applyAlignment="1">
      <alignment vertical="center" wrapText="1"/>
    </xf>
    <xf numFmtId="0" fontId="40" fillId="5" borderId="460" xfId="15" applyFont="1" applyFill="1" applyBorder="1" applyAlignment="1">
      <alignment vertical="center" wrapText="1"/>
    </xf>
    <xf numFmtId="0" fontId="141" fillId="5" borderId="1217" xfId="3" applyFont="1" applyFill="1" applyBorder="1" applyAlignment="1">
      <alignment vertical="center" wrapText="1"/>
    </xf>
    <xf numFmtId="0" fontId="40" fillId="5" borderId="1217" xfId="15" applyFont="1" applyFill="1" applyBorder="1" applyAlignment="1">
      <alignment vertical="center" wrapText="1"/>
    </xf>
    <xf numFmtId="0" fontId="40" fillId="5" borderId="1131" xfId="15" quotePrefix="1" applyFont="1" applyFill="1" applyBorder="1" applyAlignment="1">
      <alignment vertical="center" wrapText="1"/>
    </xf>
    <xf numFmtId="0" fontId="126" fillId="5" borderId="1243" xfId="0" applyFont="1" applyFill="1" applyBorder="1" applyAlignment="1">
      <alignment horizontal="left" vertical="center" wrapText="1"/>
    </xf>
    <xf numFmtId="0" fontId="43" fillId="5" borderId="1230" xfId="0" applyFont="1" applyFill="1" applyBorder="1" applyAlignment="1">
      <alignment horizontal="left" vertical="center" wrapText="1"/>
    </xf>
    <xf numFmtId="0" fontId="39" fillId="5" borderId="1243" xfId="15" applyFont="1" applyFill="1" applyBorder="1" applyAlignment="1">
      <alignment vertical="center" wrapText="1"/>
    </xf>
    <xf numFmtId="0" fontId="40" fillId="5" borderId="1244" xfId="15" quotePrefix="1" applyFont="1" applyFill="1" applyBorder="1" applyAlignment="1">
      <alignment vertical="center" wrapText="1"/>
    </xf>
    <xf numFmtId="0" fontId="40" fillId="5" borderId="1230" xfId="13" quotePrefix="1" applyFont="1" applyFill="1" applyBorder="1" applyAlignment="1">
      <alignment horizontal="center" vertical="center" wrapText="1"/>
    </xf>
    <xf numFmtId="0" fontId="40" fillId="5" borderId="1233" xfId="13" quotePrefix="1" applyFont="1" applyFill="1" applyBorder="1" applyAlignment="1">
      <alignment horizontal="center" vertical="center" wrapText="1"/>
    </xf>
    <xf numFmtId="0" fontId="40" fillId="5" borderId="1240" xfId="13" quotePrefix="1" applyFont="1" applyFill="1" applyBorder="1" applyAlignment="1">
      <alignment horizontal="center" vertical="center" wrapText="1"/>
    </xf>
    <xf numFmtId="0" fontId="40" fillId="5" borderId="1234" xfId="13" quotePrefix="1" applyFont="1" applyFill="1" applyBorder="1" applyAlignment="1">
      <alignment vertical="center" wrapText="1"/>
    </xf>
    <xf numFmtId="0" fontId="40" fillId="5" borderId="1235" xfId="13" quotePrefix="1" applyFont="1" applyFill="1" applyBorder="1" applyAlignment="1">
      <alignment vertical="center" wrapText="1"/>
    </xf>
    <xf numFmtId="0" fontId="40" fillId="5" borderId="1222" xfId="15" quotePrefix="1" applyFont="1" applyFill="1" applyBorder="1" applyAlignment="1">
      <alignment horizontal="center" vertical="center" wrapText="1"/>
    </xf>
    <xf numFmtId="0" fontId="40" fillId="5" borderId="1221" xfId="13" quotePrefix="1" applyFont="1" applyFill="1" applyBorder="1" applyAlignment="1">
      <alignment horizontal="center" vertical="center" wrapText="1"/>
    </xf>
    <xf numFmtId="0" fontId="40" fillId="5" borderId="1236" xfId="13" quotePrefix="1" applyFont="1" applyFill="1" applyBorder="1" applyAlignment="1">
      <alignment horizontal="center" vertical="center" wrapText="1"/>
    </xf>
    <xf numFmtId="0" fontId="40" fillId="5" borderId="1229" xfId="15" quotePrefix="1" applyFont="1" applyFill="1" applyBorder="1" applyAlignment="1">
      <alignment horizontal="center" vertical="center" wrapText="1"/>
    </xf>
    <xf numFmtId="0" fontId="40" fillId="5" borderId="1229" xfId="13" quotePrefix="1" applyFont="1" applyFill="1" applyBorder="1" applyAlignment="1">
      <alignment horizontal="center" vertical="center" wrapText="1"/>
    </xf>
    <xf numFmtId="0" fontId="59" fillId="5" borderId="1229" xfId="0" applyFont="1" applyFill="1" applyBorder="1" applyAlignment="1">
      <alignment horizontal="center" vertical="center"/>
    </xf>
    <xf numFmtId="0" fontId="39" fillId="2" borderId="1132" xfId="15" applyFont="1" applyFill="1" applyBorder="1" applyAlignment="1">
      <alignment vertical="center" wrapText="1"/>
    </xf>
    <xf numFmtId="0" fontId="11" fillId="2" borderId="1131" xfId="13" applyFont="1" applyFill="1" applyBorder="1" applyAlignment="1">
      <alignment horizontal="center" vertical="center" wrapText="1"/>
    </xf>
    <xf numFmtId="0" fontId="40" fillId="2" borderId="1245" xfId="15" quotePrefix="1" applyFont="1" applyFill="1" applyBorder="1" applyAlignment="1">
      <alignment vertical="center" wrapText="1"/>
    </xf>
    <xf numFmtId="0" fontId="11" fillId="2" borderId="1244" xfId="13" applyFont="1" applyFill="1" applyBorder="1" applyAlignment="1">
      <alignment horizontal="center" vertical="center" wrapText="1"/>
    </xf>
    <xf numFmtId="0" fontId="11" fillId="2" borderId="1232" xfId="13" applyFont="1" applyFill="1" applyBorder="1" applyAlignment="1">
      <alignment horizontal="center" vertical="center" wrapText="1"/>
    </xf>
    <xf numFmtId="0" fontId="14" fillId="0" borderId="1255" xfId="0" applyFont="1" applyFill="1" applyBorder="1" applyAlignment="1">
      <alignment horizontal="center" vertical="center" wrapText="1"/>
    </xf>
    <xf numFmtId="0" fontId="9" fillId="0" borderId="0" xfId="21" applyFont="1" applyFill="1" applyBorder="1" applyAlignment="1">
      <alignment horizontal="left" vertical="center" textRotation="255" wrapText="1"/>
    </xf>
    <xf numFmtId="0" fontId="38" fillId="0" borderId="0" xfId="0" applyFont="1" applyFill="1" applyAlignment="1">
      <alignment horizontal="left" vertical="center" wrapText="1"/>
    </xf>
    <xf numFmtId="0" fontId="9" fillId="0" borderId="1267" xfId="0" applyFont="1" applyFill="1" applyBorder="1" applyAlignment="1">
      <alignment horizontal="center" vertical="center" wrapText="1"/>
    </xf>
    <xf numFmtId="0" fontId="14" fillId="0" borderId="1260" xfId="13" applyFont="1" applyFill="1" applyBorder="1" applyAlignment="1">
      <alignment horizontal="center" vertical="center" wrapText="1"/>
    </xf>
    <xf numFmtId="0" fontId="14" fillId="0" borderId="1268" xfId="13" applyFont="1" applyFill="1" applyBorder="1" applyAlignment="1">
      <alignment horizontal="center" vertical="center" wrapText="1"/>
    </xf>
    <xf numFmtId="0" fontId="60" fillId="0" borderId="1267" xfId="21" applyFont="1" applyFill="1" applyBorder="1" applyAlignment="1">
      <alignment horizontal="center" vertical="center" wrapText="1"/>
    </xf>
    <xf numFmtId="0" fontId="11" fillId="2" borderId="1254" xfId="13" quotePrefix="1" applyFont="1" applyFill="1" applyBorder="1" applyAlignment="1">
      <alignment horizontal="center" vertical="center" wrapText="1"/>
    </xf>
    <xf numFmtId="0" fontId="56" fillId="2" borderId="1003" xfId="15" quotePrefix="1" applyFont="1" applyFill="1" applyBorder="1" applyAlignment="1">
      <alignment horizontal="center" vertical="center" wrapText="1"/>
    </xf>
    <xf numFmtId="0" fontId="11" fillId="2" borderId="1261" xfId="13" quotePrefix="1" applyFont="1" applyFill="1" applyBorder="1" applyAlignment="1">
      <alignment horizontal="center" vertical="center" wrapText="1"/>
    </xf>
    <xf numFmtId="0" fontId="56" fillId="2" borderId="1011" xfId="0" applyFont="1" applyFill="1" applyBorder="1" applyAlignment="1">
      <alignment horizontal="center" vertical="center"/>
    </xf>
    <xf numFmtId="0" fontId="56" fillId="2" borderId="1015" xfId="0" applyFont="1" applyFill="1" applyBorder="1" applyAlignment="1">
      <alignment horizontal="center" vertical="center"/>
    </xf>
    <xf numFmtId="0" fontId="11" fillId="2" borderId="1011" xfId="13" applyFont="1" applyFill="1" applyBorder="1" applyAlignment="1">
      <alignment horizontal="center" vertical="center" wrapText="1"/>
    </xf>
    <xf numFmtId="0" fontId="11" fillId="2" borderId="1057" xfId="13" applyFont="1" applyFill="1" applyBorder="1" applyAlignment="1">
      <alignment horizontal="center" vertical="center" wrapText="1"/>
    </xf>
    <xf numFmtId="0" fontId="11" fillId="2" borderId="924" xfId="13" applyFont="1" applyFill="1" applyBorder="1" applyAlignment="1">
      <alignment horizontal="center" vertical="center" wrapText="1"/>
    </xf>
    <xf numFmtId="0" fontId="11" fillId="2" borderId="1263" xfId="13" quotePrefix="1" applyFont="1" applyFill="1" applyBorder="1" applyAlignment="1">
      <alignment horizontal="center" vertical="center" wrapText="1"/>
    </xf>
    <xf numFmtId="0" fontId="11" fillId="2" borderId="1263" xfId="13" applyFont="1" applyFill="1" applyBorder="1" applyAlignment="1">
      <alignment horizontal="center" vertical="center" wrapText="1"/>
    </xf>
    <xf numFmtId="0" fontId="40" fillId="5" borderId="1271" xfId="15" quotePrefix="1" applyFont="1" applyFill="1" applyBorder="1" applyAlignment="1">
      <alignment horizontal="center" vertical="center" wrapText="1"/>
    </xf>
    <xf numFmtId="0" fontId="40" fillId="5" borderId="1272" xfId="15" quotePrefix="1" applyFont="1" applyFill="1" applyBorder="1" applyAlignment="1">
      <alignment horizontal="center" vertical="center" wrapText="1"/>
    </xf>
    <xf numFmtId="0" fontId="40" fillId="5" borderId="1273" xfId="15" quotePrefix="1" applyFont="1" applyFill="1" applyBorder="1" applyAlignment="1">
      <alignment horizontal="center" vertical="center" wrapText="1"/>
    </xf>
    <xf numFmtId="0" fontId="40" fillId="5" borderId="1280" xfId="15" quotePrefix="1" applyFont="1" applyFill="1" applyBorder="1" applyAlignment="1">
      <alignment horizontal="center" vertical="center" wrapText="1"/>
    </xf>
    <xf numFmtId="0" fontId="40" fillId="2" borderId="1280" xfId="15" quotePrefix="1" applyFont="1" applyFill="1" applyBorder="1" applyAlignment="1">
      <alignment horizontal="center" vertical="center" wrapText="1"/>
    </xf>
    <xf numFmtId="0" fontId="40" fillId="2" borderId="1272" xfId="15" quotePrefix="1" applyFont="1" applyFill="1" applyBorder="1" applyAlignment="1">
      <alignment horizontal="center" vertical="center" wrapText="1"/>
    </xf>
    <xf numFmtId="0" fontId="40" fillId="2" borderId="1273" xfId="15" quotePrefix="1" applyFont="1" applyFill="1" applyBorder="1" applyAlignment="1">
      <alignment horizontal="center" vertical="center" wrapText="1"/>
    </xf>
    <xf numFmtId="0" fontId="40" fillId="2" borderId="1282" xfId="15" quotePrefix="1" applyFont="1" applyFill="1" applyBorder="1" applyAlignment="1">
      <alignment horizontal="center" vertical="center" wrapText="1"/>
    </xf>
    <xf numFmtId="0" fontId="40" fillId="2" borderId="1283" xfId="15" quotePrefix="1" applyFont="1" applyFill="1" applyBorder="1" applyAlignment="1">
      <alignment horizontal="center" vertical="center" wrapText="1"/>
    </xf>
    <xf numFmtId="0" fontId="40" fillId="2" borderId="1284" xfId="15" quotePrefix="1" applyFont="1" applyFill="1" applyBorder="1" applyAlignment="1">
      <alignment horizontal="center" vertical="center" wrapText="1"/>
    </xf>
    <xf numFmtId="0" fontId="40" fillId="2" borderId="1271" xfId="15" quotePrefix="1" applyFont="1" applyFill="1" applyBorder="1" applyAlignment="1">
      <alignment horizontal="center" vertical="center" wrapText="1"/>
    </xf>
    <xf numFmtId="0" fontId="11" fillId="2" borderId="1274" xfId="13" quotePrefix="1" applyFont="1" applyFill="1" applyBorder="1" applyAlignment="1">
      <alignment horizontal="center" vertical="center" wrapText="1"/>
    </xf>
    <xf numFmtId="0" fontId="11" fillId="2" borderId="1275" xfId="13" quotePrefix="1" applyFont="1" applyFill="1" applyBorder="1" applyAlignment="1">
      <alignment horizontal="center" vertical="center" wrapText="1"/>
    </xf>
    <xf numFmtId="0" fontId="11" fillId="2" borderId="1276" xfId="13" quotePrefix="1" applyFont="1" applyFill="1" applyBorder="1" applyAlignment="1">
      <alignment horizontal="center" vertical="center" wrapText="1"/>
    </xf>
    <xf numFmtId="0" fontId="11" fillId="2" borderId="1285" xfId="13" quotePrefix="1" applyFont="1" applyFill="1" applyBorder="1" applyAlignment="1">
      <alignment horizontal="center" vertical="center" wrapText="1"/>
    </xf>
    <xf numFmtId="0" fontId="11" fillId="2" borderId="1275" xfId="13" quotePrefix="1" applyFont="1" applyFill="1" applyBorder="1" applyAlignment="1">
      <alignment vertical="center" wrapText="1"/>
    </xf>
    <xf numFmtId="0" fontId="11" fillId="2" borderId="1278" xfId="13" quotePrefix="1" applyFont="1" applyFill="1" applyBorder="1" applyAlignment="1">
      <alignment vertical="center" wrapText="1"/>
    </xf>
    <xf numFmtId="0" fontId="11" fillId="2" borderId="1286" xfId="13" quotePrefix="1" applyFont="1" applyFill="1" applyBorder="1" applyAlignment="1">
      <alignment vertical="center" wrapText="1"/>
    </xf>
    <xf numFmtId="0" fontId="40" fillId="2" borderId="1280" xfId="13" quotePrefix="1" applyFont="1" applyFill="1" applyBorder="1" applyAlignment="1">
      <alignment horizontal="center" vertical="center" wrapText="1"/>
    </xf>
    <xf numFmtId="0" fontId="40" fillId="2" borderId="1272" xfId="13" quotePrefix="1" applyFont="1" applyFill="1" applyBorder="1" applyAlignment="1">
      <alignment horizontal="center" vertical="center" wrapText="1"/>
    </xf>
    <xf numFmtId="0" fontId="40" fillId="2" borderId="1273" xfId="13" quotePrefix="1" applyFont="1" applyFill="1" applyBorder="1" applyAlignment="1">
      <alignment horizontal="center" vertical="center" wrapText="1"/>
    </xf>
    <xf numFmtId="0" fontId="40" fillId="2" borderId="1287" xfId="15" quotePrefix="1" applyFont="1" applyFill="1" applyBorder="1" applyAlignment="1">
      <alignment horizontal="center" vertical="center" wrapText="1"/>
    </xf>
    <xf numFmtId="0" fontId="40" fillId="2" borderId="1288" xfId="15" quotePrefix="1" applyFont="1" applyFill="1" applyBorder="1" applyAlignment="1">
      <alignment horizontal="center" vertical="center" wrapText="1"/>
    </xf>
    <xf numFmtId="0" fontId="11" fillId="2" borderId="200" xfId="15" quotePrefix="1" applyFont="1" applyFill="1" applyBorder="1" applyAlignment="1">
      <alignment horizontal="center" vertical="center" wrapText="1"/>
    </xf>
    <xf numFmtId="0" fontId="11" fillId="2" borderId="200" xfId="13" quotePrefix="1" applyFont="1" applyFill="1" applyBorder="1" applyAlignment="1">
      <alignment horizontal="center" vertical="center" wrapText="1"/>
    </xf>
    <xf numFmtId="0" fontId="126" fillId="2" borderId="1274" xfId="0" applyFont="1" applyFill="1" applyBorder="1" applyAlignment="1">
      <alignment horizontal="center" vertical="center"/>
    </xf>
    <xf numFmtId="0" fontId="126" fillId="2" borderId="200" xfId="0" applyFont="1" applyFill="1" applyBorder="1" applyAlignment="1">
      <alignment horizontal="center" vertical="center"/>
    </xf>
    <xf numFmtId="0" fontId="126" fillId="2" borderId="1289" xfId="0" applyFont="1" applyFill="1" applyBorder="1" applyAlignment="1">
      <alignment horizontal="center" vertical="center" wrapText="1"/>
    </xf>
    <xf numFmtId="0" fontId="11" fillId="2" borderId="1281" xfId="13" quotePrefix="1" applyFont="1" applyFill="1" applyBorder="1" applyAlignment="1">
      <alignment horizontal="center" vertical="center" wrapText="1"/>
    </xf>
    <xf numFmtId="0" fontId="11" fillId="2" borderId="1277" xfId="13" quotePrefix="1" applyFont="1" applyFill="1" applyBorder="1" applyAlignment="1">
      <alignment horizontal="center" vertical="center" wrapText="1"/>
    </xf>
    <xf numFmtId="0" fontId="40" fillId="2" borderId="1277" xfId="13" quotePrefix="1" applyFont="1" applyFill="1" applyBorder="1" applyAlignment="1">
      <alignment vertical="center" wrapText="1"/>
    </xf>
    <xf numFmtId="0" fontId="126" fillId="2" borderId="1273" xfId="0" applyFont="1" applyFill="1" applyBorder="1" applyAlignment="1">
      <alignment horizontal="center" vertical="center" wrapText="1"/>
    </xf>
    <xf numFmtId="0" fontId="11" fillId="2" borderId="1281" xfId="15" quotePrefix="1" applyFont="1" applyFill="1" applyBorder="1" applyAlignment="1">
      <alignment horizontal="center" vertical="center" wrapText="1"/>
    </xf>
    <xf numFmtId="0" fontId="126" fillId="2" borderId="1279" xfId="0" applyFont="1" applyFill="1" applyBorder="1" applyAlignment="1">
      <alignment horizontal="center" vertical="center" wrapText="1"/>
    </xf>
    <xf numFmtId="0" fontId="124" fillId="5" borderId="0" xfId="0" applyFont="1" applyFill="1" applyBorder="1" applyAlignment="1">
      <alignment horizontal="center" wrapText="1"/>
    </xf>
    <xf numFmtId="0" fontId="27" fillId="2" borderId="1287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87" xfId="13" quotePrefix="1" applyNumberFormat="1" applyFont="1" applyFill="1" applyBorder="1" applyAlignment="1" applyProtection="1">
      <alignment horizontal="center" vertical="center" wrapText="1"/>
      <protection locked="0"/>
    </xf>
    <xf numFmtId="0" fontId="32" fillId="2" borderId="1288" xfId="15" quotePrefix="1" applyFont="1" applyFill="1" applyBorder="1" applyAlignment="1" applyProtection="1">
      <alignment horizontal="center" vertical="center" wrapText="1"/>
      <protection locked="0"/>
    </xf>
    <xf numFmtId="0" fontId="32" fillId="2" borderId="1287" xfId="15" quotePrefix="1" applyFont="1" applyFill="1" applyBorder="1" applyAlignment="1" applyProtection="1">
      <alignment horizontal="center" vertical="center" wrapText="1"/>
      <protection locked="0"/>
    </xf>
    <xf numFmtId="0" fontId="32" fillId="2" borderId="1288" xfId="15" quotePrefix="1" applyFont="1" applyFill="1" applyBorder="1" applyAlignment="1">
      <alignment horizontal="center" vertical="center" wrapText="1"/>
    </xf>
    <xf numFmtId="0" fontId="32" fillId="2" borderId="1287" xfId="15" quotePrefix="1" applyFont="1" applyFill="1" applyBorder="1" applyAlignment="1">
      <alignment horizontal="center" vertical="center" wrapText="1"/>
    </xf>
    <xf numFmtId="0" fontId="33" fillId="2" borderId="1288" xfId="28" quotePrefix="1" applyFont="1" applyFill="1" applyBorder="1" applyAlignment="1">
      <alignment horizontal="center" vertical="center" wrapText="1"/>
    </xf>
    <xf numFmtId="0" fontId="33" fillId="2" borderId="1287" xfId="28" quotePrefix="1" applyFont="1" applyFill="1" applyBorder="1" applyAlignment="1">
      <alignment horizontal="center" vertical="center" wrapText="1"/>
    </xf>
    <xf numFmtId="0" fontId="27" fillId="2" borderId="1290" xfId="15" quotePrefix="1" applyFont="1" applyFill="1" applyBorder="1" applyAlignment="1">
      <alignment horizontal="left" vertical="center" wrapText="1"/>
    </xf>
    <xf numFmtId="0" fontId="27" fillId="2" borderId="1288" xfId="15" quotePrefix="1" applyFont="1" applyFill="1" applyBorder="1" applyAlignment="1" applyProtection="1">
      <alignment horizontal="center" vertical="center" wrapText="1"/>
      <protection locked="0"/>
    </xf>
    <xf numFmtId="0" fontId="27" fillId="2" borderId="1287" xfId="15" quotePrefix="1" applyFont="1" applyFill="1" applyBorder="1" applyAlignment="1" applyProtection="1">
      <alignment horizontal="center" vertical="center" wrapText="1"/>
      <protection locked="0"/>
    </xf>
    <xf numFmtId="0" fontId="27" fillId="2" borderId="1293" xfId="15" quotePrefix="1" applyFont="1" applyFill="1" applyBorder="1" applyAlignment="1" applyProtection="1">
      <alignment horizontal="center" vertical="center" wrapText="1"/>
      <protection locked="0"/>
    </xf>
    <xf numFmtId="0" fontId="27" fillId="2" borderId="1294" xfId="15" quotePrefix="1" applyFont="1" applyFill="1" applyBorder="1" applyAlignment="1" applyProtection="1">
      <alignment horizontal="center" vertical="center" wrapText="1"/>
      <protection locked="0"/>
    </xf>
    <xf numFmtId="0" fontId="27" fillId="2" borderId="1272" xfId="15" quotePrefix="1" applyFont="1" applyFill="1" applyBorder="1" applyAlignment="1" applyProtection="1">
      <alignment horizontal="center" vertical="center" wrapText="1"/>
      <protection locked="0"/>
    </xf>
    <xf numFmtId="0" fontId="27" fillId="2" borderId="1296" xfId="15" quotePrefix="1" applyFont="1" applyFill="1" applyBorder="1" applyAlignment="1" applyProtection="1">
      <alignment horizontal="center" vertical="center" wrapText="1"/>
      <protection locked="0"/>
    </xf>
    <xf numFmtId="0" fontId="28" fillId="2" borderId="1133" xfId="0" applyFont="1" applyFill="1" applyBorder="1" applyAlignment="1" applyProtection="1">
      <alignment horizontal="left" vertical="center" wrapText="1"/>
      <protection locked="0"/>
    </xf>
    <xf numFmtId="0" fontId="77" fillId="2" borderId="1093" xfId="13" applyFont="1" applyFill="1" applyBorder="1" applyAlignment="1" applyProtection="1">
      <alignment horizontal="center" vertical="center" wrapText="1"/>
      <protection locked="0"/>
    </xf>
    <xf numFmtId="0" fontId="77" fillId="2" borderId="1085" xfId="13" quotePrefix="1" applyFont="1" applyFill="1" applyBorder="1" applyAlignment="1" applyProtection="1">
      <alignment horizontal="center" vertical="center" wrapText="1"/>
      <protection locked="0"/>
    </xf>
    <xf numFmtId="0" fontId="40" fillId="2" borderId="1271" xfId="15" applyFont="1" applyFill="1" applyBorder="1" applyAlignment="1">
      <alignment horizontal="center" vertical="center" wrapText="1"/>
    </xf>
    <xf numFmtId="0" fontId="40" fillId="2" borderId="1272" xfId="15" applyFont="1" applyFill="1" applyBorder="1" applyAlignment="1">
      <alignment horizontal="center" vertical="center" wrapText="1"/>
    </xf>
    <xf numFmtId="0" fontId="40" fillId="2" borderId="1273" xfId="15" applyFont="1" applyFill="1" applyBorder="1" applyAlignment="1">
      <alignment horizontal="center" vertical="center" wrapText="1"/>
    </xf>
    <xf numFmtId="0" fontId="40" fillId="5" borderId="1285" xfId="15" quotePrefix="1" applyFont="1" applyFill="1" applyBorder="1" applyAlignment="1">
      <alignment horizontal="center" vertical="center" wrapText="1"/>
    </xf>
    <xf numFmtId="0" fontId="11" fillId="9" borderId="1301" xfId="0" applyFont="1" applyFill="1" applyBorder="1" applyAlignment="1">
      <alignment horizontal="center" vertical="center" wrapText="1"/>
    </xf>
    <xf numFmtId="0" fontId="40" fillId="9" borderId="1302" xfId="0" applyFont="1" applyFill="1" applyBorder="1" applyAlignment="1">
      <alignment horizontal="center" vertical="center" wrapText="1"/>
    </xf>
    <xf numFmtId="0" fontId="11" fillId="9" borderId="1303" xfId="0" applyFont="1" applyFill="1" applyBorder="1" applyAlignment="1">
      <alignment horizontal="center" vertical="center" wrapText="1"/>
    </xf>
    <xf numFmtId="0" fontId="11" fillId="9" borderId="1304" xfId="0" applyFont="1" applyFill="1" applyBorder="1" applyAlignment="1">
      <alignment horizontal="center" vertical="center" wrapText="1"/>
    </xf>
    <xf numFmtId="0" fontId="11" fillId="9" borderId="1305" xfId="0" applyFont="1" applyFill="1" applyBorder="1" applyAlignment="1">
      <alignment horizontal="center" vertical="center" wrapText="1"/>
    </xf>
    <xf numFmtId="0" fontId="40" fillId="0" borderId="1306" xfId="0" applyFont="1" applyFill="1" applyBorder="1" applyAlignment="1">
      <alignment horizontal="center" vertical="center" wrapText="1"/>
    </xf>
    <xf numFmtId="0" fontId="40" fillId="9" borderId="1307" xfId="0" applyFont="1" applyFill="1" applyBorder="1" applyAlignment="1">
      <alignment horizontal="center" vertical="center" wrapText="1"/>
    </xf>
    <xf numFmtId="0" fontId="11" fillId="9" borderId="1308" xfId="0" applyFont="1" applyFill="1" applyBorder="1" applyAlignment="1">
      <alignment horizontal="center" vertical="center" wrapText="1"/>
    </xf>
    <xf numFmtId="0" fontId="40" fillId="9" borderId="1309" xfId="0" applyFont="1" applyFill="1" applyBorder="1" applyAlignment="1">
      <alignment horizontal="center" vertical="center" wrapText="1"/>
    </xf>
    <xf numFmtId="0" fontId="11" fillId="9" borderId="1310" xfId="0" applyFont="1" applyFill="1" applyBorder="1" applyAlignment="1">
      <alignment horizontal="center" vertical="center" wrapText="1"/>
    </xf>
    <xf numFmtId="0" fontId="40" fillId="9" borderId="1311" xfId="0" applyFont="1" applyFill="1" applyBorder="1" applyAlignment="1">
      <alignment horizontal="center" vertical="center" wrapText="1"/>
    </xf>
    <xf numFmtId="0" fontId="56" fillId="5" borderId="1233" xfId="0" applyFont="1" applyFill="1" applyBorder="1" applyAlignment="1">
      <alignment horizontal="center" vertical="center"/>
    </xf>
    <xf numFmtId="0" fontId="40" fillId="9" borderId="1312" xfId="0" applyFont="1" applyFill="1" applyBorder="1" applyAlignment="1">
      <alignment horizontal="center" vertical="center" wrapText="1"/>
    </xf>
    <xf numFmtId="0" fontId="40" fillId="9" borderId="1313" xfId="0" applyFont="1" applyFill="1" applyBorder="1" applyAlignment="1">
      <alignment horizontal="center" vertical="center" wrapText="1"/>
    </xf>
    <xf numFmtId="0" fontId="40" fillId="9" borderId="1314" xfId="0" applyFont="1" applyFill="1" applyBorder="1" applyAlignment="1">
      <alignment horizontal="center" vertical="center" wrapText="1"/>
    </xf>
    <xf numFmtId="0" fontId="11" fillId="9" borderId="1315" xfId="0" applyFont="1" applyFill="1" applyBorder="1" applyAlignment="1">
      <alignment horizontal="center" vertical="center" wrapText="1"/>
    </xf>
    <xf numFmtId="0" fontId="11" fillId="9" borderId="1316" xfId="0" applyFont="1" applyFill="1" applyBorder="1" applyAlignment="1">
      <alignment horizontal="center" vertical="center" wrapText="1"/>
    </xf>
    <xf numFmtId="0" fontId="40" fillId="9" borderId="1317" xfId="0" applyFont="1" applyFill="1" applyBorder="1" applyAlignment="1">
      <alignment horizontal="center" vertical="center" wrapText="1"/>
    </xf>
    <xf numFmtId="0" fontId="40" fillId="9" borderId="985" xfId="0" applyFont="1" applyFill="1" applyBorder="1" applyAlignment="1">
      <alignment horizontal="center" vertical="center"/>
    </xf>
    <xf numFmtId="0" fontId="40" fillId="9" borderId="989" xfId="0" applyFont="1" applyFill="1" applyBorder="1" applyAlignment="1">
      <alignment horizontal="center" vertical="center"/>
    </xf>
    <xf numFmtId="0" fontId="40" fillId="9" borderId="936" xfId="0" applyFont="1" applyFill="1" applyBorder="1" applyAlignment="1">
      <alignment horizontal="center" vertical="center"/>
    </xf>
    <xf numFmtId="0" fontId="56" fillId="5" borderId="1275" xfId="0" applyFont="1" applyFill="1" applyBorder="1" applyAlignment="1">
      <alignment horizontal="center" vertical="center"/>
    </xf>
    <xf numFmtId="0" fontId="56" fillId="5" borderId="1276" xfId="0" applyFont="1" applyFill="1" applyBorder="1" applyAlignment="1">
      <alignment horizontal="center" vertical="center"/>
    </xf>
    <xf numFmtId="0" fontId="40" fillId="5" borderId="1277" xfId="15" quotePrefix="1" applyFont="1" applyFill="1" applyBorder="1" applyAlignment="1">
      <alignment horizontal="center" vertical="center" wrapText="1"/>
    </xf>
    <xf numFmtId="0" fontId="40" fillId="9" borderId="1318" xfId="0" applyFont="1" applyFill="1" applyBorder="1" applyAlignment="1">
      <alignment horizontal="center" vertical="center" wrapText="1"/>
    </xf>
    <xf numFmtId="0" fontId="40" fillId="9" borderId="1319" xfId="0" applyFont="1" applyFill="1" applyBorder="1" applyAlignment="1">
      <alignment horizontal="center" vertical="center" wrapText="1"/>
    </xf>
    <xf numFmtId="0" fontId="11" fillId="9" borderId="1320" xfId="0" applyFont="1" applyFill="1" applyBorder="1" applyAlignment="1">
      <alignment horizontal="center" vertical="center" wrapText="1"/>
    </xf>
    <xf numFmtId="0" fontId="40" fillId="9" borderId="1321" xfId="0" applyFont="1" applyFill="1" applyBorder="1" applyAlignment="1">
      <alignment horizontal="center" vertical="center" wrapText="1"/>
    </xf>
    <xf numFmtId="0" fontId="40" fillId="9" borderId="1322" xfId="0" applyFont="1" applyFill="1" applyBorder="1" applyAlignment="1">
      <alignment horizontal="center" vertical="center" wrapText="1"/>
    </xf>
    <xf numFmtId="0" fontId="40" fillId="9" borderId="1323" xfId="0" applyFont="1" applyFill="1" applyBorder="1" applyAlignment="1">
      <alignment horizontal="center" vertical="center" wrapText="1"/>
    </xf>
    <xf numFmtId="0" fontId="40" fillId="9" borderId="1303" xfId="0" applyFont="1" applyFill="1" applyBorder="1" applyAlignment="1">
      <alignment horizontal="center" vertical="center" wrapText="1"/>
    </xf>
    <xf numFmtId="0" fontId="11" fillId="9" borderId="1324" xfId="0" applyFont="1" applyFill="1" applyBorder="1" applyAlignment="1">
      <alignment horizontal="center" vertical="center" wrapText="1"/>
    </xf>
    <xf numFmtId="0" fontId="11" fillId="9" borderId="1325" xfId="0" applyFont="1" applyFill="1" applyBorder="1" applyAlignment="1">
      <alignment horizontal="center" vertical="center" wrapText="1"/>
    </xf>
    <xf numFmtId="0" fontId="11" fillId="9" borderId="1326" xfId="0" applyFont="1" applyFill="1" applyBorder="1" applyAlignment="1">
      <alignment horizontal="center" vertical="center" wrapText="1"/>
    </xf>
    <xf numFmtId="0" fontId="11" fillId="9" borderId="1327" xfId="0" applyFont="1" applyFill="1" applyBorder="1" applyAlignment="1">
      <alignment horizontal="center" vertical="center" wrapText="1"/>
    </xf>
    <xf numFmtId="0" fontId="11" fillId="9" borderId="1328" xfId="0" applyFont="1" applyFill="1" applyBorder="1" applyAlignment="1">
      <alignment horizontal="center" vertical="center" wrapText="1"/>
    </xf>
    <xf numFmtId="0" fontId="11" fillId="9" borderId="1329" xfId="0" applyFont="1" applyFill="1" applyBorder="1" applyAlignment="1">
      <alignment horizontal="center" vertical="center" wrapText="1"/>
    </xf>
    <xf numFmtId="0" fontId="11" fillId="9" borderId="1330" xfId="0" applyFont="1" applyFill="1" applyBorder="1" applyAlignment="1">
      <alignment horizontal="center" vertical="center" wrapText="1"/>
    </xf>
    <xf numFmtId="0" fontId="40" fillId="9" borderId="1325" xfId="0" applyFont="1" applyFill="1" applyBorder="1" applyAlignment="1">
      <alignment horizontal="center" vertical="center" wrapText="1"/>
    </xf>
    <xf numFmtId="0" fontId="40" fillId="9" borderId="1326" xfId="0" applyFont="1" applyFill="1" applyBorder="1" applyAlignment="1">
      <alignment horizontal="center" vertical="center" wrapText="1"/>
    </xf>
    <xf numFmtId="0" fontId="40" fillId="0" borderId="1332" xfId="0" applyFont="1" applyFill="1" applyBorder="1" applyAlignment="1">
      <alignment horizontal="center" vertical="center"/>
    </xf>
    <xf numFmtId="0" fontId="40" fillId="9" borderId="1333" xfId="0" applyFont="1" applyFill="1" applyBorder="1" applyAlignment="1">
      <alignment horizontal="center" vertical="center" wrapText="1"/>
    </xf>
    <xf numFmtId="0" fontId="40" fillId="9" borderId="1270" xfId="0" applyFont="1" applyFill="1" applyBorder="1" applyAlignment="1">
      <alignment horizontal="center" vertical="center"/>
    </xf>
    <xf numFmtId="0" fontId="40" fillId="9" borderId="1334" xfId="0" applyFont="1" applyFill="1" applyBorder="1" applyAlignment="1">
      <alignment horizontal="center" vertical="center" wrapText="1"/>
    </xf>
    <xf numFmtId="0" fontId="40" fillId="9" borderId="1335" xfId="0" applyFont="1" applyFill="1" applyBorder="1" applyAlignment="1">
      <alignment horizontal="center" vertical="center"/>
    </xf>
    <xf numFmtId="0" fontId="40" fillId="9" borderId="1336" xfId="0" applyFont="1" applyFill="1" applyBorder="1" applyAlignment="1">
      <alignment horizontal="center" vertical="center" wrapText="1"/>
    </xf>
    <xf numFmtId="0" fontId="40" fillId="9" borderId="1337" xfId="0" applyFont="1" applyFill="1" applyBorder="1" applyAlignment="1">
      <alignment horizontal="center" vertical="center"/>
    </xf>
    <xf numFmtId="0" fontId="40" fillId="9" borderId="1338" xfId="0" applyFont="1" applyFill="1" applyBorder="1" applyAlignment="1">
      <alignment horizontal="center" vertical="center"/>
    </xf>
    <xf numFmtId="0" fontId="40" fillId="9" borderId="1339" xfId="0" applyFont="1" applyFill="1" applyBorder="1" applyAlignment="1">
      <alignment horizontal="center" vertical="center" wrapText="1"/>
    </xf>
    <xf numFmtId="0" fontId="11" fillId="9" borderId="1340" xfId="0" applyFont="1" applyFill="1" applyBorder="1" applyAlignment="1">
      <alignment horizontal="center" vertical="center" wrapText="1"/>
    </xf>
    <xf numFmtId="0" fontId="11" fillId="9" borderId="1341" xfId="0" applyFont="1" applyFill="1" applyBorder="1" applyAlignment="1">
      <alignment horizontal="center" vertical="center" wrapText="1"/>
    </xf>
    <xf numFmtId="0" fontId="40" fillId="9" borderId="1342" xfId="0" applyFont="1" applyFill="1" applyBorder="1" applyAlignment="1">
      <alignment horizontal="center" vertical="center" wrapText="1"/>
    </xf>
    <xf numFmtId="0" fontId="40" fillId="9" borderId="1331" xfId="0" applyFont="1" applyFill="1" applyBorder="1" applyAlignment="1">
      <alignment horizontal="center" vertical="center"/>
    </xf>
    <xf numFmtId="0" fontId="40" fillId="9" borderId="1332" xfId="0" applyFont="1" applyFill="1" applyBorder="1" applyAlignment="1">
      <alignment horizontal="center" vertical="center"/>
    </xf>
    <xf numFmtId="0" fontId="144" fillId="2" borderId="1345" xfId="15" applyFont="1" applyFill="1" applyBorder="1" applyAlignment="1" applyProtection="1">
      <alignment horizontal="left" vertical="center" wrapText="1"/>
      <protection locked="0"/>
    </xf>
    <xf numFmtId="0" fontId="144" fillId="2" borderId="1288" xfId="15" applyFont="1" applyFill="1" applyBorder="1" applyAlignment="1" applyProtection="1">
      <alignment horizontal="left" vertical="center" wrapText="1"/>
      <protection locked="0"/>
    </xf>
    <xf numFmtId="0" fontId="127" fillId="2" borderId="1280" xfId="15" applyNumberFormat="1" applyFont="1" applyFill="1" applyBorder="1" applyAlignment="1" applyProtection="1">
      <alignment horizontal="center" vertical="center" wrapText="1"/>
      <protection locked="0"/>
    </xf>
    <xf numFmtId="0" fontId="144" fillId="2" borderId="1347" xfId="15" applyFont="1" applyFill="1" applyBorder="1" applyAlignment="1" applyProtection="1">
      <alignment horizontal="left" vertical="center" wrapText="1"/>
      <protection locked="0"/>
    </xf>
    <xf numFmtId="0" fontId="144" fillId="2" borderId="1364" xfId="15" applyFont="1" applyFill="1" applyBorder="1" applyAlignment="1" applyProtection="1">
      <alignment horizontal="left" vertical="center" wrapText="1"/>
      <protection locked="0"/>
    </xf>
    <xf numFmtId="0" fontId="144" fillId="2" borderId="1346" xfId="15" applyFont="1" applyFill="1" applyBorder="1" applyAlignment="1" applyProtection="1">
      <alignment horizontal="left" vertical="center" wrapText="1"/>
      <protection locked="0"/>
    </xf>
    <xf numFmtId="0" fontId="144" fillId="2" borderId="1348" xfId="15" applyFont="1" applyFill="1" applyBorder="1" applyAlignment="1" applyProtection="1">
      <alignment horizontal="left" vertical="center" wrapText="1"/>
      <protection locked="0"/>
    </xf>
    <xf numFmtId="0" fontId="144" fillId="2" borderId="1272" xfId="15" applyFont="1" applyFill="1" applyBorder="1" applyAlignment="1" applyProtection="1">
      <alignment horizontal="left" vertical="center" wrapText="1"/>
      <protection locked="0"/>
    </xf>
    <xf numFmtId="0" fontId="144" fillId="2" borderId="1287" xfId="15" applyFont="1" applyFill="1" applyBorder="1" applyAlignment="1" applyProtection="1">
      <alignment horizontal="left" vertical="center" wrapText="1"/>
      <protection locked="0"/>
    </xf>
    <xf numFmtId="0" fontId="144" fillId="2" borderId="1280" xfId="15" applyFont="1" applyFill="1" applyBorder="1" applyAlignment="1" applyProtection="1">
      <alignment horizontal="left" vertical="center" wrapText="1"/>
      <protection locked="0"/>
    </xf>
    <xf numFmtId="0" fontId="144" fillId="2" borderId="1273" xfId="15" applyFont="1" applyFill="1" applyBorder="1" applyAlignment="1" applyProtection="1">
      <alignment horizontal="left" vertical="center" wrapText="1"/>
      <protection locked="0"/>
    </xf>
    <xf numFmtId="0" fontId="144" fillId="2" borderId="1293" xfId="15" applyFont="1" applyFill="1" applyBorder="1" applyAlignment="1" applyProtection="1">
      <alignment horizontal="left" vertical="center" wrapText="1"/>
      <protection locked="0"/>
    </xf>
    <xf numFmtId="0" fontId="144" fillId="2" borderId="1296" xfId="15" applyFont="1" applyFill="1" applyBorder="1" applyAlignment="1" applyProtection="1">
      <alignment horizontal="left" vertical="center" wrapText="1"/>
      <protection locked="0"/>
    </xf>
    <xf numFmtId="0" fontId="144" fillId="2" borderId="1294" xfId="15" applyFont="1" applyFill="1" applyBorder="1" applyAlignment="1" applyProtection="1">
      <alignment horizontal="left" vertical="center" wrapText="1"/>
      <protection locked="0"/>
    </xf>
    <xf numFmtId="0" fontId="144" fillId="2" borderId="1295" xfId="15" applyFont="1" applyFill="1" applyBorder="1" applyAlignment="1" applyProtection="1">
      <alignment horizontal="left" vertical="center" wrapText="1"/>
      <protection locked="0"/>
    </xf>
    <xf numFmtId="0" fontId="144" fillId="2" borderId="1297" xfId="15" applyFont="1" applyFill="1" applyBorder="1" applyAlignment="1" applyProtection="1">
      <alignment horizontal="left" vertical="center" wrapText="1"/>
      <protection locked="0"/>
    </xf>
    <xf numFmtId="0" fontId="127" fillId="2" borderId="1295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354" xfId="22" quotePrefix="1" applyFont="1" applyFill="1" applyBorder="1" applyAlignment="1">
      <alignment horizontal="left" vertical="center" wrapText="1"/>
    </xf>
    <xf numFmtId="0" fontId="127" fillId="2" borderId="1354" xfId="15" applyNumberFormat="1" applyFont="1" applyFill="1" applyBorder="1" applyAlignment="1" applyProtection="1">
      <alignment horizontal="center" vertical="center" wrapText="1"/>
    </xf>
    <xf numFmtId="0" fontId="127" fillId="2" borderId="1361" xfId="15" applyNumberFormat="1" applyFont="1" applyFill="1" applyBorder="1" applyAlignment="1" applyProtection="1">
      <alignment horizontal="center" vertical="center" wrapText="1"/>
    </xf>
    <xf numFmtId="0" fontId="127" fillId="2" borderId="1362" xfId="15" applyNumberFormat="1" applyFont="1" applyFill="1" applyBorder="1" applyAlignment="1" applyProtection="1">
      <alignment horizontal="center" vertical="center" wrapText="1"/>
    </xf>
    <xf numFmtId="0" fontId="145" fillId="2" borderId="1295" xfId="0" applyFont="1" applyFill="1" applyBorder="1" applyAlignment="1" applyProtection="1">
      <alignment horizontal="center" vertical="center"/>
      <protection locked="0"/>
    </xf>
    <xf numFmtId="0" fontId="145" fillId="2" borderId="1295" xfId="15" applyFont="1" applyFill="1" applyBorder="1" applyAlignment="1" applyProtection="1">
      <alignment horizontal="center" vertical="center" wrapText="1"/>
    </xf>
    <xf numFmtId="0" fontId="145" fillId="2" borderId="1280" xfId="15" applyFont="1" applyFill="1" applyBorder="1" applyAlignment="1" applyProtection="1">
      <alignment horizontal="center" vertical="center" wrapText="1"/>
    </xf>
    <xf numFmtId="0" fontId="27" fillId="2" borderId="1271" xfId="22" quotePrefix="1" applyFont="1" applyFill="1" applyBorder="1" applyAlignment="1">
      <alignment horizontal="left" vertical="center" wrapText="1"/>
    </xf>
    <xf numFmtId="0" fontId="145" fillId="2" borderId="1272" xfId="15" applyFont="1" applyFill="1" applyBorder="1" applyAlignment="1" applyProtection="1">
      <alignment horizontal="center" vertical="center" wrapText="1"/>
    </xf>
    <xf numFmtId="0" fontId="145" fillId="2" borderId="1273" xfId="15" applyFont="1" applyFill="1" applyBorder="1" applyAlignment="1" applyProtection="1">
      <alignment horizontal="center" vertical="center" wrapText="1"/>
    </xf>
    <xf numFmtId="0" fontId="27" fillId="2" borderId="1371" xfId="22" quotePrefix="1" applyFont="1" applyFill="1" applyBorder="1" applyAlignment="1">
      <alignment horizontal="left" vertical="center" wrapText="1"/>
    </xf>
    <xf numFmtId="0" fontId="145" fillId="2" borderId="1296" xfId="15" applyFont="1" applyFill="1" applyBorder="1" applyAlignment="1" applyProtection="1">
      <alignment horizontal="center" vertical="center" wrapText="1"/>
    </xf>
    <xf numFmtId="0" fontId="145" fillId="2" borderId="1297" xfId="15" applyFont="1" applyFill="1" applyBorder="1" applyAlignment="1" applyProtection="1">
      <alignment horizontal="center" vertical="center" wrapText="1"/>
    </xf>
    <xf numFmtId="0" fontId="146" fillId="2" borderId="1280" xfId="13" applyFont="1" applyFill="1" applyBorder="1" applyAlignment="1" applyProtection="1">
      <alignment horizontal="center" vertical="center" wrapText="1"/>
    </xf>
    <xf numFmtId="0" fontId="146" fillId="2" borderId="1272" xfId="13" applyFont="1" applyFill="1" applyBorder="1" applyAlignment="1" applyProtection="1">
      <alignment horizontal="center" vertical="center" wrapText="1"/>
    </xf>
    <xf numFmtId="0" fontId="146" fillId="2" borderId="1273" xfId="13" applyFont="1" applyFill="1" applyBorder="1" applyAlignment="1" applyProtection="1">
      <alignment horizontal="center" vertical="center" wrapText="1"/>
    </xf>
    <xf numFmtId="0" fontId="146" fillId="2" borderId="1295" xfId="13" applyFont="1" applyFill="1" applyBorder="1" applyAlignment="1" applyProtection="1">
      <alignment horizontal="center" vertical="center" wrapText="1"/>
    </xf>
    <xf numFmtId="0" fontId="146" fillId="2" borderId="1296" xfId="13" applyFont="1" applyFill="1" applyBorder="1" applyAlignment="1" applyProtection="1">
      <alignment horizontal="center" vertical="center" wrapText="1"/>
    </xf>
    <xf numFmtId="0" fontId="146" fillId="2" borderId="1297" xfId="13" applyFont="1" applyFill="1" applyBorder="1" applyAlignment="1" applyProtection="1">
      <alignment horizontal="center" vertical="center" wrapText="1"/>
    </xf>
    <xf numFmtId="0" fontId="172" fillId="2" borderId="1257" xfId="22" quotePrefix="1" applyFont="1" applyFill="1" applyBorder="1" applyAlignment="1" applyProtection="1">
      <alignment vertical="center" wrapText="1"/>
      <protection locked="0"/>
    </xf>
    <xf numFmtId="0" fontId="167" fillId="2" borderId="1013" xfId="13" applyFont="1" applyFill="1" applyBorder="1" applyAlignment="1" applyProtection="1">
      <alignment horizontal="center" vertical="center" wrapText="1"/>
    </xf>
    <xf numFmtId="0" fontId="167" fillId="2" borderId="733" xfId="13" applyFont="1" applyFill="1" applyBorder="1" applyAlignment="1" applyProtection="1">
      <alignment horizontal="center" vertical="center" wrapText="1"/>
    </xf>
    <xf numFmtId="0" fontId="128" fillId="2" borderId="1344" xfId="13" applyFont="1" applyFill="1" applyBorder="1" applyAlignment="1" applyProtection="1">
      <alignment horizontal="center" vertical="center" wrapText="1"/>
      <protection locked="0"/>
    </xf>
    <xf numFmtId="0" fontId="127" fillId="2" borderId="1346" xfId="15" applyFont="1" applyFill="1" applyBorder="1" applyAlignment="1" applyProtection="1">
      <alignment horizontal="center" vertical="center" wrapText="1"/>
      <protection locked="0"/>
    </xf>
    <xf numFmtId="0" fontId="127" fillId="2" borderId="1349" xfId="15" applyFont="1" applyFill="1" applyBorder="1" applyAlignment="1" applyProtection="1">
      <alignment horizontal="center" vertical="center" wrapText="1"/>
      <protection locked="0"/>
    </xf>
    <xf numFmtId="0" fontId="127" fillId="2" borderId="1280" xfId="15" applyFont="1" applyFill="1" applyBorder="1" applyAlignment="1" applyProtection="1">
      <alignment horizontal="center" vertical="center" wrapText="1"/>
      <protection locked="0"/>
    </xf>
    <xf numFmtId="0" fontId="127" fillId="2" borderId="1272" xfId="15" applyFont="1" applyFill="1" applyBorder="1" applyAlignment="1" applyProtection="1">
      <alignment horizontal="center" vertical="center" wrapText="1"/>
      <protection locked="0"/>
    </xf>
    <xf numFmtId="0" fontId="127" fillId="2" borderId="1273" xfId="15" applyFont="1" applyFill="1" applyBorder="1" applyAlignment="1" applyProtection="1">
      <alignment horizontal="center" vertical="center" wrapText="1"/>
      <protection locked="0"/>
    </xf>
    <xf numFmtId="0" fontId="127" fillId="2" borderId="1295" xfId="15" applyFont="1" applyFill="1" applyBorder="1" applyAlignment="1" applyProtection="1">
      <alignment horizontal="center" vertical="center" wrapText="1"/>
      <protection locked="0"/>
    </xf>
    <xf numFmtId="0" fontId="127" fillId="2" borderId="1296" xfId="15" applyFont="1" applyFill="1" applyBorder="1" applyAlignment="1" applyProtection="1">
      <alignment horizontal="center" vertical="center" wrapText="1"/>
      <protection locked="0"/>
    </xf>
    <xf numFmtId="0" fontId="127" fillId="2" borderId="1297" xfId="15" applyFont="1" applyFill="1" applyBorder="1" applyAlignment="1" applyProtection="1">
      <alignment horizontal="center" vertical="center" wrapText="1"/>
      <protection locked="0"/>
    </xf>
    <xf numFmtId="0" fontId="127" fillId="2" borderId="1346" xfId="15" applyFont="1" applyFill="1" applyBorder="1" applyAlignment="1" applyProtection="1">
      <alignment horizontal="center" vertical="center" wrapText="1"/>
    </xf>
    <xf numFmtId="0" fontId="128" fillId="2" borderId="1356" xfId="15" applyFont="1" applyFill="1" applyBorder="1" applyAlignment="1" applyProtection="1">
      <alignment horizontal="center" vertical="center" wrapText="1"/>
    </xf>
    <xf numFmtId="0" fontId="127" fillId="2" borderId="1343" xfId="15" applyFont="1" applyFill="1" applyBorder="1" applyAlignment="1" applyProtection="1">
      <alignment horizontal="center" vertical="center" wrapText="1"/>
    </xf>
    <xf numFmtId="0" fontId="127" fillId="2" borderId="1280" xfId="15" applyFont="1" applyFill="1" applyBorder="1" applyAlignment="1" applyProtection="1">
      <alignment horizontal="center" vertical="center" wrapText="1"/>
    </xf>
    <xf numFmtId="0" fontId="127" fillId="2" borderId="1290" xfId="15" applyFont="1" applyFill="1" applyBorder="1" applyAlignment="1" applyProtection="1">
      <alignment horizontal="center" vertical="center" wrapText="1"/>
    </xf>
    <xf numFmtId="0" fontId="127" fillId="2" borderId="1295" xfId="15" applyFont="1" applyFill="1" applyBorder="1" applyAlignment="1" applyProtection="1">
      <alignment horizontal="center" vertical="center" wrapText="1"/>
    </xf>
    <xf numFmtId="0" fontId="127" fillId="2" borderId="1292" xfId="15" applyFont="1" applyFill="1" applyBorder="1" applyAlignment="1" applyProtection="1">
      <alignment horizontal="center" vertical="center" wrapText="1"/>
    </xf>
    <xf numFmtId="0" fontId="127" fillId="2" borderId="1343" xfId="15" applyFont="1" applyFill="1" applyBorder="1" applyAlignment="1" applyProtection="1">
      <alignment horizontal="center" vertical="center" wrapText="1"/>
      <protection locked="0"/>
    </xf>
    <xf numFmtId="0" fontId="127" fillId="2" borderId="1292" xfId="15" applyFont="1" applyFill="1" applyBorder="1" applyAlignment="1" applyProtection="1">
      <alignment horizontal="center" vertical="center" wrapText="1"/>
      <protection locked="0"/>
    </xf>
    <xf numFmtId="0" fontId="127" fillId="2" borderId="1372" xfId="15" quotePrefix="1" applyFont="1" applyFill="1" applyBorder="1" applyAlignment="1">
      <alignment horizontal="left" vertical="center" wrapText="1"/>
    </xf>
    <xf numFmtId="0" fontId="127" fillId="2" borderId="1271" xfId="15" quotePrefix="1" applyFont="1" applyFill="1" applyBorder="1" applyAlignment="1">
      <alignment horizontal="left" vertical="center" wrapText="1"/>
    </xf>
    <xf numFmtId="0" fontId="127" fillId="2" borderId="1271" xfId="15" applyFont="1" applyFill="1" applyBorder="1" applyAlignment="1" applyProtection="1">
      <alignment horizontal="center" vertical="center" wrapText="1"/>
      <protection locked="0"/>
    </xf>
    <xf numFmtId="0" fontId="127" fillId="2" borderId="1371" xfId="15" quotePrefix="1" applyFont="1" applyFill="1" applyBorder="1" applyAlignment="1">
      <alignment horizontal="left" vertical="center" wrapText="1"/>
    </xf>
    <xf numFmtId="0" fontId="128" fillId="2" borderId="1355" xfId="13" applyFont="1" applyFill="1" applyBorder="1" applyAlignment="1" applyProtection="1">
      <alignment horizontal="center" vertical="center" wrapText="1"/>
      <protection locked="0"/>
    </xf>
    <xf numFmtId="0" fontId="128" fillId="2" borderId="1358" xfId="13" applyFont="1" applyFill="1" applyBorder="1" applyAlignment="1" applyProtection="1">
      <alignment horizontal="center" vertical="center" wrapText="1"/>
      <protection locked="0"/>
    </xf>
    <xf numFmtId="0" fontId="128" fillId="2" borderId="1361" xfId="13" applyFont="1" applyFill="1" applyBorder="1" applyAlignment="1" applyProtection="1">
      <alignment vertical="center" wrapText="1"/>
      <protection locked="0"/>
    </xf>
    <xf numFmtId="0" fontId="127" fillId="2" borderId="1358" xfId="13" applyFont="1" applyFill="1" applyBorder="1" applyAlignment="1" applyProtection="1">
      <alignment horizontal="center" vertical="center" wrapText="1"/>
      <protection locked="0"/>
    </xf>
    <xf numFmtId="0" fontId="128" fillId="2" borderId="1360" xfId="13" applyFont="1" applyFill="1" applyBorder="1" applyAlignment="1" applyProtection="1">
      <alignment horizontal="center" vertical="center" wrapText="1"/>
      <protection locked="0"/>
    </xf>
    <xf numFmtId="0" fontId="128" fillId="2" borderId="1354" xfId="13" applyFont="1" applyFill="1" applyBorder="1" applyAlignment="1" applyProtection="1">
      <alignment horizontal="center" vertical="center" wrapText="1"/>
      <protection locked="0"/>
    </xf>
    <xf numFmtId="0" fontId="128" fillId="2" borderId="1363" xfId="13" applyFont="1" applyFill="1" applyBorder="1" applyAlignment="1" applyProtection="1">
      <alignment vertical="center" wrapText="1"/>
      <protection locked="0"/>
    </xf>
    <xf numFmtId="0" fontId="128" fillId="2" borderId="1354" xfId="13" applyFont="1" applyFill="1" applyBorder="1" applyAlignment="1" applyProtection="1">
      <alignment vertical="center" wrapText="1"/>
      <protection locked="0"/>
    </xf>
    <xf numFmtId="0" fontId="127" fillId="2" borderId="1282" xfId="15" applyFont="1" applyFill="1" applyBorder="1" applyAlignment="1" applyProtection="1">
      <alignment horizontal="center" vertical="center" wrapText="1"/>
      <protection locked="0"/>
    </xf>
    <xf numFmtId="0" fontId="127" fillId="2" borderId="1288" xfId="15" applyFont="1" applyFill="1" applyBorder="1" applyAlignment="1" applyProtection="1">
      <alignment horizontal="center" vertical="center" wrapText="1"/>
      <protection locked="0"/>
    </xf>
    <xf numFmtId="0" fontId="127" fillId="2" borderId="1360" xfId="13" applyFont="1" applyFill="1" applyBorder="1" applyAlignment="1" applyProtection="1">
      <alignment horizontal="center" vertical="center" wrapText="1"/>
      <protection locked="0"/>
    </xf>
    <xf numFmtId="0" fontId="127" fillId="2" borderId="1354" xfId="13" applyFont="1" applyFill="1" applyBorder="1" applyAlignment="1" applyProtection="1">
      <alignment horizontal="center" vertical="center" wrapText="1"/>
      <protection locked="0"/>
    </xf>
    <xf numFmtId="0" fontId="127" fillId="2" borderId="1361" xfId="13" applyFont="1" applyFill="1" applyBorder="1" applyAlignment="1" applyProtection="1">
      <alignment horizontal="center" vertical="center" wrapText="1"/>
      <protection locked="0"/>
    </xf>
    <xf numFmtId="0" fontId="127" fillId="2" borderId="1362" xfId="13" applyFont="1" applyFill="1" applyBorder="1" applyAlignment="1" applyProtection="1">
      <alignment horizontal="center" vertical="center" wrapText="1"/>
      <protection locked="0"/>
    </xf>
    <xf numFmtId="0" fontId="127" fillId="2" borderId="1068" xfId="15" applyFont="1" applyFill="1" applyBorder="1" applyAlignment="1" applyProtection="1">
      <alignment horizontal="center" vertical="center" wrapText="1"/>
      <protection locked="0"/>
    </xf>
    <xf numFmtId="0" fontId="127" fillId="2" borderId="1131" xfId="15" applyFont="1" applyFill="1" applyBorder="1" applyAlignment="1" applyProtection="1">
      <alignment horizontal="center" vertical="center" wrapText="1"/>
      <protection locked="0"/>
    </xf>
    <xf numFmtId="0" fontId="127" fillId="2" borderId="1300" xfId="15" applyFont="1" applyFill="1" applyBorder="1" applyAlignment="1" applyProtection="1">
      <alignment horizontal="center" vertical="center" wrapText="1"/>
      <protection locked="0"/>
    </xf>
    <xf numFmtId="0" fontId="127" fillId="2" borderId="1284" xfId="15" applyFont="1" applyFill="1" applyBorder="1" applyAlignment="1" applyProtection="1">
      <alignment horizontal="center" vertical="center" wrapText="1"/>
      <protection locked="0"/>
    </xf>
    <xf numFmtId="0" fontId="127" fillId="2" borderId="1293" xfId="15" applyFont="1" applyFill="1" applyBorder="1" applyAlignment="1" applyProtection="1">
      <alignment horizontal="center" vertical="center" wrapText="1"/>
      <protection locked="0"/>
    </xf>
    <xf numFmtId="0" fontId="127" fillId="2" borderId="1371" xfId="15" applyFont="1" applyFill="1" applyBorder="1" applyAlignment="1" applyProtection="1">
      <alignment horizontal="center" vertical="center" wrapText="1"/>
      <protection locked="0"/>
    </xf>
    <xf numFmtId="0" fontId="128" fillId="2" borderId="1350" xfId="15" applyFont="1" applyFill="1" applyBorder="1" applyAlignment="1" applyProtection="1">
      <alignment horizontal="center" vertical="center" wrapText="1"/>
    </xf>
    <xf numFmtId="0" fontId="144" fillId="2" borderId="1347" xfId="15" applyFont="1" applyFill="1" applyBorder="1" applyAlignment="1" applyProtection="1">
      <alignment horizontal="left" vertical="center" wrapText="1"/>
    </xf>
    <xf numFmtId="0" fontId="144" fillId="2" borderId="1272" xfId="15" applyFont="1" applyFill="1" applyBorder="1" applyAlignment="1" applyProtection="1">
      <alignment horizontal="left" vertical="center" wrapText="1"/>
    </xf>
    <xf numFmtId="0" fontId="144" fillId="2" borderId="1296" xfId="15" applyFont="1" applyFill="1" applyBorder="1" applyAlignment="1" applyProtection="1">
      <alignment horizontal="left" vertical="center" wrapText="1"/>
    </xf>
    <xf numFmtId="0" fontId="127" fillId="2" borderId="1293" xfId="15" applyFont="1" applyFill="1" applyBorder="1" applyAlignment="1" applyProtection="1">
      <alignment horizontal="center" vertical="center" wrapText="1"/>
    </xf>
    <xf numFmtId="0" fontId="128" fillId="2" borderId="1354" xfId="13" applyFont="1" applyFill="1" applyBorder="1" applyAlignment="1" applyProtection="1">
      <alignment horizontal="center" vertical="center" wrapText="1"/>
    </xf>
    <xf numFmtId="0" fontId="144" fillId="2" borderId="1372" xfId="15" applyFont="1" applyFill="1" applyBorder="1" applyAlignment="1" applyProtection="1">
      <alignment horizontal="left" vertical="center" wrapText="1"/>
      <protection locked="0"/>
    </xf>
    <xf numFmtId="0" fontId="144" fillId="2" borderId="1271" xfId="15" applyFont="1" applyFill="1" applyBorder="1" applyAlignment="1" applyProtection="1">
      <alignment horizontal="left" vertical="center" wrapText="1"/>
      <protection locked="0"/>
    </xf>
    <xf numFmtId="0" fontId="144" fillId="2" borderId="1371" xfId="15" applyFont="1" applyFill="1" applyBorder="1" applyAlignment="1" applyProtection="1">
      <alignment horizontal="left" vertical="center" wrapText="1"/>
      <protection locked="0"/>
    </xf>
    <xf numFmtId="0" fontId="128" fillId="2" borderId="1354" xfId="15" applyFont="1" applyFill="1" applyBorder="1" applyAlignment="1" applyProtection="1">
      <alignment horizontal="center" vertical="center" wrapText="1"/>
    </xf>
    <xf numFmtId="0" fontId="150" fillId="2" borderId="1140" xfId="0" applyFont="1" applyFill="1" applyBorder="1" applyAlignment="1" applyProtection="1">
      <alignment horizontal="center" vertical="center"/>
    </xf>
    <xf numFmtId="0" fontId="150" fillId="2" borderId="1354" xfId="0" applyFont="1" applyFill="1" applyBorder="1" applyAlignment="1" applyProtection="1">
      <alignment horizontal="center" vertical="center"/>
    </xf>
    <xf numFmtId="0" fontId="150" fillId="2" borderId="1099" xfId="0" applyFont="1" applyFill="1" applyBorder="1" applyAlignment="1" applyProtection="1">
      <alignment horizontal="center" vertical="center"/>
    </xf>
    <xf numFmtId="0" fontId="40" fillId="0" borderId="1271" xfId="15" quotePrefix="1" applyFont="1" applyFill="1" applyBorder="1" applyAlignment="1">
      <alignment horizontal="center" vertical="center" wrapText="1"/>
    </xf>
    <xf numFmtId="0" fontId="40" fillId="0" borderId="1272" xfId="15" quotePrefix="1" applyFont="1" applyFill="1" applyBorder="1" applyAlignment="1">
      <alignment horizontal="center" vertical="center" wrapText="1"/>
    </xf>
    <xf numFmtId="0" fontId="40" fillId="0" borderId="1288" xfId="15" quotePrefix="1" applyFont="1" applyFill="1" applyBorder="1" applyAlignment="1">
      <alignment horizontal="center" vertical="center" wrapText="1"/>
    </xf>
    <xf numFmtId="0" fontId="11" fillId="0" borderId="1354" xfId="13" quotePrefix="1" applyFont="1" applyFill="1" applyBorder="1" applyAlignment="1">
      <alignment horizontal="center" vertical="center" wrapText="1"/>
    </xf>
    <xf numFmtId="0" fontId="40" fillId="0" borderId="1351" xfId="13" quotePrefix="1" applyFont="1" applyFill="1" applyBorder="1" applyAlignment="1">
      <alignment vertical="center" wrapText="1"/>
    </xf>
    <xf numFmtId="0" fontId="11" fillId="0" borderId="1352" xfId="13" quotePrefix="1" applyFont="1" applyFill="1" applyBorder="1" applyAlignment="1">
      <alignment vertical="center" wrapText="1"/>
    </xf>
    <xf numFmtId="0" fontId="11" fillId="0" borderId="1365" xfId="13" quotePrefix="1" applyFont="1" applyFill="1" applyBorder="1" applyAlignment="1">
      <alignment vertical="center" wrapText="1"/>
    </xf>
    <xf numFmtId="0" fontId="40" fillId="0" borderId="1350" xfId="13" quotePrefix="1" applyFont="1" applyFill="1" applyBorder="1" applyAlignment="1">
      <alignment vertical="center" wrapText="1"/>
    </xf>
    <xf numFmtId="0" fontId="11" fillId="0" borderId="1346" xfId="13" quotePrefix="1" applyFont="1" applyFill="1" applyBorder="1" applyAlignment="1">
      <alignment vertical="center" wrapText="1"/>
    </xf>
    <xf numFmtId="0" fontId="11" fillId="0" borderId="1347" xfId="13" quotePrefix="1" applyFont="1" applyFill="1" applyBorder="1" applyAlignment="1">
      <alignment vertical="center" wrapText="1"/>
    </xf>
    <xf numFmtId="0" fontId="11" fillId="0" borderId="1348" xfId="13" quotePrefix="1" applyFont="1" applyFill="1" applyBorder="1" applyAlignment="1">
      <alignment vertical="center" wrapText="1"/>
    </xf>
    <xf numFmtId="0" fontId="11" fillId="0" borderId="1354" xfId="15" quotePrefix="1" applyFont="1" applyFill="1" applyBorder="1" applyAlignment="1">
      <alignment vertical="center" wrapText="1"/>
    </xf>
    <xf numFmtId="0" fontId="11" fillId="0" borderId="1357" xfId="15" quotePrefix="1" applyFont="1" applyFill="1" applyBorder="1" applyAlignment="1">
      <alignment vertical="center" wrapText="1"/>
    </xf>
    <xf numFmtId="0" fontId="40" fillId="0" borderId="1287" xfId="15" quotePrefix="1" applyFont="1" applyFill="1" applyBorder="1" applyAlignment="1">
      <alignment horizontal="center" vertical="center" wrapText="1"/>
    </xf>
    <xf numFmtId="0" fontId="40" fillId="0" borderId="1280" xfId="15" quotePrefix="1" applyFont="1" applyFill="1" applyBorder="1" applyAlignment="1">
      <alignment horizontal="center" vertical="center" wrapText="1"/>
    </xf>
    <xf numFmtId="0" fontId="56" fillId="0" borderId="1280" xfId="15" quotePrefix="1" applyFont="1" applyFill="1" applyBorder="1" applyAlignment="1">
      <alignment horizontal="center" vertical="center" wrapText="1"/>
    </xf>
    <xf numFmtId="0" fontId="40" fillId="0" borderId="1349" xfId="15" quotePrefix="1" applyFont="1" applyFill="1" applyBorder="1" applyAlignment="1">
      <alignment horizontal="center" vertical="center" wrapText="1"/>
    </xf>
    <xf numFmtId="0" fontId="40" fillId="9" borderId="983" xfId="0" applyFont="1" applyFill="1" applyBorder="1" applyAlignment="1">
      <alignment horizontal="center" vertical="center"/>
    </xf>
    <xf numFmtId="0" fontId="40" fillId="0" borderId="983" xfId="0" applyFont="1" applyFill="1" applyBorder="1" applyAlignment="1">
      <alignment horizontal="center" vertical="center"/>
    </xf>
    <xf numFmtId="0" fontId="40" fillId="9" borderId="1306" xfId="0" applyFont="1" applyFill="1" applyBorder="1" applyAlignment="1">
      <alignment horizontal="center" vertical="center" wrapText="1"/>
    </xf>
    <xf numFmtId="0" fontId="36" fillId="5" borderId="1354" xfId="11" quotePrefix="1" applyFont="1" applyFill="1" applyBorder="1" applyAlignment="1">
      <alignment horizontal="center" vertical="center" wrapText="1"/>
    </xf>
    <xf numFmtId="0" fontId="37" fillId="5" borderId="1354" xfId="11" quotePrefix="1" applyFont="1" applyFill="1" applyBorder="1" applyAlignment="1">
      <alignment horizontal="center" vertical="center" wrapText="1"/>
    </xf>
    <xf numFmtId="0" fontId="38" fillId="5" borderId="1357" xfId="11" quotePrefix="1" applyFont="1" applyFill="1" applyBorder="1" applyAlignment="1">
      <alignment horizontal="center" vertical="center" wrapText="1"/>
    </xf>
    <xf numFmtId="0" fontId="113" fillId="5" borderId="1282" xfId="15" applyFont="1" applyFill="1" applyBorder="1" applyAlignment="1">
      <alignment vertical="center" wrapText="1"/>
    </xf>
    <xf numFmtId="0" fontId="126" fillId="5" borderId="1346" xfId="0" applyFont="1" applyFill="1" applyBorder="1" applyAlignment="1">
      <alignment horizontal="center" vertical="center" wrapText="1"/>
    </xf>
    <xf numFmtId="0" fontId="126" fillId="5" borderId="1348" xfId="0" applyFont="1" applyFill="1" applyBorder="1" applyAlignment="1">
      <alignment horizontal="center" vertical="center" wrapText="1"/>
    </xf>
    <xf numFmtId="0" fontId="40" fillId="0" borderId="1367" xfId="15" quotePrefix="1" applyFont="1" applyFill="1" applyBorder="1" applyAlignment="1">
      <alignment horizontal="center" vertical="center" wrapText="1"/>
    </xf>
    <xf numFmtId="0" fontId="126" fillId="5" borderId="1349" xfId="0" applyFont="1" applyFill="1" applyBorder="1" applyAlignment="1">
      <alignment horizontal="center" vertical="center" wrapText="1"/>
    </xf>
    <xf numFmtId="0" fontId="126" fillId="5" borderId="1289" xfId="0" applyFont="1" applyFill="1" applyBorder="1" applyAlignment="1">
      <alignment horizontal="center" vertical="center" wrapText="1"/>
    </xf>
    <xf numFmtId="0" fontId="40" fillId="5" borderId="1288" xfId="15" quotePrefix="1" applyFont="1" applyFill="1" applyBorder="1" applyAlignment="1">
      <alignment horizontal="center" vertical="center" wrapText="1"/>
    </xf>
    <xf numFmtId="0" fontId="126" fillId="5" borderId="1373" xfId="0" applyFont="1" applyFill="1" applyBorder="1" applyAlignment="1">
      <alignment horizontal="left" vertical="center" wrapText="1"/>
    </xf>
    <xf numFmtId="0" fontId="11" fillId="5" borderId="1354" xfId="13" quotePrefix="1" applyFont="1" applyFill="1" applyBorder="1" applyAlignment="1">
      <alignment horizontal="center" vertical="center" wrapText="1"/>
    </xf>
    <xf numFmtId="0" fontId="11" fillId="5" borderId="1357" xfId="13" quotePrefix="1" applyFont="1" applyFill="1" applyBorder="1" applyAlignment="1">
      <alignment horizontal="center" vertical="center" wrapText="1"/>
    </xf>
    <xf numFmtId="0" fontId="11" fillId="5" borderId="1350" xfId="13" quotePrefix="1" applyFont="1" applyFill="1" applyBorder="1" applyAlignment="1">
      <alignment horizontal="center" vertical="center" wrapText="1"/>
    </xf>
    <xf numFmtId="0" fontId="11" fillId="5" borderId="1344" xfId="13" quotePrefix="1" applyFont="1" applyFill="1" applyBorder="1" applyAlignment="1">
      <alignment horizontal="center" vertical="center" wrapText="1"/>
    </xf>
    <xf numFmtId="0" fontId="11" fillId="5" borderId="1374" xfId="13" quotePrefix="1" applyFont="1" applyFill="1" applyBorder="1" applyAlignment="1">
      <alignment horizontal="center" vertical="center" wrapText="1"/>
    </xf>
    <xf numFmtId="0" fontId="11" fillId="5" borderId="1373" xfId="13" quotePrefix="1" applyFont="1" applyFill="1" applyBorder="1" applyAlignment="1">
      <alignment horizontal="center" vertical="center" wrapText="1"/>
    </xf>
    <xf numFmtId="0" fontId="11" fillId="5" borderId="1355" xfId="13" quotePrefix="1" applyFont="1" applyFill="1" applyBorder="1" applyAlignment="1">
      <alignment horizontal="center" vertical="center" wrapText="1"/>
    </xf>
    <xf numFmtId="0" fontId="43" fillId="5" borderId="1373" xfId="0" applyFont="1" applyFill="1" applyBorder="1" applyAlignment="1">
      <alignment horizontal="left" vertical="center" wrapText="1"/>
    </xf>
    <xf numFmtId="0" fontId="11" fillId="5" borderId="1350" xfId="13" quotePrefix="1" applyFont="1" applyFill="1" applyBorder="1" applyAlignment="1">
      <alignment vertical="center" wrapText="1"/>
    </xf>
    <xf numFmtId="0" fontId="11" fillId="5" borderId="1351" xfId="13" quotePrefix="1" applyFont="1" applyFill="1" applyBorder="1" applyAlignment="1">
      <alignment vertical="center" wrapText="1"/>
    </xf>
    <xf numFmtId="0" fontId="11" fillId="5" borderId="1365" xfId="13" quotePrefix="1" applyFont="1" applyFill="1" applyBorder="1" applyAlignment="1">
      <alignment vertical="center" wrapText="1"/>
    </xf>
    <xf numFmtId="0" fontId="40" fillId="5" borderId="1292" xfId="15" applyFont="1" applyFill="1" applyBorder="1" applyAlignment="1">
      <alignment vertical="center" wrapText="1"/>
    </xf>
    <xf numFmtId="0" fontId="39" fillId="5" borderId="1356" xfId="15" quotePrefix="1" applyFont="1" applyFill="1" applyBorder="1" applyAlignment="1">
      <alignment vertical="center" wrapText="1"/>
    </xf>
    <xf numFmtId="0" fontId="11" fillId="5" borderId="1354" xfId="15" quotePrefix="1" applyFont="1" applyFill="1" applyBorder="1" applyAlignment="1">
      <alignment horizontal="center" vertical="center" wrapText="1"/>
    </xf>
    <xf numFmtId="0" fontId="11" fillId="5" borderId="1357" xfId="15" quotePrefix="1" applyFont="1" applyFill="1" applyBorder="1" applyAlignment="1">
      <alignment horizontal="center" vertical="center" wrapText="1"/>
    </xf>
    <xf numFmtId="0" fontId="39" fillId="5" borderId="1343" xfId="15" applyFont="1" applyFill="1" applyBorder="1" applyAlignment="1">
      <alignment vertical="center" wrapText="1"/>
    </xf>
    <xf numFmtId="0" fontId="126" fillId="5" borderId="1350" xfId="0" applyFont="1" applyFill="1" applyBorder="1" applyAlignment="1">
      <alignment horizontal="center" vertical="center" wrapText="1"/>
    </xf>
    <xf numFmtId="0" fontId="126" fillId="5" borderId="1351" xfId="0" applyFont="1" applyFill="1" applyBorder="1" applyAlignment="1">
      <alignment horizontal="center" vertical="center" wrapText="1"/>
    </xf>
    <xf numFmtId="0" fontId="126" fillId="5" borderId="1352" xfId="0" applyFont="1" applyFill="1" applyBorder="1" applyAlignment="1">
      <alignment horizontal="center" vertical="center" wrapText="1"/>
    </xf>
    <xf numFmtId="0" fontId="126" fillId="5" borderId="1347" xfId="0" applyFont="1" applyFill="1" applyBorder="1" applyAlignment="1">
      <alignment horizontal="center" vertical="center" wrapText="1"/>
    </xf>
    <xf numFmtId="0" fontId="126" fillId="5" borderId="1280" xfId="0" applyFont="1" applyFill="1" applyBorder="1" applyAlignment="1">
      <alignment horizontal="center" vertical="center" wrapText="1"/>
    </xf>
    <xf numFmtId="0" fontId="126" fillId="5" borderId="1272" xfId="0" applyFont="1" applyFill="1" applyBorder="1" applyAlignment="1">
      <alignment horizontal="center" vertical="center" wrapText="1"/>
    </xf>
    <xf numFmtId="0" fontId="126" fillId="5" borderId="1273" xfId="0" applyFont="1" applyFill="1" applyBorder="1" applyAlignment="1">
      <alignment horizontal="center" vertical="center" wrapText="1"/>
    </xf>
    <xf numFmtId="0" fontId="126" fillId="5" borderId="1295" xfId="0" applyFont="1" applyFill="1" applyBorder="1" applyAlignment="1">
      <alignment horizontal="center" vertical="center" wrapText="1"/>
    </xf>
    <xf numFmtId="0" fontId="126" fillId="5" borderId="1296" xfId="0" applyFont="1" applyFill="1" applyBorder="1" applyAlignment="1">
      <alignment horizontal="center" vertical="center" wrapText="1"/>
    </xf>
    <xf numFmtId="0" fontId="126" fillId="5" borderId="1297" xfId="0" applyFont="1" applyFill="1" applyBorder="1" applyAlignment="1">
      <alignment horizontal="center" vertical="center" wrapText="1"/>
    </xf>
    <xf numFmtId="0" fontId="11" fillId="5" borderId="1356" xfId="15" quotePrefix="1" applyFont="1" applyFill="1" applyBorder="1" applyAlignment="1">
      <alignment horizontal="center" vertical="center" wrapText="1"/>
    </xf>
    <xf numFmtId="0" fontId="10" fillId="5" borderId="1356" xfId="0" applyFont="1" applyFill="1" applyBorder="1" applyAlignment="1">
      <alignment horizontal="left" vertical="center" wrapText="1"/>
    </xf>
    <xf numFmtId="0" fontId="11" fillId="5" borderId="1356" xfId="13" quotePrefix="1" applyFont="1" applyFill="1" applyBorder="1" applyAlignment="1">
      <alignment horizontal="center" vertical="center" wrapText="1"/>
    </xf>
    <xf numFmtId="0" fontId="126" fillId="5" borderId="1356" xfId="0" applyFont="1" applyFill="1" applyBorder="1" applyAlignment="1">
      <alignment horizontal="left" vertical="center" wrapText="1"/>
    </xf>
    <xf numFmtId="0" fontId="126" fillId="5" borderId="1354" xfId="0" applyFont="1" applyFill="1" applyBorder="1" applyAlignment="1">
      <alignment horizontal="center" vertical="center"/>
    </xf>
    <xf numFmtId="0" fontId="126" fillId="5" borderId="1356" xfId="0" applyFont="1" applyFill="1" applyBorder="1" applyAlignment="1">
      <alignment horizontal="center" vertical="center"/>
    </xf>
    <xf numFmtId="0" fontId="126" fillId="5" borderId="1357" xfId="0" applyFont="1" applyFill="1" applyBorder="1" applyAlignment="1">
      <alignment horizontal="center" vertical="center"/>
    </xf>
    <xf numFmtId="0" fontId="40" fillId="5" borderId="1067" xfId="15" quotePrefix="1" applyFont="1" applyFill="1" applyBorder="1" applyAlignment="1">
      <alignment vertical="center" wrapText="1"/>
    </xf>
    <xf numFmtId="0" fontId="40" fillId="5" borderId="1069" xfId="15" quotePrefix="1" applyFont="1" applyFill="1" applyBorder="1" applyAlignment="1">
      <alignment vertical="center" wrapText="1"/>
    </xf>
    <xf numFmtId="0" fontId="11" fillId="5" borderId="1346" xfId="15" quotePrefix="1" applyFont="1" applyFill="1" applyBorder="1" applyAlignment="1">
      <alignment vertical="center" wrapText="1"/>
    </xf>
    <xf numFmtId="0" fontId="11" fillId="5" borderId="1347" xfId="15" quotePrefix="1" applyFont="1" applyFill="1" applyBorder="1" applyAlignment="1">
      <alignment vertical="center" wrapText="1"/>
    </xf>
    <xf numFmtId="0" fontId="40" fillId="5" borderId="1348" xfId="15" quotePrefix="1" applyFont="1" applyFill="1" applyBorder="1" applyAlignment="1">
      <alignment vertical="center" wrapText="1"/>
    </xf>
    <xf numFmtId="0" fontId="126" fillId="5" borderId="1349" xfId="0" applyFont="1" applyFill="1" applyBorder="1" applyAlignment="1">
      <alignment horizontal="left" vertical="center" wrapText="1"/>
    </xf>
    <xf numFmtId="0" fontId="126" fillId="5" borderId="1283" xfId="0" applyFont="1" applyFill="1" applyBorder="1" applyAlignment="1">
      <alignment horizontal="left" vertical="center" wrapText="1"/>
    </xf>
    <xf numFmtId="0" fontId="126" fillId="5" borderId="1289" xfId="0" applyFont="1" applyFill="1" applyBorder="1" applyAlignment="1">
      <alignment horizontal="left" vertical="center" wrapText="1"/>
    </xf>
    <xf numFmtId="0" fontId="11" fillId="5" borderId="1373" xfId="13" quotePrefix="1" applyFont="1" applyFill="1" applyBorder="1" applyAlignment="1">
      <alignment vertical="center" wrapText="1"/>
    </xf>
    <xf numFmtId="0" fontId="40" fillId="5" borderId="1351" xfId="13" quotePrefix="1" applyFont="1" applyFill="1" applyBorder="1" applyAlignment="1">
      <alignment vertical="center" wrapText="1"/>
    </xf>
    <xf numFmtId="0" fontId="40" fillId="5" borderId="1355" xfId="13" quotePrefix="1" applyFont="1" applyFill="1" applyBorder="1" applyAlignment="1">
      <alignment vertical="center" wrapText="1"/>
    </xf>
    <xf numFmtId="0" fontId="11" fillId="5" borderId="1346" xfId="15" quotePrefix="1" applyFont="1" applyFill="1" applyBorder="1" applyAlignment="1">
      <alignment horizontal="center" vertical="center" wrapText="1"/>
    </xf>
    <xf numFmtId="0" fontId="11" fillId="5" borderId="1348" xfId="15" quotePrefix="1" applyFont="1" applyFill="1" applyBorder="1" applyAlignment="1">
      <alignment horizontal="center" vertical="center" wrapText="1"/>
    </xf>
    <xf numFmtId="0" fontId="11" fillId="0" borderId="1346" xfId="15" quotePrefix="1" applyFont="1" applyFill="1" applyBorder="1" applyAlignment="1">
      <alignment horizontal="center" vertical="center" wrapText="1"/>
    </xf>
    <xf numFmtId="0" fontId="40" fillId="5" borderId="1287" xfId="15" quotePrefix="1" applyFont="1" applyFill="1" applyBorder="1" applyAlignment="1">
      <alignment horizontal="center" vertical="center" wrapText="1"/>
    </xf>
    <xf numFmtId="0" fontId="126" fillId="5" borderId="1283" xfId="0" applyFont="1" applyFill="1" applyBorder="1" applyAlignment="1">
      <alignment horizontal="center" vertical="center" wrapText="1"/>
    </xf>
    <xf numFmtId="0" fontId="40" fillId="5" borderId="42" xfId="13" quotePrefix="1" applyFont="1" applyFill="1" applyBorder="1" applyAlignment="1">
      <alignment horizontal="center" vertical="center" wrapText="1"/>
    </xf>
    <xf numFmtId="0" fontId="40" fillId="5" borderId="1280" xfId="13" quotePrefix="1" applyFont="1" applyFill="1" applyBorder="1" applyAlignment="1">
      <alignment horizontal="center" vertical="center" wrapText="1"/>
    </xf>
    <xf numFmtId="0" fontId="40" fillId="5" borderId="1272" xfId="13" quotePrefix="1" applyFont="1" applyFill="1" applyBorder="1" applyAlignment="1">
      <alignment horizontal="center" vertical="center" wrapText="1"/>
    </xf>
    <xf numFmtId="0" fontId="40" fillId="5" borderId="1273" xfId="13" quotePrefix="1" applyFont="1" applyFill="1" applyBorder="1" applyAlignment="1">
      <alignment horizontal="center" vertical="center" wrapText="1"/>
    </xf>
    <xf numFmtId="0" fontId="141" fillId="5" borderId="1290" xfId="3" applyFont="1" applyFill="1" applyBorder="1" applyAlignment="1">
      <alignment vertical="center" wrapText="1"/>
    </xf>
    <xf numFmtId="0" fontId="11" fillId="5" borderId="1373" xfId="15" quotePrefix="1" applyFont="1" applyFill="1" applyBorder="1" applyAlignment="1">
      <alignment horizontal="center" vertical="center" wrapText="1"/>
    </xf>
    <xf numFmtId="0" fontId="57" fillId="10" borderId="1259" xfId="0" applyFont="1" applyFill="1" applyBorder="1" applyAlignment="1">
      <alignment horizontal="center" vertical="center" wrapText="1"/>
    </xf>
    <xf numFmtId="0" fontId="56" fillId="5" borderId="1292" xfId="0" applyFont="1" applyFill="1" applyBorder="1" applyAlignment="1">
      <alignment horizontal="center" wrapText="1"/>
    </xf>
    <xf numFmtId="0" fontId="57" fillId="10" borderId="1292" xfId="0" applyFont="1" applyFill="1" applyBorder="1" applyAlignment="1">
      <alignment horizontal="center" vertical="center" wrapText="1"/>
    </xf>
    <xf numFmtId="0" fontId="40" fillId="5" borderId="1279" xfId="13" quotePrefix="1" applyFont="1" applyFill="1" applyBorder="1" applyAlignment="1">
      <alignment horizontal="center" vertical="center" wrapText="1"/>
    </xf>
    <xf numFmtId="0" fontId="131" fillId="5" borderId="1357" xfId="13" quotePrefix="1" applyFont="1" applyFill="1" applyBorder="1" applyAlignment="1">
      <alignment horizontal="center" vertical="center" wrapText="1"/>
    </xf>
    <xf numFmtId="0" fontId="126" fillId="5" borderId="1358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1354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1361" xfId="15" quotePrefix="1" applyNumberFormat="1" applyFont="1" applyFill="1" applyBorder="1" applyAlignment="1" applyProtection="1">
      <alignment vertical="center" wrapText="1"/>
      <protection locked="0"/>
    </xf>
    <xf numFmtId="0" fontId="25" fillId="2" borderId="1361" xfId="15" quotePrefix="1" applyNumberFormat="1" applyFont="1" applyFill="1" applyBorder="1" applyAlignment="1" applyProtection="1">
      <alignment horizontal="center" vertical="center" wrapText="1"/>
      <protection locked="0"/>
    </xf>
    <xf numFmtId="0" fontId="21" fillId="2" borderId="1354" xfId="11" quotePrefix="1" applyFont="1" applyFill="1" applyBorder="1" applyAlignment="1" applyProtection="1">
      <alignment horizontal="center" textRotation="90" wrapText="1"/>
      <protection locked="0"/>
    </xf>
    <xf numFmtId="0" fontId="21" fillId="2" borderId="1357" xfId="11" quotePrefix="1" applyFont="1" applyFill="1" applyBorder="1" applyAlignment="1" applyProtection="1">
      <alignment horizontal="center" textRotation="90" wrapText="1"/>
      <protection locked="0"/>
    </xf>
    <xf numFmtId="0" fontId="28" fillId="2" borderId="1354" xfId="15" quotePrefix="1" applyFont="1" applyFill="1" applyBorder="1" applyAlignment="1" applyProtection="1">
      <alignment vertical="center" wrapText="1"/>
      <protection locked="0"/>
    </xf>
    <xf numFmtId="0" fontId="25" fillId="2" borderId="1361" xfId="15" quotePrefix="1" applyFont="1" applyFill="1" applyBorder="1" applyAlignment="1" applyProtection="1">
      <alignment vertical="center" wrapText="1"/>
      <protection locked="0"/>
    </xf>
    <xf numFmtId="0" fontId="27" fillId="2" borderId="1361" xfId="15" quotePrefix="1" applyFont="1" applyFill="1" applyBorder="1" applyAlignment="1" applyProtection="1">
      <alignment vertical="center" wrapText="1"/>
      <protection locked="0"/>
    </xf>
    <xf numFmtId="0" fontId="28" fillId="2" borderId="1361" xfId="0" applyFont="1" applyFill="1" applyBorder="1" applyAlignment="1" applyProtection="1">
      <alignment horizontal="left" vertical="center" wrapText="1"/>
      <protection locked="0"/>
    </xf>
    <xf numFmtId="0" fontId="28" fillId="2" borderId="1362" xfId="0" applyFont="1" applyFill="1" applyBorder="1" applyAlignment="1" applyProtection="1">
      <alignment horizontal="left" vertical="center" wrapText="1"/>
      <protection locked="0"/>
    </xf>
    <xf numFmtId="0" fontId="25" fillId="2" borderId="1354" xfId="15" quotePrefix="1" applyFont="1" applyFill="1" applyBorder="1" applyAlignment="1">
      <alignment horizontal="left" vertical="center" wrapText="1"/>
    </xf>
    <xf numFmtId="0" fontId="25" fillId="2" borderId="1361" xfId="15" quotePrefix="1" applyFont="1" applyFill="1" applyBorder="1" applyAlignment="1" applyProtection="1">
      <alignment horizontal="center" vertical="center" wrapText="1"/>
      <protection locked="0"/>
    </xf>
    <xf numFmtId="0" fontId="27" fillId="2" borderId="1361" xfId="15" quotePrefix="1" applyFont="1" applyFill="1" applyBorder="1" applyAlignment="1" applyProtection="1">
      <alignment horizontal="center" vertical="center" wrapText="1"/>
      <protection locked="0"/>
    </xf>
    <xf numFmtId="0" fontId="25" fillId="2" borderId="1362" xfId="15" quotePrefix="1" applyFont="1" applyFill="1" applyBorder="1" applyAlignment="1" applyProtection="1">
      <alignment horizontal="center" vertical="center" wrapText="1"/>
      <protection locked="0"/>
    </xf>
    <xf numFmtId="0" fontId="27" fillId="2" borderId="1343" xfId="15" quotePrefix="1" applyFont="1" applyFill="1" applyBorder="1" applyAlignment="1">
      <alignment horizontal="left" vertical="center" wrapText="1"/>
    </xf>
    <xf numFmtId="0" fontId="28" fillId="2" borderId="1357" xfId="0" applyFont="1" applyFill="1" applyBorder="1" applyAlignment="1" applyProtection="1">
      <alignment horizontal="left" vertical="center" wrapText="1"/>
      <protection locked="0"/>
    </xf>
    <xf numFmtId="0" fontId="25" fillId="2" borderId="1357" xfId="15" quotePrefix="1" applyFont="1" applyFill="1" applyBorder="1" applyAlignment="1">
      <alignment horizontal="left" vertical="center" wrapText="1"/>
    </xf>
    <xf numFmtId="0" fontId="25" fillId="2" borderId="1358" xfId="15" quotePrefix="1" applyFont="1" applyFill="1" applyBorder="1" applyAlignment="1" applyProtection="1">
      <alignment horizontal="center" vertical="center" wrapText="1"/>
      <protection locked="0"/>
    </xf>
    <xf numFmtId="0" fontId="32" fillId="2" borderId="924" xfId="15" quotePrefix="1" applyFont="1" applyFill="1" applyBorder="1" applyAlignment="1">
      <alignment horizontal="center" vertical="center" wrapText="1"/>
    </xf>
    <xf numFmtId="0" fontId="32" fillId="2" borderId="1016" xfId="15" quotePrefix="1" applyFont="1" applyFill="1" applyBorder="1" applyAlignment="1">
      <alignment horizontal="center" vertical="center" wrapText="1"/>
    </xf>
    <xf numFmtId="0" fontId="31" fillId="2" borderId="1361" xfId="13" quotePrefix="1" applyFont="1" applyFill="1" applyBorder="1" applyAlignment="1" applyProtection="1">
      <alignment horizontal="center" vertical="center" wrapText="1"/>
      <protection locked="0"/>
    </xf>
    <xf numFmtId="0" fontId="31" fillId="2" borderId="1361" xfId="0" applyFont="1" applyFill="1" applyBorder="1" applyAlignment="1" applyProtection="1">
      <alignment horizontal="center" vertical="center"/>
      <protection locked="0"/>
    </xf>
    <xf numFmtId="0" fontId="33" fillId="2" borderId="924" xfId="28" quotePrefix="1" applyFont="1" applyFill="1" applyBorder="1" applyAlignment="1">
      <alignment horizontal="center" vertical="center" wrapText="1"/>
    </xf>
    <xf numFmtId="0" fontId="33" fillId="2" borderId="1016" xfId="28" quotePrefix="1" applyFont="1" applyFill="1" applyBorder="1" applyAlignment="1">
      <alignment horizontal="center" vertical="center" wrapText="1"/>
    </xf>
    <xf numFmtId="0" fontId="25" fillId="2" borderId="1354" xfId="11" quotePrefix="1" applyFont="1" applyFill="1" applyBorder="1" applyAlignment="1" applyProtection="1">
      <alignment horizontal="center" textRotation="90" wrapText="1"/>
      <protection locked="0"/>
    </xf>
    <xf numFmtId="0" fontId="27" fillId="2" borderId="924" xfId="15" quotePrefix="1" applyFont="1" applyFill="1" applyBorder="1" applyAlignment="1" applyProtection="1">
      <alignment horizontal="center" vertical="center" wrapText="1"/>
      <protection locked="0"/>
    </xf>
    <xf numFmtId="0" fontId="27" fillId="2" borderId="1016" xfId="15" quotePrefix="1" applyFont="1" applyFill="1" applyBorder="1" applyAlignment="1" applyProtection="1">
      <alignment horizontal="center" vertical="center" wrapText="1"/>
      <protection locked="0"/>
    </xf>
    <xf numFmtId="0" fontId="174" fillId="0" borderId="1271" xfId="15" applyFont="1" applyFill="1" applyBorder="1" applyAlignment="1">
      <alignment horizontal="center" vertical="center" wrapText="1"/>
    </xf>
    <xf numFmtId="0" fontId="174" fillId="0" borderId="1272" xfId="15" applyFont="1" applyFill="1" applyBorder="1" applyAlignment="1">
      <alignment horizontal="center" vertical="center" wrapText="1"/>
    </xf>
    <xf numFmtId="0" fontId="174" fillId="0" borderId="1288" xfId="15" applyFont="1" applyFill="1" applyBorder="1" applyAlignment="1">
      <alignment horizontal="center" vertical="center" wrapText="1"/>
    </xf>
    <xf numFmtId="0" fontId="175" fillId="0" borderId="1271" xfId="15" applyFont="1" applyFill="1" applyBorder="1" applyAlignment="1">
      <alignment horizontal="center" vertical="center" wrapText="1"/>
    </xf>
    <xf numFmtId="0" fontId="175" fillId="0" borderId="1272" xfId="15" applyFont="1" applyFill="1" applyBorder="1" applyAlignment="1">
      <alignment horizontal="center" vertical="center" wrapText="1"/>
    </xf>
    <xf numFmtId="0" fontId="175" fillId="0" borderId="1288" xfId="15" applyFont="1" applyFill="1" applyBorder="1" applyAlignment="1">
      <alignment horizontal="center" vertical="center" wrapText="1"/>
    </xf>
    <xf numFmtId="0" fontId="174" fillId="2" borderId="1405" xfId="15" applyFont="1" applyFill="1" applyBorder="1" applyAlignment="1">
      <alignment horizontal="center" vertical="center" wrapText="1"/>
    </xf>
    <xf numFmtId="0" fontId="174" fillId="2" borderId="1406" xfId="15" applyFont="1" applyFill="1" applyBorder="1" applyAlignment="1">
      <alignment horizontal="center" vertical="center" wrapText="1"/>
    </xf>
    <xf numFmtId="0" fontId="174" fillId="2" borderId="1407" xfId="15" applyFont="1" applyFill="1" applyBorder="1" applyAlignment="1">
      <alignment horizontal="center" vertical="center" wrapText="1"/>
    </xf>
    <xf numFmtId="0" fontId="27" fillId="2" borderId="365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419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343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410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417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404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361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361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363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357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361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068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343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88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290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358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358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363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357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88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57" xfId="11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27" fillId="2" borderId="1361" xfId="13" quotePrefix="1" applyNumberFormat="1" applyFont="1" applyFill="1" applyBorder="1" applyAlignment="1" applyProtection="1">
      <alignment vertical="center" wrapText="1"/>
      <protection locked="0"/>
    </xf>
    <xf numFmtId="0" fontId="25" fillId="2" borderId="1361" xfId="13" quotePrefix="1" applyNumberFormat="1" applyFont="1" applyFill="1" applyBorder="1" applyAlignment="1" applyProtection="1">
      <alignment vertical="center" wrapText="1"/>
      <protection locked="0"/>
    </xf>
    <xf numFmtId="0" fontId="27" fillId="2" borderId="1288" xfId="13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361" xfId="13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068" xfId="13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369" xfId="15" quotePrefix="1" applyNumberFormat="1" applyFont="1" applyFill="1" applyBorder="1" applyAlignment="1" applyProtection="1">
      <alignment horizontal="center" vertical="center" wrapText="1"/>
      <protection locked="0"/>
    </xf>
    <xf numFmtId="0" fontId="171" fillId="2" borderId="1361" xfId="15" applyNumberFormat="1" applyFont="1" applyFill="1" applyBorder="1" applyAlignment="1" applyProtection="1">
      <alignment horizontal="center" vertical="center" wrapText="1"/>
      <protection locked="0"/>
    </xf>
    <xf numFmtId="0" fontId="171" fillId="2" borderId="1363" xfId="15" applyNumberFormat="1" applyFont="1" applyFill="1" applyBorder="1" applyAlignment="1" applyProtection="1">
      <alignment horizontal="center" vertical="center" wrapText="1"/>
      <protection locked="0"/>
    </xf>
    <xf numFmtId="0" fontId="171" fillId="2" borderId="1357" xfId="15" applyNumberFormat="1" applyFont="1" applyFill="1" applyBorder="1" applyAlignment="1" applyProtection="1">
      <alignment horizontal="center" vertical="center" wrapText="1"/>
      <protection locked="0"/>
    </xf>
    <xf numFmtId="0" fontId="171" fillId="2" borderId="1358" xfId="15" quotePrefix="1" applyNumberFormat="1" applyFont="1" applyFill="1" applyBorder="1" applyAlignment="1" applyProtection="1">
      <alignment horizontal="center" vertical="center" wrapText="1"/>
      <protection locked="0"/>
    </xf>
    <xf numFmtId="0" fontId="171" fillId="2" borderId="1363" xfId="15" quotePrefix="1" applyNumberFormat="1" applyFont="1" applyFill="1" applyBorder="1" applyAlignment="1" applyProtection="1">
      <alignment horizontal="center" vertical="center" wrapText="1"/>
      <protection locked="0"/>
    </xf>
    <xf numFmtId="0" fontId="171" fillId="2" borderId="1357" xfId="15" quotePrefix="1" applyNumberFormat="1" applyFont="1" applyFill="1" applyBorder="1" applyAlignment="1" applyProtection="1">
      <alignment horizontal="center" vertical="center" wrapText="1"/>
      <protection locked="0"/>
    </xf>
    <xf numFmtId="0" fontId="31" fillId="2" borderId="1343" xfId="15" quotePrefix="1" applyFont="1" applyFill="1" applyBorder="1" applyAlignment="1" applyProtection="1">
      <alignment horizontal="center" vertical="center" wrapText="1"/>
      <protection locked="0"/>
    </xf>
    <xf numFmtId="0" fontId="32" fillId="2" borderId="1361" xfId="13" quotePrefix="1" applyFont="1" applyFill="1" applyBorder="1" applyAlignment="1" applyProtection="1">
      <alignment horizontal="center" vertical="center" wrapText="1"/>
      <protection locked="0"/>
    </xf>
    <xf numFmtId="0" fontId="3" fillId="2" borderId="1343" xfId="28" quotePrefix="1" applyFont="1" applyFill="1" applyBorder="1" applyAlignment="1">
      <alignment horizontal="center" vertical="center" wrapText="1"/>
    </xf>
    <xf numFmtId="0" fontId="33" fillId="2" borderId="1343" xfId="28" quotePrefix="1" applyFont="1" applyFill="1" applyBorder="1" applyAlignment="1">
      <alignment horizontal="center" vertical="center" wrapText="1"/>
    </xf>
    <xf numFmtId="0" fontId="167" fillId="2" borderId="1093" xfId="0" applyFont="1" applyFill="1" applyBorder="1" applyAlignment="1" applyProtection="1">
      <alignment horizontal="center" vertical="center"/>
      <protection locked="0"/>
    </xf>
    <xf numFmtId="0" fontId="167" fillId="2" borderId="1361" xfId="0" applyFont="1" applyFill="1" applyBorder="1" applyAlignment="1" applyProtection="1">
      <alignment horizontal="center" vertical="center"/>
      <protection locked="0"/>
    </xf>
    <xf numFmtId="0" fontId="167" fillId="2" borderId="1085" xfId="0" applyFont="1" applyFill="1" applyBorder="1" applyAlignment="1" applyProtection="1">
      <alignment horizontal="center" vertical="center"/>
      <protection locked="0"/>
    </xf>
    <xf numFmtId="0" fontId="27" fillId="2" borderId="1343" xfId="15" quotePrefix="1" applyFont="1" applyFill="1" applyBorder="1" applyAlignment="1" applyProtection="1">
      <alignment horizontal="center" vertical="center" wrapText="1"/>
      <protection locked="0"/>
    </xf>
    <xf numFmtId="0" fontId="25" fillId="2" borderId="1068" xfId="15" quotePrefix="1" applyFont="1" applyFill="1" applyBorder="1" applyAlignment="1" applyProtection="1">
      <alignment horizontal="center" vertical="center" wrapText="1"/>
      <protection locked="0"/>
    </xf>
    <xf numFmtId="0" fontId="25" fillId="2" borderId="1069" xfId="15" quotePrefix="1" applyFont="1" applyFill="1" applyBorder="1" applyAlignment="1" applyProtection="1">
      <alignment horizontal="center" vertical="center" wrapText="1"/>
      <protection locked="0"/>
    </xf>
    <xf numFmtId="0" fontId="25" fillId="2" borderId="1343" xfId="15" quotePrefix="1" applyFont="1" applyFill="1" applyBorder="1" applyAlignment="1" applyProtection="1">
      <alignment horizontal="center" vertical="center" wrapText="1"/>
      <protection locked="0"/>
    </xf>
    <xf numFmtId="0" fontId="27" fillId="2" borderId="1290" xfId="15" quotePrefix="1" applyFont="1" applyFill="1" applyBorder="1" applyAlignment="1" applyProtection="1">
      <alignment horizontal="center" vertical="center" wrapText="1"/>
      <protection locked="0"/>
    </xf>
    <xf numFmtId="0" fontId="25" fillId="2" borderId="1288" xfId="15" quotePrefix="1" applyFont="1" applyFill="1" applyBorder="1" applyAlignment="1" applyProtection="1">
      <alignment horizontal="center" vertical="center" wrapText="1"/>
      <protection locked="0"/>
    </xf>
    <xf numFmtId="0" fontId="25" fillId="2" borderId="1287" xfId="15" quotePrefix="1" applyFont="1" applyFill="1" applyBorder="1" applyAlignment="1" applyProtection="1">
      <alignment horizontal="center" vertical="center" wrapText="1"/>
      <protection locked="0"/>
    </xf>
    <xf numFmtId="0" fontId="25" fillId="2" borderId="1290" xfId="15" quotePrefix="1" applyFont="1" applyFill="1" applyBorder="1" applyAlignment="1" applyProtection="1">
      <alignment horizontal="center" vertical="center" wrapText="1"/>
      <protection locked="0"/>
    </xf>
    <xf numFmtId="0" fontId="25" fillId="2" borderId="1272" xfId="15" quotePrefix="1" applyFont="1" applyFill="1" applyBorder="1" applyAlignment="1" applyProtection="1">
      <alignment horizontal="center" vertical="center" wrapText="1"/>
      <protection locked="0"/>
    </xf>
    <xf numFmtId="0" fontId="27" fillId="2" borderId="1292" xfId="15" quotePrefix="1" applyFont="1" applyFill="1" applyBorder="1" applyAlignment="1">
      <alignment horizontal="left" vertical="center" wrapText="1"/>
    </xf>
    <xf numFmtId="0" fontId="25" fillId="2" borderId="1357" xfId="0" applyFont="1" applyFill="1" applyBorder="1" applyAlignment="1" applyProtection="1">
      <alignment horizontal="left" vertical="center" wrapText="1"/>
      <protection locked="0"/>
    </xf>
    <xf numFmtId="0" fontId="25" fillId="2" borderId="1363" xfId="15" quotePrefix="1" applyFont="1" applyFill="1" applyBorder="1" applyAlignment="1" applyProtection="1">
      <alignment horizontal="center" vertical="center" wrapText="1"/>
      <protection locked="0"/>
    </xf>
    <xf numFmtId="0" fontId="25" fillId="2" borderId="1357" xfId="15" quotePrefix="1" applyFont="1" applyFill="1" applyBorder="1" applyAlignment="1" applyProtection="1">
      <alignment horizontal="center" vertical="center" wrapText="1"/>
      <protection locked="0"/>
    </xf>
    <xf numFmtId="0" fontId="25" fillId="2" borderId="1358" xfId="13" quotePrefix="1" applyFont="1" applyFill="1" applyBorder="1" applyAlignment="1" applyProtection="1">
      <alignment horizontal="center" vertical="center" wrapText="1"/>
      <protection locked="0"/>
    </xf>
    <xf numFmtId="0" fontId="25" fillId="2" borderId="1363" xfId="13" quotePrefix="1" applyFont="1" applyFill="1" applyBorder="1" applyAlignment="1" applyProtection="1">
      <alignment horizontal="center" vertical="center" wrapText="1"/>
      <protection locked="0"/>
    </xf>
    <xf numFmtId="0" fontId="25" fillId="2" borderId="1357" xfId="13" quotePrefix="1" applyFont="1" applyFill="1" applyBorder="1" applyAlignment="1" applyProtection="1">
      <alignment horizontal="center" vertical="center" wrapText="1"/>
      <protection locked="0"/>
    </xf>
    <xf numFmtId="0" fontId="25" fillId="2" borderId="1358" xfId="13" quotePrefix="1" applyFont="1" applyFill="1" applyBorder="1" applyAlignment="1" applyProtection="1">
      <alignment vertical="center" wrapText="1"/>
      <protection locked="0"/>
    </xf>
    <xf numFmtId="0" fontId="25" fillId="2" borderId="1363" xfId="13" quotePrefix="1" applyFont="1" applyFill="1" applyBorder="1" applyAlignment="1" applyProtection="1">
      <alignment vertical="center" wrapText="1"/>
      <protection locked="0"/>
    </xf>
    <xf numFmtId="0" fontId="25" fillId="2" borderId="1357" xfId="13" quotePrefix="1" applyFont="1" applyFill="1" applyBorder="1" applyAlignment="1" applyProtection="1">
      <alignment vertical="center" wrapText="1"/>
      <protection locked="0"/>
    </xf>
    <xf numFmtId="0" fontId="27" fillId="2" borderId="1089" xfId="15" quotePrefix="1" applyFont="1" applyFill="1" applyBorder="1" applyAlignment="1" applyProtection="1">
      <alignment horizontal="center" vertical="center" wrapText="1"/>
      <protection locked="0"/>
    </xf>
    <xf numFmtId="0" fontId="27" fillId="2" borderId="1280" xfId="15" quotePrefix="1" applyFont="1" applyFill="1" applyBorder="1" applyAlignment="1">
      <alignment horizontal="left" vertical="center" wrapText="1"/>
    </xf>
    <xf numFmtId="0" fontId="25" fillId="2" borderId="1273" xfId="15" quotePrefix="1" applyFont="1" applyFill="1" applyBorder="1" applyAlignment="1" applyProtection="1">
      <alignment horizontal="center" vertical="center" wrapText="1"/>
      <protection locked="0"/>
    </xf>
    <xf numFmtId="0" fontId="27" fillId="2" borderId="1295" xfId="15" quotePrefix="1" applyFont="1" applyFill="1" applyBorder="1" applyAlignment="1">
      <alignment horizontal="left" vertical="center" wrapText="1"/>
    </xf>
    <xf numFmtId="0" fontId="28" fillId="2" borderId="1354" xfId="15" applyFont="1" applyFill="1" applyBorder="1" applyAlignment="1" applyProtection="1">
      <alignment vertical="center" wrapText="1"/>
      <protection locked="0"/>
    </xf>
    <xf numFmtId="0" fontId="27" fillId="2" borderId="1361" xfId="13" quotePrefix="1" applyFont="1" applyFill="1" applyBorder="1" applyAlignment="1" applyProtection="1">
      <alignment vertical="center" wrapText="1"/>
      <protection locked="0"/>
    </xf>
    <xf numFmtId="0" fontId="27" fillId="2" borderId="1347" xfId="15" quotePrefix="1" applyFont="1" applyFill="1" applyBorder="1" applyAlignment="1" applyProtection="1">
      <alignment horizontal="center" vertical="center" wrapText="1"/>
      <protection locked="0"/>
    </xf>
    <xf numFmtId="0" fontId="25" fillId="2" borderId="1296" xfId="15" quotePrefix="1" applyFont="1" applyFill="1" applyBorder="1" applyAlignment="1" applyProtection="1">
      <alignment horizontal="center" vertical="center" wrapText="1"/>
      <protection locked="0"/>
    </xf>
    <xf numFmtId="0" fontId="25" fillId="2" borderId="1297" xfId="15" quotePrefix="1" applyFont="1" applyFill="1" applyBorder="1" applyAlignment="1" applyProtection="1">
      <alignment horizontal="center" vertical="center" wrapText="1"/>
      <protection locked="0"/>
    </xf>
    <xf numFmtId="0" fontId="25" fillId="2" borderId="1013" xfId="0" applyNumberFormat="1" applyFont="1" applyFill="1" applyBorder="1" applyAlignment="1" applyProtection="1">
      <alignment horizontal="left" vertical="center" wrapText="1"/>
      <protection locked="0"/>
    </xf>
    <xf numFmtId="0" fontId="136" fillId="2" borderId="1298" xfId="15" quotePrefix="1" applyFont="1" applyFill="1" applyBorder="1" applyAlignment="1" applyProtection="1">
      <alignment horizontal="center" vertical="center" wrapText="1"/>
      <protection locked="0"/>
    </xf>
    <xf numFmtId="0" fontId="136" fillId="2" borderId="1299" xfId="15" quotePrefix="1" applyFont="1" applyFill="1" applyBorder="1" applyAlignment="1" applyProtection="1">
      <alignment horizontal="center" vertical="center" wrapText="1"/>
      <protection locked="0"/>
    </xf>
    <xf numFmtId="0" fontId="136" fillId="2" borderId="1357" xfId="15" quotePrefix="1" applyFont="1" applyFill="1" applyBorder="1" applyAlignment="1" applyProtection="1">
      <alignment horizontal="center" vertical="center" wrapText="1"/>
      <protection locked="0"/>
    </xf>
    <xf numFmtId="0" fontId="136" fillId="2" borderId="1196" xfId="15" quotePrefix="1" applyFont="1" applyFill="1" applyBorder="1" applyAlignment="1" applyProtection="1">
      <alignment horizontal="center" vertical="center" wrapText="1"/>
      <protection locked="0"/>
    </xf>
    <xf numFmtId="0" fontId="25" fillId="2" borderId="1357" xfId="11" quotePrefix="1" applyFont="1" applyFill="1" applyBorder="1" applyAlignment="1" applyProtection="1">
      <alignment horizontal="center" textRotation="90" wrapText="1"/>
      <protection locked="0"/>
    </xf>
    <xf numFmtId="0" fontId="28" fillId="2" borderId="1361" xfId="0" applyFont="1" applyFill="1" applyBorder="1" applyAlignment="1" applyProtection="1">
      <alignment horizontal="center" vertical="center" wrapText="1"/>
      <protection locked="0"/>
    </xf>
    <xf numFmtId="0" fontId="27" fillId="2" borderId="1362" xfId="15" quotePrefix="1" applyFont="1" applyFill="1" applyBorder="1" applyAlignment="1" applyProtection="1">
      <alignment horizontal="center" vertical="center" wrapText="1"/>
      <protection locked="0"/>
    </xf>
    <xf numFmtId="0" fontId="27" fillId="2" borderId="1068" xfId="0" applyFont="1" applyFill="1" applyBorder="1" applyAlignment="1" applyProtection="1">
      <alignment horizontal="center" vertical="center" wrapText="1"/>
      <protection locked="0"/>
    </xf>
    <xf numFmtId="0" fontId="27" fillId="2" borderId="1069" xfId="0" applyFont="1" applyFill="1" applyBorder="1" applyAlignment="1" applyProtection="1">
      <alignment horizontal="center" vertical="center" wrapText="1"/>
      <protection locked="0"/>
    </xf>
    <xf numFmtId="0" fontId="27" fillId="2" borderId="1004" xfId="15" quotePrefix="1" applyFont="1" applyFill="1" applyBorder="1" applyAlignment="1">
      <alignment horizontal="left" vertical="center" wrapText="1"/>
    </xf>
    <xf numFmtId="0" fontId="28" fillId="2" borderId="1354" xfId="0" applyFont="1" applyFill="1" applyBorder="1" applyAlignment="1" applyProtection="1">
      <alignment horizontal="left" vertical="center" wrapText="1"/>
      <protection locked="0"/>
    </xf>
    <xf numFmtId="0" fontId="25" fillId="2" borderId="157" xfId="0" applyFont="1" applyFill="1" applyBorder="1" applyAlignment="1" applyProtection="1">
      <alignment horizontal="center" vertical="center" wrapText="1"/>
      <protection locked="0"/>
    </xf>
    <xf numFmtId="0" fontId="25" fillId="2" borderId="158" xfId="0" applyFont="1" applyFill="1" applyBorder="1" applyAlignment="1" applyProtection="1">
      <alignment horizontal="center" vertical="center" wrapText="1"/>
      <protection locked="0"/>
    </xf>
    <xf numFmtId="0" fontId="25" fillId="2" borderId="1361" xfId="13" quotePrefix="1" applyFont="1" applyFill="1" applyBorder="1" applyAlignment="1" applyProtection="1">
      <alignment vertical="center" wrapText="1"/>
      <protection locked="0"/>
    </xf>
    <xf numFmtId="0" fontId="25" fillId="2" borderId="1361" xfId="0" applyFont="1" applyFill="1" applyBorder="1" applyAlignment="1" applyProtection="1">
      <alignment horizontal="center" vertical="center" wrapText="1"/>
      <protection locked="0"/>
    </xf>
    <xf numFmtId="0" fontId="25" fillId="2" borderId="1362" xfId="0" applyFont="1" applyFill="1" applyBorder="1" applyAlignment="1" applyProtection="1">
      <alignment horizontal="center" vertical="center" wrapText="1"/>
      <protection locked="0"/>
    </xf>
    <xf numFmtId="0" fontId="25" fillId="2" borderId="1343" xfId="0" applyFont="1" applyFill="1" applyBorder="1" applyAlignment="1" applyProtection="1">
      <alignment horizontal="center" vertical="center" wrapText="1"/>
      <protection locked="0"/>
    </xf>
    <xf numFmtId="0" fontId="28" fillId="2" borderId="1133" xfId="15" applyFont="1" applyFill="1" applyBorder="1" applyAlignment="1" applyProtection="1">
      <alignment vertical="center" wrapText="1"/>
      <protection locked="0"/>
    </xf>
    <xf numFmtId="0" fontId="27" fillId="2" borderId="157" xfId="13" quotePrefix="1" applyFont="1" applyFill="1" applyBorder="1" applyAlignment="1" applyProtection="1">
      <alignment horizontal="center" vertical="center" wrapText="1"/>
      <protection locked="0"/>
    </xf>
    <xf numFmtId="0" fontId="28" fillId="2" borderId="1354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1361" xfId="0" applyFont="1" applyFill="1" applyBorder="1" applyAlignment="1" applyProtection="1">
      <alignment horizontal="center" vertical="center"/>
      <protection locked="0"/>
    </xf>
    <xf numFmtId="0" fontId="124" fillId="5" borderId="0" xfId="0" applyFont="1" applyFill="1" applyBorder="1" applyAlignment="1">
      <alignment horizontal="center" wrapText="1"/>
    </xf>
    <xf numFmtId="0" fontId="14" fillId="5" borderId="1343" xfId="4" quotePrefix="1" applyFont="1" applyFill="1" applyBorder="1" applyAlignment="1">
      <alignment horizontal="centerContinuous" vertical="center" wrapText="1"/>
    </xf>
    <xf numFmtId="0" fontId="14" fillId="5" borderId="1292" xfId="4" quotePrefix="1" applyFont="1" applyFill="1" applyBorder="1" applyAlignment="1">
      <alignment horizontal="centerContinuous" vertical="center" wrapText="1"/>
    </xf>
    <xf numFmtId="0" fontId="14" fillId="5" borderId="1295" xfId="11" quotePrefix="1" applyFont="1" applyFill="1" applyBorder="1" applyAlignment="1">
      <alignment horizontal="center" vertical="center" wrapText="1"/>
    </xf>
    <xf numFmtId="0" fontId="14" fillId="5" borderId="1296" xfId="11" quotePrefix="1" applyFont="1" applyFill="1" applyBorder="1" applyAlignment="1">
      <alignment horizontal="center" vertical="center" wrapText="1"/>
    </xf>
    <xf numFmtId="0" fontId="14" fillId="5" borderId="1297" xfId="11" quotePrefix="1" applyFont="1" applyFill="1" applyBorder="1" applyAlignment="1">
      <alignment horizontal="center" vertical="center" wrapText="1"/>
    </xf>
    <xf numFmtId="0" fontId="70" fillId="5" borderId="1343" xfId="15" quotePrefix="1" applyFont="1" applyFill="1" applyBorder="1" applyAlignment="1">
      <alignment vertical="center" wrapText="1"/>
    </xf>
    <xf numFmtId="0" fontId="42" fillId="5" borderId="1346" xfId="15" quotePrefix="1" applyFont="1" applyFill="1" applyBorder="1" applyAlignment="1">
      <alignment horizontal="center" vertical="center" wrapText="1"/>
    </xf>
    <xf numFmtId="0" fontId="42" fillId="5" borderId="1347" xfId="15" quotePrefix="1" applyFont="1" applyFill="1" applyBorder="1" applyAlignment="1">
      <alignment horizontal="center" vertical="center" wrapText="1"/>
    </xf>
    <xf numFmtId="0" fontId="70" fillId="5" borderId="1348" xfId="15" quotePrefix="1" applyFont="1" applyFill="1" applyBorder="1" applyAlignment="1">
      <alignment horizontal="center" vertical="center" wrapText="1"/>
    </xf>
    <xf numFmtId="0" fontId="70" fillId="5" borderId="1364" xfId="15" quotePrefix="1" applyFont="1" applyFill="1" applyBorder="1" applyAlignment="1">
      <alignment horizontal="center" vertical="center" wrapText="1"/>
    </xf>
    <xf numFmtId="0" fontId="67" fillId="5" borderId="1346" xfId="0" applyFont="1" applyFill="1" applyBorder="1" applyAlignment="1">
      <alignment horizontal="center" vertical="center" wrapText="1"/>
    </xf>
    <xf numFmtId="0" fontId="67" fillId="5" borderId="1347" xfId="0" applyFont="1" applyFill="1" applyBorder="1" applyAlignment="1">
      <alignment horizontal="center" vertical="center" wrapText="1"/>
    </xf>
    <xf numFmtId="0" fontId="67" fillId="5" borderId="1348" xfId="0" applyFont="1" applyFill="1" applyBorder="1" applyAlignment="1">
      <alignment horizontal="center" vertical="center" wrapText="1"/>
    </xf>
    <xf numFmtId="0" fontId="42" fillId="5" borderId="1290" xfId="15" applyFont="1" applyFill="1" applyBorder="1" applyAlignment="1">
      <alignment vertical="center" wrapText="1"/>
    </xf>
    <xf numFmtId="0" fontId="42" fillId="5" borderId="1280" xfId="15" quotePrefix="1" applyFont="1" applyFill="1" applyBorder="1" applyAlignment="1">
      <alignment horizontal="center" vertical="center" wrapText="1"/>
    </xf>
    <xf numFmtId="0" fontId="42" fillId="5" borderId="1272" xfId="15" quotePrefix="1" applyFont="1" applyFill="1" applyBorder="1" applyAlignment="1">
      <alignment horizontal="center" vertical="center" wrapText="1"/>
    </xf>
    <xf numFmtId="0" fontId="70" fillId="5" borderId="1273" xfId="15" quotePrefix="1" applyFont="1" applyFill="1" applyBorder="1" applyAlignment="1">
      <alignment horizontal="center" vertical="center" wrapText="1"/>
    </xf>
    <xf numFmtId="0" fontId="70" fillId="5" borderId="1287" xfId="15" quotePrefix="1" applyFont="1" applyFill="1" applyBorder="1" applyAlignment="1">
      <alignment horizontal="center" vertical="center" wrapText="1"/>
    </xf>
    <xf numFmtId="0" fontId="67" fillId="5" borderId="1280" xfId="0" applyFont="1" applyFill="1" applyBorder="1" applyAlignment="1">
      <alignment horizontal="center" vertical="center" wrapText="1"/>
    </xf>
    <xf numFmtId="0" fontId="67" fillId="5" borderId="1272" xfId="0" applyFont="1" applyFill="1" applyBorder="1" applyAlignment="1">
      <alignment horizontal="center" vertical="center" wrapText="1"/>
    </xf>
    <xf numFmtId="0" fontId="67" fillId="5" borderId="1273" xfId="0" applyFont="1" applyFill="1" applyBorder="1" applyAlignment="1">
      <alignment horizontal="center" vertical="center" wrapText="1"/>
    </xf>
    <xf numFmtId="0" fontId="42" fillId="5" borderId="1290" xfId="3" applyFont="1" applyFill="1" applyBorder="1" applyAlignment="1">
      <alignment vertical="center" wrapText="1"/>
    </xf>
    <xf numFmtId="0" fontId="42" fillId="5" borderId="1300" xfId="3" applyFont="1" applyFill="1" applyBorder="1" applyAlignment="1">
      <alignment vertical="center" wrapText="1"/>
    </xf>
    <xf numFmtId="0" fontId="42" fillId="5" borderId="1349" xfId="13" quotePrefix="1" applyFont="1" applyFill="1" applyBorder="1" applyAlignment="1">
      <alignment horizontal="center" vertical="center" wrapText="1"/>
    </xf>
    <xf numFmtId="0" fontId="67" fillId="5" borderId="1349" xfId="0" applyFont="1" applyFill="1" applyBorder="1" applyAlignment="1">
      <alignment horizontal="center" vertical="center" wrapText="1"/>
    </xf>
    <xf numFmtId="0" fontId="67" fillId="5" borderId="1357" xfId="0" applyFont="1" applyFill="1" applyBorder="1" applyAlignment="1">
      <alignment horizontal="left" vertical="center" wrapText="1"/>
    </xf>
    <xf numFmtId="0" fontId="42" fillId="5" borderId="1361" xfId="15" quotePrefix="1" applyFont="1" applyFill="1" applyBorder="1" applyAlignment="1">
      <alignment horizontal="center" vertical="center" wrapText="1"/>
    </xf>
    <xf numFmtId="0" fontId="70" fillId="5" borderId="1354" xfId="13" quotePrefix="1" applyFont="1" applyFill="1" applyBorder="1" applyAlignment="1">
      <alignment horizontal="center" vertical="center" wrapText="1"/>
    </xf>
    <xf numFmtId="0" fontId="70" fillId="5" borderId="1361" xfId="13" quotePrefix="1" applyFont="1" applyFill="1" applyBorder="1" applyAlignment="1">
      <alignment horizontal="center" vertical="center" wrapText="1"/>
    </xf>
    <xf numFmtId="0" fontId="70" fillId="5" borderId="1362" xfId="13" quotePrefix="1" applyFont="1" applyFill="1" applyBorder="1" applyAlignment="1">
      <alignment horizontal="center" vertical="center" wrapText="1"/>
    </xf>
    <xf numFmtId="0" fontId="70" fillId="5" borderId="1363" xfId="13" quotePrefix="1" applyFont="1" applyFill="1" applyBorder="1" applyAlignment="1">
      <alignment horizontal="center" vertical="center" wrapText="1"/>
    </xf>
    <xf numFmtId="0" fontId="70" fillId="5" borderId="1354" xfId="13" applyFont="1" applyFill="1" applyBorder="1" applyAlignment="1">
      <alignment horizontal="center" vertical="center" wrapText="1"/>
    </xf>
    <xf numFmtId="0" fontId="70" fillId="5" borderId="1361" xfId="13" applyFont="1" applyFill="1" applyBorder="1" applyAlignment="1">
      <alignment horizontal="center" vertical="center" wrapText="1"/>
    </xf>
    <xf numFmtId="0" fontId="67" fillId="5" borderId="1362" xfId="0" applyFont="1" applyFill="1" applyBorder="1" applyAlignment="1">
      <alignment horizontal="center" vertical="center" wrapText="1"/>
    </xf>
    <xf numFmtId="0" fontId="67" fillId="5" borderId="1403" xfId="0" applyFont="1" applyFill="1" applyBorder="1" applyAlignment="1">
      <alignment horizontal="left" vertical="center" wrapText="1"/>
    </xf>
    <xf numFmtId="0" fontId="14" fillId="5" borderId="1377" xfId="13" quotePrefix="1" applyFont="1" applyFill="1" applyBorder="1" applyAlignment="1">
      <alignment horizontal="center" vertical="center" wrapText="1"/>
    </xf>
    <xf numFmtId="0" fontId="14" fillId="5" borderId="1378" xfId="13" quotePrefix="1" applyFont="1" applyFill="1" applyBorder="1" applyAlignment="1">
      <alignment horizontal="center" vertical="center" wrapText="1"/>
    </xf>
    <xf numFmtId="0" fontId="70" fillId="5" borderId="1379" xfId="13" quotePrefix="1" applyFont="1" applyFill="1" applyBorder="1" applyAlignment="1">
      <alignment horizontal="center" vertical="center" wrapText="1"/>
    </xf>
    <xf numFmtId="0" fontId="70" fillId="5" borderId="1419" xfId="13" quotePrefix="1" applyFont="1" applyFill="1" applyBorder="1" applyAlignment="1">
      <alignment horizontal="center" vertical="center" wrapText="1"/>
    </xf>
    <xf numFmtId="0" fontId="67" fillId="5" borderId="1290" xfId="0" applyFont="1" applyFill="1" applyBorder="1" applyAlignment="1">
      <alignment horizontal="left" vertical="center" wrapText="1"/>
    </xf>
    <xf numFmtId="0" fontId="14" fillId="5" borderId="1280" xfId="15" quotePrefix="1" applyFont="1" applyFill="1" applyBorder="1" applyAlignment="1">
      <alignment horizontal="center" vertical="center" wrapText="1"/>
    </xf>
    <xf numFmtId="0" fontId="14" fillId="5" borderId="1272" xfId="15" quotePrefix="1" applyFont="1" applyFill="1" applyBorder="1" applyAlignment="1">
      <alignment horizontal="center" vertical="center" wrapText="1"/>
    </xf>
    <xf numFmtId="0" fontId="14" fillId="5" borderId="1280" xfId="13" quotePrefix="1" applyFont="1" applyFill="1" applyBorder="1" applyAlignment="1">
      <alignment horizontal="center" vertical="center" wrapText="1"/>
    </xf>
    <xf numFmtId="0" fontId="42" fillId="5" borderId="1272" xfId="13" quotePrefix="1" applyFont="1" applyFill="1" applyBorder="1" applyAlignment="1">
      <alignment horizontal="center" vertical="center" wrapText="1"/>
    </xf>
    <xf numFmtId="0" fontId="70" fillId="5" borderId="1273" xfId="13" quotePrefix="1" applyFont="1" applyFill="1" applyBorder="1" applyAlignment="1">
      <alignment horizontal="center" vertical="center" wrapText="1"/>
    </xf>
    <xf numFmtId="0" fontId="70" fillId="5" borderId="1357" xfId="15" quotePrefix="1" applyFont="1" applyFill="1" applyBorder="1" applyAlignment="1">
      <alignment vertical="center" wrapText="1"/>
    </xf>
    <xf numFmtId="0" fontId="70" fillId="5" borderId="1354" xfId="15" quotePrefix="1" applyFont="1" applyFill="1" applyBorder="1" applyAlignment="1">
      <alignment horizontal="center" vertical="center" wrapText="1"/>
    </xf>
    <xf numFmtId="0" fontId="70" fillId="5" borderId="1361" xfId="15" quotePrefix="1" applyFont="1" applyFill="1" applyBorder="1" applyAlignment="1">
      <alignment horizontal="center" vertical="center" wrapText="1"/>
    </xf>
    <xf numFmtId="0" fontId="70" fillId="5" borderId="1362" xfId="15" quotePrefix="1" applyFont="1" applyFill="1" applyBorder="1" applyAlignment="1">
      <alignment horizontal="center" vertical="center" wrapText="1"/>
    </xf>
    <xf numFmtId="0" fontId="70" fillId="5" borderId="1375" xfId="15" applyFont="1" applyFill="1" applyBorder="1" applyAlignment="1">
      <alignment vertical="center" wrapText="1"/>
    </xf>
    <xf numFmtId="0" fontId="42" fillId="5" borderId="1411" xfId="15" quotePrefix="1" applyFont="1" applyFill="1" applyBorder="1" applyAlignment="1">
      <alignment horizontal="center" vertical="center" wrapText="1"/>
    </xf>
    <xf numFmtId="0" fontId="67" fillId="5" borderId="365" xfId="0" applyFont="1" applyFill="1" applyBorder="1" applyAlignment="1">
      <alignment horizontal="center" vertical="center" wrapText="1"/>
    </xf>
    <xf numFmtId="0" fontId="67" fillId="5" borderId="1378" xfId="0" applyFont="1" applyFill="1" applyBorder="1" applyAlignment="1">
      <alignment horizontal="center" vertical="center" wrapText="1"/>
    </xf>
    <xf numFmtId="0" fontId="67" fillId="5" borderId="1379" xfId="0" applyFont="1" applyFill="1" applyBorder="1" applyAlignment="1">
      <alignment horizontal="center" vertical="center" wrapText="1"/>
    </xf>
    <xf numFmtId="0" fontId="42" fillId="5" borderId="1271" xfId="15" applyFont="1" applyFill="1" applyBorder="1" applyAlignment="1">
      <alignment vertical="center" wrapText="1"/>
    </xf>
    <xf numFmtId="0" fontId="42" fillId="5" borderId="1273" xfId="15" quotePrefix="1" applyFont="1" applyFill="1" applyBorder="1" applyAlignment="1">
      <alignment horizontal="center" vertical="center" wrapText="1"/>
    </xf>
    <xf numFmtId="0" fontId="42" fillId="5" borderId="1288" xfId="15" quotePrefix="1" applyFont="1" applyFill="1" applyBorder="1" applyAlignment="1">
      <alignment horizontal="center" vertical="center" wrapText="1"/>
    </xf>
    <xf numFmtId="0" fontId="70" fillId="5" borderId="1272" xfId="15" quotePrefix="1" applyFont="1" applyFill="1" applyBorder="1" applyAlignment="1">
      <alignment horizontal="center" vertical="center" wrapText="1"/>
    </xf>
    <xf numFmtId="0" fontId="70" fillId="5" borderId="1368" xfId="15" quotePrefix="1" applyFont="1" applyFill="1" applyBorder="1" applyAlignment="1">
      <alignment horizontal="center" vertical="center" wrapText="1"/>
    </xf>
    <xf numFmtId="0" fontId="67" fillId="5" borderId="1288" xfId="0" applyFont="1" applyFill="1" applyBorder="1" applyAlignment="1">
      <alignment horizontal="center" vertical="center" wrapText="1"/>
    </xf>
    <xf numFmtId="0" fontId="42" fillId="5" borderId="1271" xfId="3" applyFont="1" applyFill="1" applyBorder="1" applyAlignment="1">
      <alignment vertical="center" wrapText="1"/>
    </xf>
    <xf numFmtId="0" fontId="42" fillId="5" borderId="1288" xfId="13" quotePrefix="1" applyFont="1" applyFill="1" applyBorder="1" applyAlignment="1">
      <alignment horizontal="center" vertical="center" wrapText="1"/>
    </xf>
    <xf numFmtId="0" fontId="42" fillId="5" borderId="1282" xfId="3" applyFont="1" applyFill="1" applyBorder="1" applyAlignment="1">
      <alignment vertical="center" wrapText="1"/>
    </xf>
    <xf numFmtId="0" fontId="42" fillId="5" borderId="1295" xfId="15" quotePrefix="1" applyFont="1" applyFill="1" applyBorder="1" applyAlignment="1">
      <alignment horizontal="center" vertical="center" wrapText="1"/>
    </xf>
    <xf numFmtId="0" fontId="42" fillId="5" borderId="1296" xfId="15" quotePrefix="1" applyFont="1" applyFill="1" applyBorder="1" applyAlignment="1">
      <alignment horizontal="center" vertical="center" wrapText="1"/>
    </xf>
    <xf numFmtId="0" fontId="42" fillId="5" borderId="1297" xfId="15" quotePrefix="1" applyFont="1" applyFill="1" applyBorder="1" applyAlignment="1">
      <alignment horizontal="center" vertical="center" wrapText="1"/>
    </xf>
    <xf numFmtId="0" fontId="42" fillId="5" borderId="1284" xfId="13" quotePrefix="1" applyFont="1" applyFill="1" applyBorder="1" applyAlignment="1">
      <alignment horizontal="center" vertical="center" wrapText="1"/>
    </xf>
    <xf numFmtId="0" fontId="42" fillId="5" borderId="1283" xfId="13" quotePrefix="1" applyFont="1" applyFill="1" applyBorder="1" applyAlignment="1">
      <alignment horizontal="center" vertical="center" wrapText="1"/>
    </xf>
    <xf numFmtId="0" fontId="42" fillId="5" borderId="1349" xfId="15" quotePrefix="1" applyFont="1" applyFill="1" applyBorder="1" applyAlignment="1">
      <alignment horizontal="center" vertical="center" wrapText="1"/>
    </xf>
    <xf numFmtId="0" fontId="42" fillId="5" borderId="1283" xfId="15" quotePrefix="1" applyFont="1" applyFill="1" applyBorder="1" applyAlignment="1">
      <alignment horizontal="center" vertical="center" wrapText="1"/>
    </xf>
    <xf numFmtId="0" fontId="70" fillId="5" borderId="1291" xfId="15" quotePrefix="1" applyFont="1" applyFill="1" applyBorder="1" applyAlignment="1">
      <alignment horizontal="center" vertical="center" wrapText="1"/>
    </xf>
    <xf numFmtId="0" fontId="70" fillId="5" borderId="1283" xfId="15" quotePrefix="1" applyFont="1" applyFill="1" applyBorder="1" applyAlignment="1">
      <alignment horizontal="center" vertical="center" wrapText="1"/>
    </xf>
    <xf numFmtId="0" fontId="70" fillId="5" borderId="1420" xfId="15" quotePrefix="1" applyFont="1" applyFill="1" applyBorder="1" applyAlignment="1">
      <alignment horizontal="center" vertical="center" wrapText="1"/>
    </xf>
    <xf numFmtId="0" fontId="67" fillId="5" borderId="1284" xfId="0" applyFont="1" applyFill="1" applyBorder="1" applyAlignment="1">
      <alignment horizontal="center" vertical="center" wrapText="1"/>
    </xf>
    <xf numFmtId="0" fontId="67" fillId="5" borderId="1283" xfId="0" applyFont="1" applyFill="1" applyBorder="1" applyAlignment="1">
      <alignment horizontal="center" vertical="center" wrapText="1"/>
    </xf>
    <xf numFmtId="0" fontId="67" fillId="5" borderId="1289" xfId="0" applyFont="1" applyFill="1" applyBorder="1" applyAlignment="1">
      <alignment horizontal="center" vertical="center" wrapText="1"/>
    </xf>
    <xf numFmtId="0" fontId="70" fillId="5" borderId="1356" xfId="15" quotePrefix="1" applyFont="1" applyFill="1" applyBorder="1" applyAlignment="1">
      <alignment vertical="center" wrapText="1"/>
    </xf>
    <xf numFmtId="0" fontId="42" fillId="5" borderId="1361" xfId="13" quotePrefix="1" applyFont="1" applyFill="1" applyBorder="1" applyAlignment="1">
      <alignment horizontal="center" vertical="center" wrapText="1"/>
    </xf>
    <xf numFmtId="0" fontId="70" fillId="5" borderId="1359" xfId="13" quotePrefix="1" applyFont="1" applyFill="1" applyBorder="1" applyAlignment="1">
      <alignment horizontal="center" vertical="center" wrapText="1"/>
    </xf>
    <xf numFmtId="0" fontId="67" fillId="5" borderId="1358" xfId="0" applyFont="1" applyFill="1" applyBorder="1" applyAlignment="1">
      <alignment horizontal="center" vertical="center" wrapText="1"/>
    </xf>
    <xf numFmtId="0" fontId="70" fillId="5" borderId="1358" xfId="15" quotePrefix="1" applyFont="1" applyFill="1" applyBorder="1" applyAlignment="1">
      <alignment horizontal="center" vertical="center" wrapText="1"/>
    </xf>
    <xf numFmtId="0" fontId="9" fillId="5" borderId="1357" xfId="0" applyFont="1" applyFill="1" applyBorder="1" applyAlignment="1">
      <alignment horizontal="left" vertical="center" wrapText="1"/>
    </xf>
    <xf numFmtId="0" fontId="70" fillId="5" borderId="1358" xfId="13" quotePrefix="1" applyFont="1" applyFill="1" applyBorder="1" applyAlignment="1">
      <alignment horizontal="center" vertical="center" wrapText="1"/>
    </xf>
    <xf numFmtId="0" fontId="67" fillId="5" borderId="1354" xfId="0" applyFont="1" applyFill="1" applyBorder="1" applyAlignment="1">
      <alignment horizontal="center" vertical="center"/>
    </xf>
    <xf numFmtId="0" fontId="67" fillId="5" borderId="1361" xfId="0" applyFont="1" applyFill="1" applyBorder="1" applyAlignment="1">
      <alignment horizontal="center" vertical="center"/>
    </xf>
    <xf numFmtId="0" fontId="67" fillId="5" borderId="1362" xfId="0" applyFont="1" applyFill="1" applyBorder="1" applyAlignment="1">
      <alignment horizontal="center" vertical="center"/>
    </xf>
    <xf numFmtId="0" fontId="67" fillId="5" borderId="1418" xfId="0" applyFont="1" applyFill="1" applyBorder="1" applyAlignment="1">
      <alignment horizontal="left" vertical="center" wrapText="1"/>
    </xf>
    <xf numFmtId="0" fontId="62" fillId="5" borderId="1295" xfId="11" quotePrefix="1" applyFont="1" applyFill="1" applyBorder="1" applyAlignment="1">
      <alignment horizontal="center" vertical="center" wrapText="1"/>
    </xf>
    <xf numFmtId="0" fontId="62" fillId="5" borderId="1296" xfId="11" quotePrefix="1" applyFont="1" applyFill="1" applyBorder="1" applyAlignment="1">
      <alignment horizontal="center" vertical="center" wrapText="1"/>
    </xf>
    <xf numFmtId="0" fontId="62" fillId="5" borderId="1297" xfId="11" quotePrefix="1" applyFont="1" applyFill="1" applyBorder="1" applyAlignment="1">
      <alignment horizontal="center" vertical="center" wrapText="1"/>
    </xf>
    <xf numFmtId="0" fontId="62" fillId="5" borderId="1011" xfId="11" quotePrefix="1" applyFont="1" applyFill="1" applyBorder="1" applyAlignment="1">
      <alignment horizontal="center" vertical="center" wrapText="1"/>
    </xf>
    <xf numFmtId="0" fontId="62" fillId="5" borderId="1015" xfId="11" quotePrefix="1" applyFont="1" applyFill="1" applyBorder="1" applyAlignment="1">
      <alignment horizontal="center" vertical="center" wrapText="1"/>
    </xf>
    <xf numFmtId="0" fontId="62" fillId="5" borderId="1003" xfId="11" quotePrefix="1" applyFont="1" applyFill="1" applyBorder="1" applyAlignment="1">
      <alignment horizontal="center" vertical="center" wrapText="1"/>
    </xf>
    <xf numFmtId="0" fontId="62" fillId="5" borderId="924" xfId="11" quotePrefix="1" applyFont="1" applyFill="1" applyBorder="1" applyAlignment="1">
      <alignment horizontal="center" vertical="center" wrapText="1"/>
    </xf>
    <xf numFmtId="0" fontId="1" fillId="5" borderId="1412" xfId="0" applyFont="1" applyFill="1" applyBorder="1" applyAlignment="1">
      <alignment horizontal="center" vertical="center"/>
    </xf>
    <xf numFmtId="0" fontId="1" fillId="5" borderId="1413" xfId="0" applyFont="1" applyFill="1" applyBorder="1" applyAlignment="1">
      <alignment horizontal="center" vertical="center"/>
    </xf>
    <xf numFmtId="0" fontId="1" fillId="5" borderId="1414" xfId="0" applyFont="1" applyFill="1" applyBorder="1" applyAlignment="1">
      <alignment horizontal="center" vertical="center"/>
    </xf>
    <xf numFmtId="0" fontId="1" fillId="5" borderId="1134" xfId="0" applyFont="1" applyFill="1" applyBorder="1" applyAlignment="1">
      <alignment horizontal="center" vertical="center"/>
    </xf>
    <xf numFmtId="0" fontId="67" fillId="5" borderId="1292" xfId="0" applyFont="1" applyFill="1" applyBorder="1" applyAlignment="1">
      <alignment horizontal="left" vertical="center" wrapText="1"/>
    </xf>
    <xf numFmtId="0" fontId="70" fillId="5" borderId="1295" xfId="13" quotePrefix="1" applyFont="1" applyFill="1" applyBorder="1" applyAlignment="1">
      <alignment horizontal="center" vertical="center" wrapText="1"/>
    </xf>
    <xf numFmtId="0" fontId="70" fillId="5" borderId="1296" xfId="13" quotePrefix="1" applyFont="1" applyFill="1" applyBorder="1" applyAlignment="1">
      <alignment horizontal="center" vertical="center" wrapText="1"/>
    </xf>
    <xf numFmtId="0" fontId="70" fillId="5" borderId="1297" xfId="13" quotePrefix="1" applyFont="1" applyFill="1" applyBorder="1" applyAlignment="1">
      <alignment horizontal="center" vertical="center" wrapText="1"/>
    </xf>
    <xf numFmtId="0" fontId="70" fillId="5" borderId="1349" xfId="13" applyFont="1" applyFill="1" applyBorder="1" applyAlignment="1">
      <alignment horizontal="center" vertical="center" wrapText="1"/>
    </xf>
    <xf numFmtId="0" fontId="70" fillId="5" borderId="1283" xfId="13" applyFont="1" applyFill="1" applyBorder="1" applyAlignment="1">
      <alignment horizontal="center" vertical="center" wrapText="1"/>
    </xf>
    <xf numFmtId="0" fontId="67" fillId="5" borderId="1343" xfId="0" applyFont="1" applyFill="1" applyBorder="1" applyAlignment="1">
      <alignment horizontal="left" vertical="center" wrapText="1"/>
    </xf>
    <xf numFmtId="0" fontId="14" fillId="5" borderId="1346" xfId="13" quotePrefix="1" applyFont="1" applyFill="1" applyBorder="1" applyAlignment="1">
      <alignment horizontal="center" vertical="center" wrapText="1"/>
    </xf>
    <xf numFmtId="0" fontId="14" fillId="5" borderId="1347" xfId="13" quotePrefix="1" applyFont="1" applyFill="1" applyBorder="1" applyAlignment="1">
      <alignment horizontal="center" vertical="center" wrapText="1"/>
    </xf>
    <xf numFmtId="0" fontId="70" fillId="5" borderId="1348" xfId="13" quotePrefix="1" applyFont="1" applyFill="1" applyBorder="1" applyAlignment="1">
      <alignment horizontal="center" vertical="center" wrapText="1"/>
    </xf>
    <xf numFmtId="0" fontId="70" fillId="5" borderId="1292" xfId="15" quotePrefix="1" applyFont="1" applyFill="1" applyBorder="1" applyAlignment="1">
      <alignment vertical="center" wrapText="1"/>
    </xf>
    <xf numFmtId="0" fontId="70" fillId="5" borderId="1295" xfId="13" applyFont="1" applyFill="1" applyBorder="1" applyAlignment="1">
      <alignment horizontal="center" vertical="center" wrapText="1"/>
    </xf>
    <xf numFmtId="0" fontId="70" fillId="5" borderId="1296" xfId="13" applyFont="1" applyFill="1" applyBorder="1" applyAlignment="1">
      <alignment horizontal="center" vertical="center" wrapText="1"/>
    </xf>
    <xf numFmtId="0" fontId="67" fillId="5" borderId="1297" xfId="0" applyFont="1" applyFill="1" applyBorder="1" applyAlignment="1">
      <alignment horizontal="center" vertical="center" wrapText="1"/>
    </xf>
    <xf numFmtId="0" fontId="70" fillId="5" borderId="1271" xfId="15" quotePrefix="1" applyFont="1" applyFill="1" applyBorder="1" applyAlignment="1">
      <alignment horizontal="center" vertical="center" wrapText="1"/>
    </xf>
    <xf numFmtId="0" fontId="70" fillId="5" borderId="1371" xfId="15" quotePrefix="1" applyFont="1" applyFill="1" applyBorder="1" applyAlignment="1">
      <alignment vertical="center" wrapText="1"/>
    </xf>
    <xf numFmtId="0" fontId="70" fillId="5" borderId="1349" xfId="13" quotePrefix="1" applyFont="1" applyFill="1" applyBorder="1" applyAlignment="1">
      <alignment horizontal="center" vertical="center" wrapText="1"/>
    </xf>
    <xf numFmtId="0" fontId="70" fillId="5" borderId="1283" xfId="13" quotePrefix="1" applyFont="1" applyFill="1" applyBorder="1" applyAlignment="1">
      <alignment horizontal="center" vertical="center" wrapText="1"/>
    </xf>
    <xf numFmtId="0" fontId="70" fillId="5" borderId="1291" xfId="13" quotePrefix="1" applyFont="1" applyFill="1" applyBorder="1" applyAlignment="1">
      <alignment horizontal="center" vertical="center" wrapText="1"/>
    </xf>
    <xf numFmtId="0" fontId="70" fillId="5" borderId="1371" xfId="15" quotePrefix="1" applyFont="1" applyFill="1" applyBorder="1" applyAlignment="1">
      <alignment horizontal="center" vertical="center" wrapText="1"/>
    </xf>
    <xf numFmtId="0" fontId="70" fillId="5" borderId="1294" xfId="15" quotePrefix="1" applyFont="1" applyFill="1" applyBorder="1" applyAlignment="1">
      <alignment horizontal="center" vertical="center" wrapText="1"/>
    </xf>
    <xf numFmtId="0" fontId="70" fillId="5" borderId="1297" xfId="15" quotePrefix="1" applyFont="1" applyFill="1" applyBorder="1" applyAlignment="1">
      <alignment horizontal="center" vertical="center" wrapText="1"/>
    </xf>
    <xf numFmtId="0" fontId="67" fillId="5" borderId="1295" xfId="0" applyFont="1" applyFill="1" applyBorder="1" applyAlignment="1">
      <alignment horizontal="center" vertical="center" wrapText="1"/>
    </xf>
    <xf numFmtId="0" fontId="70" fillId="5" borderId="1293" xfId="15" quotePrefix="1" applyFont="1" applyFill="1" applyBorder="1" applyAlignment="1">
      <alignment horizontal="center" vertical="center" wrapText="1"/>
    </xf>
    <xf numFmtId="0" fontId="64" fillId="7" borderId="1343" xfId="0" applyFont="1" applyFill="1" applyBorder="1" applyAlignment="1">
      <alignment horizontal="centerContinuous" vertical="center" wrapText="1"/>
    </xf>
    <xf numFmtId="0" fontId="64" fillId="7" borderId="1292" xfId="0" applyFont="1" applyFill="1" applyBorder="1" applyAlignment="1">
      <alignment horizontal="centerContinuous" vertical="center" wrapText="1"/>
    </xf>
    <xf numFmtId="0" fontId="64" fillId="7" borderId="1297" xfId="0" applyFont="1" applyFill="1" applyBorder="1" applyAlignment="1">
      <alignment horizontal="center" vertical="center" wrapText="1"/>
    </xf>
    <xf numFmtId="0" fontId="65" fillId="7" borderId="1343" xfId="0" applyFont="1" applyFill="1" applyBorder="1" applyAlignment="1">
      <alignment vertical="center" wrapText="1"/>
    </xf>
    <xf numFmtId="0" fontId="66" fillId="7" borderId="1346" xfId="0" applyFont="1" applyFill="1" applyBorder="1" applyAlignment="1">
      <alignment horizontal="center" vertical="center" wrapText="1"/>
    </xf>
    <xf numFmtId="0" fontId="66" fillId="7" borderId="1347" xfId="0" applyFont="1" applyFill="1" applyBorder="1" applyAlignment="1">
      <alignment horizontal="center" vertical="center" wrapText="1"/>
    </xf>
    <xf numFmtId="0" fontId="65" fillId="7" borderId="1348" xfId="0" applyFont="1" applyFill="1" applyBorder="1" applyAlignment="1">
      <alignment horizontal="center" vertical="center" wrapText="1"/>
    </xf>
    <xf numFmtId="0" fontId="67" fillId="7" borderId="1346" xfId="0" applyFont="1" applyFill="1" applyBorder="1" applyAlignment="1">
      <alignment horizontal="center" vertical="center" wrapText="1"/>
    </xf>
    <xf numFmtId="0" fontId="67" fillId="7" borderId="1347" xfId="0" applyFont="1" applyFill="1" applyBorder="1" applyAlignment="1">
      <alignment horizontal="center" vertical="center" wrapText="1"/>
    </xf>
    <xf numFmtId="0" fontId="67" fillId="7" borderId="1348" xfId="0" applyFont="1" applyFill="1" applyBorder="1" applyAlignment="1">
      <alignment horizontal="center" vertical="center" wrapText="1"/>
    </xf>
    <xf numFmtId="0" fontId="66" fillId="7" borderId="1290" xfId="0" applyFont="1" applyFill="1" applyBorder="1" applyAlignment="1">
      <alignment vertical="center" wrapText="1"/>
    </xf>
    <xf numFmtId="0" fontId="66" fillId="7" borderId="1280" xfId="0" applyFont="1" applyFill="1" applyBorder="1" applyAlignment="1">
      <alignment horizontal="center" vertical="center" wrapText="1"/>
    </xf>
    <xf numFmtId="0" fontId="66" fillId="7" borderId="1272" xfId="0" applyFont="1" applyFill="1" applyBorder="1" applyAlignment="1">
      <alignment horizontal="center" vertical="center" wrapText="1"/>
    </xf>
    <xf numFmtId="0" fontId="65" fillId="7" borderId="1273" xfId="0" applyFont="1" applyFill="1" applyBorder="1" applyAlignment="1">
      <alignment horizontal="center" vertical="center" wrapText="1"/>
    </xf>
    <xf numFmtId="0" fontId="67" fillId="7" borderId="1280" xfId="0" applyFont="1" applyFill="1" applyBorder="1" applyAlignment="1">
      <alignment horizontal="center" vertical="center" wrapText="1"/>
    </xf>
    <xf numFmtId="0" fontId="67" fillId="7" borderId="1272" xfId="0" applyFont="1" applyFill="1" applyBorder="1" applyAlignment="1">
      <alignment horizontal="center" vertical="center" wrapText="1"/>
    </xf>
    <xf numFmtId="0" fontId="67" fillId="7" borderId="1273" xfId="0" applyFont="1" applyFill="1" applyBorder="1" applyAlignment="1">
      <alignment horizontal="center" vertical="center" wrapText="1"/>
    </xf>
    <xf numFmtId="0" fontId="66" fillId="0" borderId="1280" xfId="0" applyFont="1" applyBorder="1" applyAlignment="1">
      <alignment horizontal="center" vertical="center" wrapText="1"/>
    </xf>
    <xf numFmtId="0" fontId="66" fillId="0" borderId="1272" xfId="0" applyFont="1" applyBorder="1" applyAlignment="1">
      <alignment horizontal="center" vertical="center" wrapText="1"/>
    </xf>
    <xf numFmtId="0" fontId="65" fillId="0" borderId="1273" xfId="0" applyFont="1" applyBorder="1" applyAlignment="1">
      <alignment horizontal="center" vertical="center" wrapText="1"/>
    </xf>
    <xf numFmtId="0" fontId="66" fillId="7" borderId="1300" xfId="0" applyFont="1" applyFill="1" applyBorder="1" applyAlignment="1">
      <alignment vertical="center" wrapText="1"/>
    </xf>
    <xf numFmtId="0" fontId="66" fillId="7" borderId="1349" xfId="0" applyFont="1" applyFill="1" applyBorder="1" applyAlignment="1">
      <alignment horizontal="center" vertical="center" wrapText="1"/>
    </xf>
    <xf numFmtId="0" fontId="66" fillId="7" borderId="1283" xfId="0" applyFont="1" applyFill="1" applyBorder="1" applyAlignment="1">
      <alignment horizontal="center" vertical="center" wrapText="1"/>
    </xf>
    <xf numFmtId="0" fontId="65" fillId="7" borderId="1289" xfId="0" applyFont="1" applyFill="1" applyBorder="1" applyAlignment="1">
      <alignment horizontal="center" vertical="center" wrapText="1"/>
    </xf>
    <xf numFmtId="0" fontId="67" fillId="7" borderId="1349" xfId="0" applyFont="1" applyFill="1" applyBorder="1" applyAlignment="1">
      <alignment horizontal="center" vertical="center" wrapText="1"/>
    </xf>
    <xf numFmtId="0" fontId="67" fillId="7" borderId="1283" xfId="0" applyFont="1" applyFill="1" applyBorder="1" applyAlignment="1">
      <alignment horizontal="center" vertical="center" wrapText="1"/>
    </xf>
    <xf numFmtId="0" fontId="67" fillId="7" borderId="1289" xfId="0" applyFont="1" applyFill="1" applyBorder="1" applyAlignment="1">
      <alignment horizontal="center" vertical="center" wrapText="1"/>
    </xf>
    <xf numFmtId="0" fontId="67" fillId="7" borderId="1357" xfId="0" applyFont="1" applyFill="1" applyBorder="1" applyAlignment="1">
      <alignment horizontal="left" vertical="center" wrapText="1"/>
    </xf>
    <xf numFmtId="0" fontId="65" fillId="7" borderId="1357" xfId="0" applyFont="1" applyFill="1" applyBorder="1" applyAlignment="1">
      <alignment horizontal="center" vertical="center" wrapText="1"/>
    </xf>
    <xf numFmtId="0" fontId="67" fillId="7" borderId="1403" xfId="0" applyFont="1" applyFill="1" applyBorder="1" applyAlignment="1">
      <alignment horizontal="left" vertical="center" wrapText="1"/>
    </xf>
    <xf numFmtId="0" fontId="64" fillId="7" borderId="1377" xfId="0" applyFont="1" applyFill="1" applyBorder="1" applyAlignment="1">
      <alignment horizontal="center" vertical="center" wrapText="1"/>
    </xf>
    <xf numFmtId="0" fontId="64" fillId="7" borderId="1378" xfId="0" applyFont="1" applyFill="1" applyBorder="1" applyAlignment="1">
      <alignment horizontal="center" vertical="center" wrapText="1"/>
    </xf>
    <xf numFmtId="0" fontId="65" fillId="7" borderId="1379" xfId="0" applyFont="1" applyFill="1" applyBorder="1" applyAlignment="1">
      <alignment horizontal="center" vertical="center" wrapText="1"/>
    </xf>
    <xf numFmtId="0" fontId="67" fillId="7" borderId="1290" xfId="0" applyFont="1" applyFill="1" applyBorder="1" applyAlignment="1">
      <alignment horizontal="left" vertical="center" wrapText="1"/>
    </xf>
    <xf numFmtId="0" fontId="64" fillId="7" borderId="1280" xfId="0" applyFont="1" applyFill="1" applyBorder="1" applyAlignment="1">
      <alignment horizontal="center" vertical="center" wrapText="1"/>
    </xf>
    <xf numFmtId="0" fontId="65" fillId="7" borderId="1357" xfId="0" applyFont="1" applyFill="1" applyBorder="1" applyAlignment="1">
      <alignment vertical="center" wrapText="1"/>
    </xf>
    <xf numFmtId="0" fontId="65" fillId="7" borderId="1375" xfId="0" applyFont="1" applyFill="1" applyBorder="1" applyAlignment="1">
      <alignment vertical="center" wrapText="1"/>
    </xf>
    <xf numFmtId="0" fontId="65" fillId="7" borderId="1364" xfId="0" applyFont="1" applyFill="1" applyBorder="1" applyAlignment="1">
      <alignment horizontal="center" vertical="center" wrapText="1"/>
    </xf>
    <xf numFmtId="0" fontId="66" fillId="7" borderId="1364" xfId="0" applyFont="1" applyFill="1" applyBorder="1" applyAlignment="1">
      <alignment horizontal="center" vertical="center" wrapText="1"/>
    </xf>
    <xf numFmtId="0" fontId="67" fillId="7" borderId="365" xfId="0" applyFont="1" applyFill="1" applyBorder="1" applyAlignment="1">
      <alignment horizontal="center" vertical="center" wrapText="1"/>
    </xf>
    <xf numFmtId="0" fontId="67" fillId="7" borderId="1378" xfId="0" applyFont="1" applyFill="1" applyBorder="1" applyAlignment="1">
      <alignment horizontal="center" vertical="center" wrapText="1"/>
    </xf>
    <xf numFmtId="0" fontId="67" fillId="7" borderId="1379" xfId="0" applyFont="1" applyFill="1" applyBorder="1" applyAlignment="1">
      <alignment horizontal="center" vertical="center" wrapText="1"/>
    </xf>
    <xf numFmtId="0" fontId="66" fillId="7" borderId="1271" xfId="0" applyFont="1" applyFill="1" applyBorder="1" applyAlignment="1">
      <alignment vertical="center" wrapText="1"/>
    </xf>
    <xf numFmtId="0" fontId="65" fillId="7" borderId="1287" xfId="0" applyFont="1" applyFill="1" applyBorder="1" applyAlignment="1">
      <alignment horizontal="center" vertical="center" wrapText="1"/>
    </xf>
    <xf numFmtId="0" fontId="66" fillId="7" borderId="1287" xfId="0" applyFont="1" applyFill="1" applyBorder="1" applyAlignment="1">
      <alignment horizontal="center" vertical="center" wrapText="1"/>
    </xf>
    <xf numFmtId="0" fontId="67" fillId="7" borderId="1288" xfId="0" applyFont="1" applyFill="1" applyBorder="1" applyAlignment="1">
      <alignment horizontal="center" vertical="center" wrapText="1"/>
    </xf>
    <xf numFmtId="0" fontId="66" fillId="7" borderId="1282" xfId="0" applyFont="1" applyFill="1" applyBorder="1" applyAlignment="1">
      <alignment vertical="center" wrapText="1"/>
    </xf>
    <xf numFmtId="0" fontId="65" fillId="7" borderId="1291" xfId="0" applyFont="1" applyFill="1" applyBorder="1" applyAlignment="1">
      <alignment horizontal="center" vertical="center" wrapText="1"/>
    </xf>
    <xf numFmtId="0" fontId="66" fillId="7" borderId="1291" xfId="0" applyFont="1" applyFill="1" applyBorder="1" applyAlignment="1">
      <alignment horizontal="center" vertical="center" wrapText="1"/>
    </xf>
    <xf numFmtId="0" fontId="65" fillId="7" borderId="1297" xfId="0" applyFont="1" applyFill="1" applyBorder="1" applyAlignment="1">
      <alignment horizontal="center" vertical="center" wrapText="1"/>
    </xf>
    <xf numFmtId="0" fontId="67" fillId="7" borderId="1284" xfId="0" applyFont="1" applyFill="1" applyBorder="1" applyAlignment="1">
      <alignment horizontal="center" vertical="center" wrapText="1"/>
    </xf>
    <xf numFmtId="0" fontId="9" fillId="7" borderId="1357" xfId="0" applyFont="1" applyFill="1" applyBorder="1" applyAlignment="1">
      <alignment horizontal="left" vertical="center" wrapText="1"/>
    </xf>
    <xf numFmtId="0" fontId="67" fillId="7" borderId="1357" xfId="0" applyFont="1" applyFill="1" applyBorder="1" applyAlignment="1">
      <alignment horizontal="center" vertical="center"/>
    </xf>
    <xf numFmtId="0" fontId="173" fillId="7" borderId="1295" xfId="0" applyFont="1" applyFill="1" applyBorder="1" applyAlignment="1">
      <alignment horizontal="center" vertical="center" wrapText="1"/>
    </xf>
    <xf numFmtId="0" fontId="173" fillId="7" borderId="1296" xfId="0" applyFont="1" applyFill="1" applyBorder="1" applyAlignment="1">
      <alignment horizontal="center" vertical="center" wrapText="1"/>
    </xf>
    <xf numFmtId="0" fontId="173" fillId="7" borderId="1297" xfId="0" applyFont="1" applyFill="1" applyBorder="1" applyAlignment="1">
      <alignment horizontal="center" vertical="center" wrapText="1"/>
    </xf>
    <xf numFmtId="0" fontId="173" fillId="7" borderId="1349" xfId="0" applyFont="1" applyFill="1" applyBorder="1" applyAlignment="1">
      <alignment horizontal="center" vertical="center" wrapText="1"/>
    </xf>
    <xf numFmtId="0" fontId="173" fillId="7" borderId="1283" xfId="0" applyFont="1" applyFill="1" applyBorder="1" applyAlignment="1">
      <alignment horizontal="center" vertical="center" wrapText="1"/>
    </xf>
    <xf numFmtId="0" fontId="173" fillId="7" borderId="1289" xfId="0" applyFont="1" applyFill="1" applyBorder="1" applyAlignment="1">
      <alignment horizontal="center" vertical="center" wrapText="1"/>
    </xf>
    <xf numFmtId="0" fontId="173" fillId="7" borderId="1293" xfId="0" applyFont="1" applyFill="1" applyBorder="1" applyAlignment="1">
      <alignment horizontal="center" vertical="center" wrapText="1"/>
    </xf>
    <xf numFmtId="0" fontId="1" fillId="7" borderId="1357" xfId="0" applyFont="1" applyFill="1" applyBorder="1" applyAlignment="1">
      <alignment horizontal="center" vertical="center"/>
    </xf>
    <xf numFmtId="0" fontId="59" fillId="5" borderId="1186" xfId="0" applyFont="1" applyFill="1" applyBorder="1" applyAlignment="1">
      <alignment horizontal="center" vertical="center"/>
    </xf>
    <xf numFmtId="0" fontId="40" fillId="0" borderId="1408" xfId="15" quotePrefix="1" applyFont="1" applyFill="1" applyBorder="1" applyAlignment="1">
      <alignment horizontal="center" vertical="center" wrapText="1"/>
    </xf>
    <xf numFmtId="0" fontId="40" fillId="0" borderId="1406" xfId="15" quotePrefix="1" applyFont="1" applyFill="1" applyBorder="1" applyAlignment="1">
      <alignment horizontal="center" vertical="center" wrapText="1"/>
    </xf>
    <xf numFmtId="0" fontId="40" fillId="0" borderId="1410" xfId="15" quotePrefix="1" applyFont="1" applyFill="1" applyBorder="1" applyAlignment="1">
      <alignment horizontal="center" vertical="center" wrapText="1"/>
    </xf>
    <xf numFmtId="0" fontId="11" fillId="0" borderId="1415" xfId="11" quotePrefix="1" applyFont="1" applyFill="1" applyBorder="1" applyAlignment="1">
      <alignment horizontal="center" vertical="center" textRotation="255" wrapText="1"/>
    </xf>
    <xf numFmtId="0" fontId="40" fillId="0" borderId="1233" xfId="13" quotePrefix="1" applyFont="1" applyFill="1" applyBorder="1" applyAlignment="1">
      <alignment vertical="center" wrapText="1"/>
    </xf>
    <xf numFmtId="0" fontId="40" fillId="0" borderId="1410" xfId="15" quotePrefix="1" applyFont="1" applyFill="1" applyBorder="1" applyAlignment="1">
      <alignment vertical="center" wrapText="1"/>
    </xf>
    <xf numFmtId="0" fontId="40" fillId="0" borderId="1406" xfId="15" quotePrefix="1" applyFont="1" applyFill="1" applyBorder="1" applyAlignment="1">
      <alignment vertical="center" wrapText="1"/>
    </xf>
    <xf numFmtId="0" fontId="40" fillId="0" borderId="1417" xfId="15" quotePrefix="1" applyFont="1" applyFill="1" applyBorder="1" applyAlignment="1">
      <alignment vertical="center" wrapText="1"/>
    </xf>
    <xf numFmtId="0" fontId="40" fillId="0" borderId="1405" xfId="15" quotePrefix="1" applyFont="1" applyFill="1" applyBorder="1" applyAlignment="1">
      <alignment vertical="center" wrapText="1"/>
    </xf>
    <xf numFmtId="0" fontId="56" fillId="0" borderId="1406" xfId="15" quotePrefix="1" applyFont="1" applyFill="1" applyBorder="1" applyAlignment="1">
      <alignment vertical="center" wrapText="1"/>
    </xf>
    <xf numFmtId="0" fontId="40" fillId="0" borderId="1377" xfId="15" quotePrefix="1" applyFont="1" applyFill="1" applyBorder="1" applyAlignment="1">
      <alignment vertical="center" wrapText="1"/>
    </xf>
    <xf numFmtId="0" fontId="56" fillId="0" borderId="1378" xfId="15" quotePrefix="1" applyFont="1" applyFill="1" applyBorder="1" applyAlignment="1">
      <alignment vertical="center" wrapText="1"/>
    </xf>
    <xf numFmtId="0" fontId="40" fillId="0" borderId="1379" xfId="15" quotePrefix="1" applyFont="1" applyFill="1" applyBorder="1" applyAlignment="1">
      <alignment vertical="center" wrapText="1"/>
    </xf>
    <xf numFmtId="0" fontId="56" fillId="0" borderId="1405" xfId="15" quotePrefix="1" applyFont="1" applyFill="1" applyBorder="1" applyAlignment="1">
      <alignment vertical="center" wrapText="1"/>
    </xf>
    <xf numFmtId="0" fontId="40" fillId="0" borderId="1407" xfId="15" quotePrefix="1" applyFont="1" applyFill="1" applyBorder="1" applyAlignment="1">
      <alignment vertical="center" wrapText="1"/>
    </xf>
    <xf numFmtId="0" fontId="40" fillId="0" borderId="1011" xfId="15" quotePrefix="1" applyFont="1" applyFill="1" applyBorder="1" applyAlignment="1">
      <alignment vertical="center" wrapText="1"/>
    </xf>
    <xf numFmtId="0" fontId="40" fillId="0" borderId="1015" xfId="15" quotePrefix="1" applyFont="1" applyFill="1" applyBorder="1" applyAlignment="1">
      <alignment vertical="center" wrapText="1"/>
    </xf>
    <xf numFmtId="0" fontId="40" fillId="0" borderId="1003" xfId="15" quotePrefix="1" applyFont="1" applyFill="1" applyBorder="1" applyAlignment="1">
      <alignment vertical="center" wrapText="1"/>
    </xf>
    <xf numFmtId="0" fontId="11" fillId="0" borderId="1358" xfId="15" quotePrefix="1" applyFont="1" applyFill="1" applyBorder="1" applyAlignment="1">
      <alignment vertical="center" wrapText="1"/>
    </xf>
    <xf numFmtId="0" fontId="11" fillId="0" borderId="1350" xfId="15" quotePrefix="1" applyFont="1" applyFill="1" applyBorder="1" applyAlignment="1">
      <alignment vertical="center" wrapText="1"/>
    </xf>
    <xf numFmtId="0" fontId="11" fillId="0" borderId="1373" xfId="15" quotePrefix="1" applyFont="1" applyFill="1" applyBorder="1" applyAlignment="1">
      <alignment vertical="center" wrapText="1"/>
    </xf>
    <xf numFmtId="0" fontId="40" fillId="0" borderId="365" xfId="13" quotePrefix="1" applyFont="1" applyFill="1" applyBorder="1" applyAlignment="1">
      <alignment vertical="center" wrapText="1"/>
    </xf>
    <xf numFmtId="0" fontId="40" fillId="0" borderId="1378" xfId="13" quotePrefix="1" applyFont="1" applyFill="1" applyBorder="1" applyAlignment="1">
      <alignment vertical="center" wrapText="1"/>
    </xf>
    <xf numFmtId="0" fontId="40" fillId="0" borderId="1419" xfId="13" quotePrefix="1" applyFont="1" applyFill="1" applyBorder="1" applyAlignment="1">
      <alignment vertical="center" wrapText="1"/>
    </xf>
    <xf numFmtId="0" fontId="40" fillId="0" borderId="1346" xfId="13" quotePrefix="1" applyFont="1" applyFill="1" applyBorder="1" applyAlignment="1">
      <alignment vertical="center" wrapText="1"/>
    </xf>
    <xf numFmtId="0" fontId="40" fillId="0" borderId="1347" xfId="13" quotePrefix="1" applyFont="1" applyFill="1" applyBorder="1" applyAlignment="1">
      <alignment vertical="center" wrapText="1"/>
    </xf>
    <xf numFmtId="0" fontId="40" fillId="0" borderId="1364" xfId="13" quotePrefix="1" applyFont="1" applyFill="1" applyBorder="1" applyAlignment="1">
      <alignment vertical="center" wrapText="1"/>
    </xf>
    <xf numFmtId="0" fontId="40" fillId="0" borderId="1348" xfId="13" quotePrefix="1" applyFont="1" applyFill="1" applyBorder="1" applyAlignment="1">
      <alignment vertical="center" wrapText="1"/>
    </xf>
    <xf numFmtId="0" fontId="40" fillId="0" borderId="1295" xfId="15" quotePrefix="1" applyFont="1" applyFill="1" applyBorder="1" applyAlignment="1">
      <alignment vertical="center" wrapText="1"/>
    </xf>
    <xf numFmtId="0" fontId="40" fillId="0" borderId="1296" xfId="15" quotePrefix="1" applyFont="1" applyFill="1" applyBorder="1" applyAlignment="1">
      <alignment vertical="center" wrapText="1"/>
    </xf>
    <xf numFmtId="0" fontId="11" fillId="5" borderId="1360" xfId="15" quotePrefix="1" applyFont="1" applyFill="1" applyBorder="1" applyAlignment="1">
      <alignment horizontal="center" vertical="center" wrapText="1"/>
    </xf>
    <xf numFmtId="0" fontId="11" fillId="5" borderId="1358" xfId="13" quotePrefix="1" applyFont="1" applyFill="1" applyBorder="1" applyAlignment="1">
      <alignment horizontal="center" vertical="center" wrapText="1"/>
    </xf>
    <xf numFmtId="0" fontId="176" fillId="2" borderId="1354" xfId="13" applyFont="1" applyFill="1" applyBorder="1" applyAlignment="1">
      <alignment horizontal="center" vertical="center" wrapText="1"/>
    </xf>
    <xf numFmtId="0" fontId="176" fillId="2" borderId="1350" xfId="11" applyFont="1" applyFill="1" applyBorder="1" applyAlignment="1">
      <alignment horizontal="center" vertical="center" textRotation="255" wrapText="1"/>
    </xf>
    <xf numFmtId="0" fontId="176" fillId="2" borderId="1344" xfId="11" applyFont="1" applyFill="1" applyBorder="1" applyAlignment="1">
      <alignment horizontal="center" vertical="center" textRotation="255" wrapText="1"/>
    </xf>
    <xf numFmtId="0" fontId="176" fillId="2" borderId="1355" xfId="11" applyFont="1" applyFill="1" applyBorder="1" applyAlignment="1">
      <alignment horizontal="center" vertical="center" textRotation="255" wrapText="1"/>
    </xf>
    <xf numFmtId="0" fontId="174" fillId="2" borderId="1350" xfId="13" applyFont="1" applyFill="1" applyBorder="1" applyAlignment="1">
      <alignment horizontal="center" vertical="center" wrapText="1"/>
    </xf>
    <xf numFmtId="0" fontId="174" fillId="2" borderId="1351" xfId="13" applyFont="1" applyFill="1" applyBorder="1" applyAlignment="1">
      <alignment horizontal="center" vertical="center" wrapText="1"/>
    </xf>
    <xf numFmtId="0" fontId="176" fillId="2" borderId="1352" xfId="13" applyFont="1" applyFill="1" applyBorder="1" applyAlignment="1">
      <alignment horizontal="center" vertical="center" wrapText="1"/>
    </xf>
    <xf numFmtId="0" fontId="174" fillId="2" borderId="1280" xfId="15" applyFont="1" applyFill="1" applyBorder="1" applyAlignment="1">
      <alignment horizontal="center" vertical="center" wrapText="1"/>
    </xf>
    <xf numFmtId="0" fontId="174" fillId="2" borderId="1272" xfId="15" applyFont="1" applyFill="1" applyBorder="1" applyAlignment="1">
      <alignment horizontal="center" vertical="center" wrapText="1"/>
    </xf>
    <xf numFmtId="0" fontId="174" fillId="2" borderId="1273" xfId="15" applyFont="1" applyFill="1" applyBorder="1" applyAlignment="1">
      <alignment horizontal="center" vertical="center" wrapText="1"/>
    </xf>
    <xf numFmtId="0" fontId="175" fillId="2" borderId="1280" xfId="15" applyFont="1" applyFill="1" applyBorder="1" applyAlignment="1">
      <alignment horizontal="center" vertical="center" wrapText="1"/>
    </xf>
    <xf numFmtId="0" fontId="175" fillId="2" borderId="1272" xfId="15" applyFont="1" applyFill="1" applyBorder="1" applyAlignment="1">
      <alignment horizontal="center" vertical="center" wrapText="1"/>
    </xf>
    <xf numFmtId="0" fontId="175" fillId="2" borderId="1273" xfId="15" applyFont="1" applyFill="1" applyBorder="1" applyAlignment="1">
      <alignment horizontal="center" vertical="center" wrapText="1"/>
    </xf>
    <xf numFmtId="0" fontId="176" fillId="2" borderId="1354" xfId="15" applyFont="1" applyFill="1" applyBorder="1" applyAlignment="1">
      <alignment horizontal="center" vertical="center" wrapText="1"/>
    </xf>
    <xf numFmtId="0" fontId="176" fillId="2" borderId="1357" xfId="15" applyFont="1" applyFill="1" applyBorder="1" applyAlignment="1">
      <alignment horizontal="center" vertical="center" wrapText="1"/>
    </xf>
    <xf numFmtId="0" fontId="174" fillId="2" borderId="1377" xfId="13" applyFont="1" applyFill="1" applyBorder="1" applyAlignment="1">
      <alignment horizontal="center" vertical="center" wrapText="1"/>
    </xf>
    <xf numFmtId="0" fontId="174" fillId="2" borderId="1378" xfId="13" applyFont="1" applyFill="1" applyBorder="1" applyAlignment="1">
      <alignment horizontal="center" vertical="center" wrapText="1"/>
    </xf>
    <xf numFmtId="0" fontId="174" fillId="2" borderId="1379" xfId="13" applyFont="1" applyFill="1" applyBorder="1" applyAlignment="1">
      <alignment horizontal="center" vertical="center" wrapText="1"/>
    </xf>
    <xf numFmtId="0" fontId="176" fillId="2" borderId="1356" xfId="15" applyFont="1" applyFill="1" applyBorder="1" applyAlignment="1">
      <alignment horizontal="center" vertical="center" wrapText="1"/>
    </xf>
    <xf numFmtId="0" fontId="176" fillId="2" borderId="1357" xfId="13" applyFont="1" applyFill="1" applyBorder="1" applyAlignment="1">
      <alignment horizontal="center" vertical="center" wrapText="1"/>
    </xf>
    <xf numFmtId="0" fontId="41" fillId="2" borderId="1354" xfId="0" applyFont="1" applyFill="1" applyBorder="1" applyAlignment="1">
      <alignment horizontal="center" vertical="center"/>
    </xf>
    <xf numFmtId="0" fontId="41" fillId="2" borderId="1357" xfId="0" applyFont="1" applyFill="1" applyBorder="1" applyAlignment="1">
      <alignment horizontal="center" vertical="center"/>
    </xf>
    <xf numFmtId="0" fontId="40" fillId="13" borderId="561" xfId="0" applyFont="1" applyFill="1" applyBorder="1" applyAlignment="1">
      <alignment horizontal="center" vertical="center" wrapText="1"/>
    </xf>
    <xf numFmtId="0" fontId="11" fillId="13" borderId="561" xfId="0" applyFont="1" applyFill="1" applyBorder="1" applyAlignment="1">
      <alignment horizontal="center" vertical="center" wrapText="1"/>
    </xf>
    <xf numFmtId="0" fontId="40" fillId="13" borderId="864" xfId="0" applyFont="1" applyFill="1" applyBorder="1" applyAlignment="1">
      <alignment horizontal="center" vertical="center" wrapText="1"/>
    </xf>
    <xf numFmtId="0" fontId="40" fillId="13" borderId="865" xfId="0" applyFont="1" applyFill="1" applyBorder="1" applyAlignment="1">
      <alignment horizontal="center" vertical="center" wrapText="1"/>
    </xf>
    <xf numFmtId="0" fontId="11" fillId="13" borderId="865" xfId="0" applyFont="1" applyFill="1" applyBorder="1" applyAlignment="1">
      <alignment horizontal="center" vertical="center" wrapText="1"/>
    </xf>
    <xf numFmtId="0" fontId="11" fillId="13" borderId="540" xfId="0" applyFont="1" applyFill="1" applyBorder="1" applyAlignment="1">
      <alignment horizontal="center" vertical="center" wrapText="1"/>
    </xf>
    <xf numFmtId="0" fontId="11" fillId="13" borderId="538" xfId="0" applyFont="1" applyFill="1" applyBorder="1" applyAlignment="1">
      <alignment horizontal="center" vertical="center" wrapText="1"/>
    </xf>
    <xf numFmtId="0" fontId="11" fillId="13" borderId="539" xfId="0" applyFont="1" applyFill="1" applyBorder="1" applyAlignment="1">
      <alignment horizontal="center" vertical="center" wrapText="1"/>
    </xf>
    <xf numFmtId="0" fontId="11" fillId="13" borderId="545" xfId="0" applyFont="1" applyFill="1" applyBorder="1" applyAlignment="1">
      <alignment horizontal="center" vertical="center" wrapText="1"/>
    </xf>
    <xf numFmtId="0" fontId="11" fillId="13" borderId="543" xfId="0" applyFont="1" applyFill="1" applyBorder="1" applyAlignment="1">
      <alignment horizontal="center" vertical="center" wrapText="1"/>
    </xf>
    <xf numFmtId="0" fontId="11" fillId="13" borderId="544" xfId="0" applyFont="1" applyFill="1" applyBorder="1" applyAlignment="1">
      <alignment horizontal="center" vertical="center" wrapText="1"/>
    </xf>
    <xf numFmtId="0" fontId="40" fillId="13" borderId="540" xfId="0" applyFont="1" applyFill="1" applyBorder="1" applyAlignment="1">
      <alignment horizontal="center" vertical="center" wrapText="1"/>
    </xf>
    <xf numFmtId="0" fontId="40" fillId="13" borderId="538" xfId="0" applyFont="1" applyFill="1" applyBorder="1" applyAlignment="1">
      <alignment horizontal="center" vertical="center" wrapText="1"/>
    </xf>
    <xf numFmtId="0" fontId="40" fillId="13" borderId="522" xfId="0" applyFont="1" applyFill="1" applyBorder="1" applyAlignment="1">
      <alignment horizontal="center" vertical="center"/>
    </xf>
    <xf numFmtId="0" fontId="40" fillId="13" borderId="546" xfId="0" applyFont="1" applyFill="1" applyBorder="1" applyAlignment="1">
      <alignment horizontal="center" vertical="center"/>
    </xf>
    <xf numFmtId="0" fontId="40" fillId="13" borderId="520" xfId="0" applyFont="1" applyFill="1" applyBorder="1" applyAlignment="1">
      <alignment horizontal="center" vertical="center" wrapText="1"/>
    </xf>
    <xf numFmtId="0" fontId="40" fillId="13" borderId="547" xfId="0" applyFont="1" applyFill="1" applyBorder="1" applyAlignment="1">
      <alignment horizontal="center" vertical="center"/>
    </xf>
    <xf numFmtId="0" fontId="40" fillId="13" borderId="134" xfId="0" applyFont="1" applyFill="1" applyBorder="1" applyAlignment="1">
      <alignment horizontal="center" vertical="center"/>
    </xf>
    <xf numFmtId="0" fontId="40" fillId="13" borderId="119" xfId="0" applyFont="1" applyFill="1" applyBorder="1" applyAlignment="1">
      <alignment horizontal="center" vertical="center" wrapText="1"/>
    </xf>
    <xf numFmtId="0" fontId="40" fillId="13" borderId="868" xfId="0" applyFont="1" applyFill="1" applyBorder="1" applyAlignment="1">
      <alignment horizontal="center" vertical="center"/>
    </xf>
    <xf numFmtId="0" fontId="40" fillId="13" borderId="872" xfId="0" applyFont="1" applyFill="1" applyBorder="1" applyAlignment="1">
      <alignment horizontal="center" vertical="center" wrapText="1"/>
    </xf>
    <xf numFmtId="0" fontId="11" fillId="13" borderId="872" xfId="0" applyFont="1" applyFill="1" applyBorder="1" applyAlignment="1">
      <alignment horizontal="center" vertical="center" wrapText="1"/>
    </xf>
    <xf numFmtId="0" fontId="40" fillId="13" borderId="548" xfId="0" applyFont="1" applyFill="1" applyBorder="1" applyAlignment="1">
      <alignment horizontal="center" vertical="center"/>
    </xf>
    <xf numFmtId="0" fontId="40" fillId="13" borderId="549" xfId="0" applyFont="1" applyFill="1" applyBorder="1" applyAlignment="1">
      <alignment horizontal="center" vertical="center"/>
    </xf>
    <xf numFmtId="0" fontId="40" fillId="13" borderId="550" xfId="0" applyFont="1" applyFill="1" applyBorder="1" applyAlignment="1">
      <alignment horizontal="center" vertical="center" wrapText="1"/>
    </xf>
    <xf numFmtId="0" fontId="11" fillId="13" borderId="566" xfId="0" applyFont="1" applyFill="1" applyBorder="1" applyAlignment="1">
      <alignment horizontal="center" vertical="center" wrapText="1"/>
    </xf>
    <xf numFmtId="0" fontId="40" fillId="13" borderId="567" xfId="0" applyFont="1" applyFill="1" applyBorder="1" applyAlignment="1">
      <alignment horizontal="center" vertical="center" wrapText="1"/>
    </xf>
    <xf numFmtId="0" fontId="40" fillId="13" borderId="568" xfId="0" applyFont="1" applyFill="1" applyBorder="1" applyAlignment="1">
      <alignment horizontal="center" vertical="center" wrapText="1"/>
    </xf>
    <xf numFmtId="0" fontId="40" fillId="13" borderId="569" xfId="0" applyFont="1" applyFill="1" applyBorder="1" applyAlignment="1">
      <alignment horizontal="center" vertical="center" wrapText="1"/>
    </xf>
    <xf numFmtId="0" fontId="40" fillId="13" borderId="133" xfId="0" applyFont="1" applyFill="1" applyBorder="1" applyAlignment="1">
      <alignment horizontal="center" vertical="center"/>
    </xf>
    <xf numFmtId="0" fontId="40" fillId="13" borderId="193" xfId="0" applyFont="1" applyFill="1" applyBorder="1" applyAlignment="1">
      <alignment horizontal="center" vertical="center"/>
    </xf>
    <xf numFmtId="0" fontId="40" fillId="13" borderId="194" xfId="0" applyFont="1" applyFill="1" applyBorder="1" applyAlignment="1">
      <alignment horizontal="center" vertical="center"/>
    </xf>
    <xf numFmtId="0" fontId="40" fillId="13" borderId="195" xfId="0" applyFont="1" applyFill="1" applyBorder="1" applyAlignment="1">
      <alignment horizontal="center" vertical="center" wrapText="1"/>
    </xf>
    <xf numFmtId="0" fontId="11" fillId="13" borderId="199" xfId="0" applyFont="1" applyFill="1" applyBorder="1" applyAlignment="1">
      <alignment horizontal="center" vertical="center" wrapText="1"/>
    </xf>
    <xf numFmtId="0" fontId="11" fillId="13" borderId="198" xfId="0" applyFont="1" applyFill="1" applyBorder="1" applyAlignment="1">
      <alignment horizontal="center" vertical="center" wrapText="1"/>
    </xf>
    <xf numFmtId="0" fontId="11" fillId="13" borderId="201" xfId="0" applyFont="1" applyFill="1" applyBorder="1" applyAlignment="1">
      <alignment horizontal="center" vertical="center" wrapText="1"/>
    </xf>
    <xf numFmtId="0" fontId="11" fillId="13" borderId="541" xfId="0" applyFont="1" applyFill="1" applyBorder="1" applyAlignment="1">
      <alignment horizontal="center" vertical="center" wrapText="1"/>
    </xf>
    <xf numFmtId="0" fontId="11" fillId="13" borderId="555" xfId="0" applyFont="1" applyFill="1" applyBorder="1" applyAlignment="1">
      <alignment horizontal="center" vertical="center"/>
    </xf>
    <xf numFmtId="0" fontId="11" fillId="13" borderId="556" xfId="0" applyFont="1" applyFill="1" applyBorder="1" applyAlignment="1">
      <alignment horizontal="center" vertical="center"/>
    </xf>
    <xf numFmtId="0" fontId="11" fillId="13" borderId="557" xfId="0" applyFont="1" applyFill="1" applyBorder="1" applyAlignment="1">
      <alignment horizontal="center" vertical="center"/>
    </xf>
    <xf numFmtId="0" fontId="40" fillId="9" borderId="1421" xfId="0" applyFont="1" applyFill="1" applyBorder="1" applyAlignment="1">
      <alignment horizontal="center" vertical="center"/>
    </xf>
    <xf numFmtId="0" fontId="40" fillId="9" borderId="1422" xfId="0" applyFont="1" applyFill="1" applyBorder="1" applyAlignment="1">
      <alignment horizontal="center" vertical="center"/>
    </xf>
    <xf numFmtId="0" fontId="40" fillId="9" borderId="1423" xfId="0" applyFont="1" applyFill="1" applyBorder="1" applyAlignment="1">
      <alignment horizontal="center" vertical="center" wrapText="1"/>
    </xf>
    <xf numFmtId="0" fontId="11" fillId="9" borderId="1421" xfId="0" applyFont="1" applyFill="1" applyBorder="1" applyAlignment="1">
      <alignment horizontal="center" vertical="center" wrapText="1"/>
    </xf>
    <xf numFmtId="0" fontId="11" fillId="9" borderId="1422" xfId="0" applyFont="1" applyFill="1" applyBorder="1" applyAlignment="1">
      <alignment horizontal="center" vertical="center" wrapText="1"/>
    </xf>
    <xf numFmtId="0" fontId="11" fillId="9" borderId="1424" xfId="0" applyFont="1" applyFill="1" applyBorder="1" applyAlignment="1">
      <alignment horizontal="center" vertical="center" wrapText="1"/>
    </xf>
    <xf numFmtId="0" fontId="36" fillId="5" borderId="1439" xfId="11" quotePrefix="1" applyFont="1" applyFill="1" applyBorder="1" applyAlignment="1">
      <alignment horizontal="center" vertical="center" wrapText="1"/>
    </xf>
    <xf numFmtId="0" fontId="37" fillId="5" borderId="1439" xfId="11" quotePrefix="1" applyFont="1" applyFill="1" applyBorder="1" applyAlignment="1">
      <alignment horizontal="center" vertical="center" wrapText="1"/>
    </xf>
    <xf numFmtId="0" fontId="38" fillId="5" borderId="1440" xfId="11" quotePrefix="1" applyFont="1" applyFill="1" applyBorder="1" applyAlignment="1">
      <alignment horizontal="center" vertical="center" wrapText="1"/>
    </xf>
    <xf numFmtId="0" fontId="39" fillId="5" borderId="1441" xfId="15" quotePrefix="1" applyFont="1" applyFill="1" applyBorder="1" applyAlignment="1">
      <alignment vertical="center" wrapText="1"/>
    </xf>
    <xf numFmtId="0" fontId="11" fillId="5" borderId="1442" xfId="15" quotePrefix="1" applyFont="1" applyFill="1" applyBorder="1" applyAlignment="1">
      <alignment vertical="center" wrapText="1"/>
    </xf>
    <xf numFmtId="0" fontId="126" fillId="5" borderId="1442" xfId="0" applyFont="1" applyFill="1" applyBorder="1" applyAlignment="1">
      <alignment horizontal="left" vertical="center" wrapText="1"/>
    </xf>
    <xf numFmtId="0" fontId="40" fillId="0" borderId="1433" xfId="15" quotePrefix="1" applyFont="1" applyFill="1" applyBorder="1" applyAlignment="1">
      <alignment horizontal="center" vertical="center" wrapText="1"/>
    </xf>
    <xf numFmtId="0" fontId="40" fillId="0" borderId="1443" xfId="15" quotePrefix="1" applyFont="1" applyFill="1" applyBorder="1" applyAlignment="1">
      <alignment horizontal="center" vertical="center" wrapText="1"/>
    </xf>
    <xf numFmtId="0" fontId="40" fillId="0" borderId="1434" xfId="15" quotePrefix="1" applyFont="1" applyFill="1" applyBorder="1" applyAlignment="1">
      <alignment horizontal="center" vertical="center" wrapText="1"/>
    </xf>
    <xf numFmtId="0" fontId="40" fillId="0" borderId="1444" xfId="15" quotePrefix="1" applyFont="1" applyFill="1" applyBorder="1" applyAlignment="1">
      <alignment horizontal="center" vertical="center" wrapText="1"/>
    </xf>
    <xf numFmtId="0" fontId="126" fillId="5" borderId="1445" xfId="0" applyFont="1" applyFill="1" applyBorder="1" applyAlignment="1">
      <alignment horizontal="center" vertical="center" wrapText="1"/>
    </xf>
    <xf numFmtId="0" fontId="126" fillId="5" borderId="1446" xfId="0" applyFont="1" applyFill="1" applyBorder="1" applyAlignment="1">
      <alignment horizontal="center" vertical="center" wrapText="1"/>
    </xf>
    <xf numFmtId="0" fontId="126" fillId="5" borderId="1429" xfId="0" applyFont="1" applyFill="1" applyBorder="1" applyAlignment="1">
      <alignment horizontal="left" vertical="center" wrapText="1"/>
    </xf>
    <xf numFmtId="0" fontId="11" fillId="5" borderId="1439" xfId="13" quotePrefix="1" applyFont="1" applyFill="1" applyBorder="1" applyAlignment="1">
      <alignment horizontal="center" vertical="center" wrapText="1"/>
    </xf>
    <xf numFmtId="0" fontId="11" fillId="5" borderId="1440" xfId="13" quotePrefix="1" applyFont="1" applyFill="1" applyBorder="1" applyAlignment="1">
      <alignment horizontal="center" vertical="center" wrapText="1"/>
    </xf>
    <xf numFmtId="0" fontId="11" fillId="5" borderId="1447" xfId="13" quotePrefix="1" applyFont="1" applyFill="1" applyBorder="1" applyAlignment="1">
      <alignment horizontal="center" vertical="center" wrapText="1"/>
    </xf>
    <xf numFmtId="0" fontId="11" fillId="5" borderId="1448" xfId="13" quotePrefix="1" applyFont="1" applyFill="1" applyBorder="1" applyAlignment="1">
      <alignment horizontal="center" vertical="center" wrapText="1"/>
    </xf>
    <xf numFmtId="0" fontId="11" fillId="5" borderId="1430" xfId="13" quotePrefix="1" applyFont="1" applyFill="1" applyBorder="1" applyAlignment="1">
      <alignment horizontal="center" vertical="center" wrapText="1"/>
    </xf>
    <xf numFmtId="0" fontId="11" fillId="5" borderId="1429" xfId="13" quotePrefix="1" applyFont="1" applyFill="1" applyBorder="1" applyAlignment="1">
      <alignment horizontal="center" vertical="center" wrapText="1"/>
    </xf>
    <xf numFmtId="0" fontId="11" fillId="5" borderId="1431" xfId="13" quotePrefix="1" applyFont="1" applyFill="1" applyBorder="1" applyAlignment="1">
      <alignment horizontal="center" vertical="center" wrapText="1"/>
    </xf>
    <xf numFmtId="0" fontId="43" fillId="5" borderId="1429" xfId="0" applyFont="1" applyFill="1" applyBorder="1" applyAlignment="1">
      <alignment horizontal="left" vertical="center" wrapText="1"/>
    </xf>
    <xf numFmtId="0" fontId="11" fillId="5" borderId="1447" xfId="13" quotePrefix="1" applyFont="1" applyFill="1" applyBorder="1" applyAlignment="1">
      <alignment vertical="center" wrapText="1"/>
    </xf>
    <xf numFmtId="0" fontId="11" fillId="5" borderId="1449" xfId="13" quotePrefix="1" applyFont="1" applyFill="1" applyBorder="1" applyAlignment="1">
      <alignment vertical="center" wrapText="1"/>
    </xf>
    <xf numFmtId="0" fontId="11" fillId="5" borderId="1450" xfId="13" quotePrefix="1" applyFont="1" applyFill="1" applyBorder="1" applyAlignment="1">
      <alignment vertical="center" wrapText="1"/>
    </xf>
    <xf numFmtId="0" fontId="40" fillId="5" borderId="1449" xfId="13" quotePrefix="1" applyFont="1" applyFill="1" applyBorder="1" applyAlignment="1">
      <alignment horizontal="center" vertical="center" wrapText="1"/>
    </xf>
    <xf numFmtId="0" fontId="40" fillId="5" borderId="1431" xfId="13" quotePrefix="1" applyFont="1" applyFill="1" applyBorder="1" applyAlignment="1">
      <alignment horizontal="center" vertical="center" wrapText="1"/>
    </xf>
    <xf numFmtId="0" fontId="39" fillId="5" borderId="1426" xfId="15" quotePrefix="1" applyFont="1" applyFill="1" applyBorder="1" applyAlignment="1">
      <alignment vertical="center" wrapText="1"/>
    </xf>
    <xf numFmtId="0" fontId="11" fillId="5" borderId="1439" xfId="15" quotePrefix="1" applyFont="1" applyFill="1" applyBorder="1" applyAlignment="1">
      <alignment horizontal="center" vertical="center" wrapText="1"/>
    </xf>
    <xf numFmtId="0" fontId="11" fillId="5" borderId="1440" xfId="15" quotePrefix="1" applyFont="1" applyFill="1" applyBorder="1" applyAlignment="1">
      <alignment horizontal="center" vertical="center" wrapText="1"/>
    </xf>
    <xf numFmtId="0" fontId="39" fillId="5" borderId="1451" xfId="15" applyFont="1" applyFill="1" applyBorder="1" applyAlignment="1">
      <alignment vertical="center" wrapText="1"/>
    </xf>
    <xf numFmtId="0" fontId="126" fillId="5" borderId="1447" xfId="0" applyFont="1" applyFill="1" applyBorder="1" applyAlignment="1">
      <alignment horizontal="center" vertical="center" wrapText="1"/>
    </xf>
    <xf numFmtId="0" fontId="126" fillId="5" borderId="1449" xfId="0" applyFont="1" applyFill="1" applyBorder="1" applyAlignment="1">
      <alignment horizontal="center" vertical="center" wrapText="1"/>
    </xf>
    <xf numFmtId="0" fontId="126" fillId="5" borderId="1453" xfId="0" applyFont="1" applyFill="1" applyBorder="1" applyAlignment="1">
      <alignment horizontal="center" vertical="center" wrapText="1"/>
    </xf>
    <xf numFmtId="0" fontId="126" fillId="5" borderId="1443" xfId="0" applyFont="1" applyFill="1" applyBorder="1" applyAlignment="1">
      <alignment horizontal="center" vertical="center" wrapText="1"/>
    </xf>
    <xf numFmtId="0" fontId="11" fillId="5" borderId="1426" xfId="15" quotePrefix="1" applyFont="1" applyFill="1" applyBorder="1" applyAlignment="1">
      <alignment horizontal="center" vertical="center" wrapText="1"/>
    </xf>
    <xf numFmtId="0" fontId="10" fillId="5" borderId="1426" xfId="0" applyFont="1" applyFill="1" applyBorder="1" applyAlignment="1">
      <alignment horizontal="left" vertical="center" wrapText="1"/>
    </xf>
    <xf numFmtId="0" fontId="11" fillId="5" borderId="1426" xfId="13" quotePrefix="1" applyFont="1" applyFill="1" applyBorder="1" applyAlignment="1">
      <alignment horizontal="center" vertical="center" wrapText="1"/>
    </xf>
    <xf numFmtId="0" fontId="126" fillId="5" borderId="1426" xfId="0" applyFont="1" applyFill="1" applyBorder="1" applyAlignment="1">
      <alignment horizontal="left" vertical="center" wrapText="1"/>
    </xf>
    <xf numFmtId="0" fontId="126" fillId="5" borderId="1439" xfId="0" applyFont="1" applyFill="1" applyBorder="1" applyAlignment="1">
      <alignment horizontal="center" vertical="center"/>
    </xf>
    <xf numFmtId="0" fontId="126" fillId="5" borderId="1426" xfId="0" applyFont="1" applyFill="1" applyBorder="1" applyAlignment="1">
      <alignment horizontal="center" vertical="center"/>
    </xf>
    <xf numFmtId="0" fontId="126" fillId="5" borderId="1440" xfId="0" applyFont="1" applyFill="1" applyBorder="1" applyAlignment="1">
      <alignment horizontal="center" vertical="center"/>
    </xf>
    <xf numFmtId="0" fontId="11" fillId="0" borderId="1445" xfId="15" quotePrefix="1" applyFont="1" applyFill="1" applyBorder="1" applyAlignment="1">
      <alignment horizontal="center" vertical="center" wrapText="1"/>
    </xf>
    <xf numFmtId="0" fontId="11" fillId="0" borderId="1446" xfId="15" quotePrefix="1" applyFont="1" applyFill="1" applyBorder="1" applyAlignment="1">
      <alignment horizontal="center" vertical="center" wrapText="1"/>
    </xf>
    <xf numFmtId="0" fontId="59" fillId="0" borderId="1445" xfId="15" quotePrefix="1" applyFont="1" applyFill="1" applyBorder="1" applyAlignment="1">
      <alignment horizontal="center" vertical="center" wrapText="1"/>
    </xf>
    <xf numFmtId="0" fontId="11" fillId="0" borderId="1349" xfId="15" quotePrefix="1" applyFont="1" applyFill="1" applyBorder="1" applyAlignment="1">
      <alignment horizontal="center" vertical="center" wrapText="1"/>
    </xf>
    <xf numFmtId="0" fontId="11" fillId="0" borderId="1291" xfId="15" quotePrefix="1" applyFont="1" applyFill="1" applyBorder="1" applyAlignment="1">
      <alignment horizontal="center" vertical="center" wrapText="1"/>
    </xf>
    <xf numFmtId="0" fontId="11" fillId="0" borderId="1439" xfId="15" quotePrefix="1" applyFont="1" applyFill="1" applyBorder="1" applyAlignment="1">
      <alignment horizontal="center" vertical="center" wrapText="1"/>
    </xf>
    <xf numFmtId="0" fontId="11" fillId="0" borderId="1440" xfId="15" quotePrefix="1" applyFont="1" applyFill="1" applyBorder="1" applyAlignment="1">
      <alignment horizontal="center" vertical="center" wrapText="1"/>
    </xf>
    <xf numFmtId="0" fontId="40" fillId="0" borderId="1439" xfId="13" quotePrefix="1" applyFont="1" applyFill="1" applyBorder="1" applyAlignment="1">
      <alignment horizontal="center" vertical="center" wrapText="1"/>
    </xf>
    <xf numFmtId="0" fontId="40" fillId="0" borderId="1452" xfId="13" quotePrefix="1" applyFont="1" applyFill="1" applyBorder="1" applyAlignment="1">
      <alignment horizontal="center" vertical="center" wrapText="1"/>
    </xf>
    <xf numFmtId="0" fontId="40" fillId="0" borderId="1427" xfId="13" quotePrefix="1" applyFont="1" applyFill="1" applyBorder="1" applyAlignment="1">
      <alignment horizontal="center" vertical="center" wrapText="1"/>
    </xf>
    <xf numFmtId="0" fontId="40" fillId="0" borderId="1428" xfId="13" quotePrefix="1" applyFont="1" applyFill="1" applyBorder="1" applyAlignment="1">
      <alignment horizontal="center" vertical="center" wrapText="1"/>
    </xf>
    <xf numFmtId="0" fontId="40" fillId="0" borderId="1073" xfId="15" quotePrefix="1" applyFont="1" applyFill="1" applyBorder="1" applyAlignment="1">
      <alignment horizontal="center" vertical="center" wrapText="1"/>
    </xf>
    <xf numFmtId="0" fontId="40" fillId="0" borderId="1066" xfId="15" quotePrefix="1" applyFont="1" applyFill="1" applyBorder="1" applyAlignment="1">
      <alignment horizontal="center" vertical="center" wrapText="1"/>
    </xf>
    <xf numFmtId="0" fontId="40" fillId="0" borderId="1069" xfId="15" quotePrefix="1" applyFont="1" applyFill="1" applyBorder="1" applyAlignment="1">
      <alignment horizontal="center" vertical="center" wrapText="1"/>
    </xf>
    <xf numFmtId="0" fontId="56" fillId="0" borderId="1059" xfId="15" quotePrefix="1" applyFont="1" applyFill="1" applyBorder="1" applyAlignment="1">
      <alignment horizontal="center" vertical="center" wrapText="1"/>
    </xf>
    <xf numFmtId="0" fontId="124" fillId="5" borderId="0" xfId="0" applyFont="1" applyFill="1" applyBorder="1" applyAlignment="1">
      <alignment horizontal="center" wrapText="1"/>
    </xf>
    <xf numFmtId="0" fontId="40" fillId="5" borderId="1408" xfId="15" applyFont="1" applyFill="1" applyBorder="1" applyAlignment="1">
      <alignment horizontal="center" vertical="center" wrapText="1"/>
    </xf>
    <xf numFmtId="0" fontId="40" fillId="5" borderId="1407" xfId="15" applyFont="1" applyFill="1" applyBorder="1" applyAlignment="1">
      <alignment horizontal="center" vertical="center" wrapText="1"/>
    </xf>
    <xf numFmtId="0" fontId="40" fillId="2" borderId="1408" xfId="15" applyFont="1" applyFill="1" applyBorder="1" applyAlignment="1">
      <alignment horizontal="center" vertical="center" wrapText="1"/>
    </xf>
    <xf numFmtId="0" fontId="40" fillId="2" borderId="1417" xfId="15" applyFont="1" applyFill="1" applyBorder="1" applyAlignment="1">
      <alignment horizontal="center" vertical="center" wrapText="1"/>
    </xf>
    <xf numFmtId="0" fontId="40" fillId="2" borderId="1406" xfId="15" applyFont="1" applyFill="1" applyBorder="1" applyAlignment="1">
      <alignment horizontal="center" vertical="center" wrapText="1"/>
    </xf>
    <xf numFmtId="0" fontId="11" fillId="5" borderId="1439" xfId="13" applyFont="1" applyFill="1" applyBorder="1" applyAlignment="1">
      <alignment horizontal="center" vertical="center" wrapText="1"/>
    </xf>
    <xf numFmtId="0" fontId="11" fillId="5" borderId="1442" xfId="11" applyFont="1" applyFill="1" applyBorder="1" applyAlignment="1">
      <alignment horizontal="center" vertical="center" textRotation="255" wrapText="1"/>
    </xf>
    <xf numFmtId="0" fontId="40" fillId="5" borderId="1448" xfId="13" applyFont="1" applyFill="1" applyBorder="1" applyAlignment="1">
      <alignment horizontal="center" vertical="center" wrapText="1"/>
    </xf>
    <xf numFmtId="0" fontId="40" fillId="5" borderId="1449" xfId="13" applyFont="1" applyFill="1" applyBorder="1" applyAlignment="1">
      <alignment horizontal="center" vertical="center" wrapText="1"/>
    </xf>
    <xf numFmtId="0" fontId="11" fillId="5" borderId="1453" xfId="13" applyFont="1" applyFill="1" applyBorder="1" applyAlignment="1">
      <alignment horizontal="center" vertical="center" wrapText="1"/>
    </xf>
    <xf numFmtId="0" fontId="11" fillId="5" borderId="1450" xfId="13" applyFont="1" applyFill="1" applyBorder="1" applyAlignment="1">
      <alignment horizontal="center" vertical="center" wrapText="1"/>
    </xf>
    <xf numFmtId="0" fontId="40" fillId="5" borderId="1447" xfId="13" applyFont="1" applyFill="1" applyBorder="1" applyAlignment="1">
      <alignment horizontal="center" vertical="center" wrapText="1"/>
    </xf>
    <xf numFmtId="0" fontId="40" fillId="5" borderId="1406" xfId="13" applyFont="1" applyFill="1" applyBorder="1" applyAlignment="1">
      <alignment horizontal="center" vertical="center" wrapText="1"/>
    </xf>
    <xf numFmtId="0" fontId="11" fillId="5" borderId="1406" xfId="13" applyFont="1" applyFill="1" applyBorder="1" applyAlignment="1">
      <alignment horizontal="center" vertical="center" wrapText="1"/>
    </xf>
    <xf numFmtId="0" fontId="40" fillId="5" borderId="1406" xfId="15" applyFont="1" applyFill="1" applyBorder="1" applyAlignment="1">
      <alignment horizontal="center" vertical="center" wrapText="1"/>
    </xf>
    <xf numFmtId="0" fontId="40" fillId="5" borderId="1378" xfId="13" applyFont="1" applyFill="1" applyBorder="1" applyAlignment="1">
      <alignment horizontal="center" vertical="center" wrapText="1"/>
    </xf>
    <xf numFmtId="0" fontId="40" fillId="5" borderId="1446" xfId="13" applyFont="1" applyFill="1" applyBorder="1" applyAlignment="1">
      <alignment horizontal="center" vertical="center" wrapText="1"/>
    </xf>
    <xf numFmtId="0" fontId="40" fillId="5" borderId="1444" xfId="13" applyFont="1" applyFill="1" applyBorder="1" applyAlignment="1">
      <alignment horizontal="center" vertical="center" wrapText="1"/>
    </xf>
    <xf numFmtId="0" fontId="40" fillId="5" borderId="1443" xfId="13" applyFont="1" applyFill="1" applyBorder="1" applyAlignment="1">
      <alignment horizontal="center" vertical="center" wrapText="1"/>
    </xf>
    <xf numFmtId="0" fontId="40" fillId="5" borderId="1454" xfId="13" applyFont="1" applyFill="1" applyBorder="1" applyAlignment="1">
      <alignment horizontal="center" vertical="center" wrapText="1"/>
    </xf>
    <xf numFmtId="0" fontId="40" fillId="5" borderId="1410" xfId="15" applyFont="1" applyFill="1" applyBorder="1" applyAlignment="1">
      <alignment horizontal="center" vertical="center" wrapText="1"/>
    </xf>
    <xf numFmtId="0" fontId="11" fillId="5" borderId="1426" xfId="15" applyFont="1" applyFill="1" applyBorder="1" applyAlignment="1">
      <alignment horizontal="center" vertical="center" wrapText="1"/>
    </xf>
    <xf numFmtId="0" fontId="11" fillId="5" borderId="1440" xfId="15" applyFont="1" applyFill="1" applyBorder="1" applyAlignment="1">
      <alignment horizontal="center" vertical="center" wrapText="1"/>
    </xf>
    <xf numFmtId="0" fontId="11" fillId="5" borderId="1427" xfId="15" applyFont="1" applyFill="1" applyBorder="1" applyAlignment="1">
      <alignment horizontal="center" vertical="center" wrapText="1"/>
    </xf>
    <xf numFmtId="0" fontId="11" fillId="5" borderId="1452" xfId="13" applyFont="1" applyFill="1" applyBorder="1" applyAlignment="1">
      <alignment horizontal="center" vertical="center" wrapText="1"/>
    </xf>
    <xf numFmtId="0" fontId="126" fillId="5" borderId="1452" xfId="0" applyFont="1" applyFill="1" applyBorder="1" applyAlignment="1">
      <alignment horizontal="center" vertical="center"/>
    </xf>
    <xf numFmtId="0" fontId="11" fillId="2" borderId="1354" xfId="13" applyFont="1" applyFill="1" applyBorder="1" applyAlignment="1">
      <alignment horizontal="center" vertical="center" wrapText="1"/>
    </xf>
    <xf numFmtId="0" fontId="11" fillId="2" borderId="1354" xfId="13" applyNumberFormat="1" applyFont="1" applyFill="1" applyBorder="1" applyAlignment="1">
      <alignment horizontal="center" vertical="center" wrapText="1"/>
    </xf>
    <xf numFmtId="0" fontId="11" fillId="2" borderId="1439" xfId="13" applyFont="1" applyFill="1" applyBorder="1" applyAlignment="1">
      <alignment horizontal="center" vertical="center" wrapText="1"/>
    </xf>
    <xf numFmtId="0" fontId="11" fillId="2" borderId="1350" xfId="11" applyFont="1" applyFill="1" applyBorder="1" applyAlignment="1">
      <alignment horizontal="center" vertical="center" textRotation="255" wrapText="1"/>
    </xf>
    <xf numFmtId="0" fontId="11" fillId="2" borderId="1344" xfId="11" applyFont="1" applyFill="1" applyBorder="1" applyAlignment="1">
      <alignment horizontal="center" vertical="center" textRotation="255" wrapText="1"/>
    </xf>
    <xf numFmtId="0" fontId="11" fillId="2" borderId="1355" xfId="11" applyFont="1" applyFill="1" applyBorder="1" applyAlignment="1">
      <alignment horizontal="center" vertical="center" textRotation="255" wrapText="1"/>
    </xf>
    <xf numFmtId="0" fontId="11" fillId="2" borderId="209" xfId="11" applyFont="1" applyFill="1" applyBorder="1" applyAlignment="1">
      <alignment horizontal="center" vertical="center" textRotation="255" wrapText="1"/>
    </xf>
    <xf numFmtId="0" fontId="40" fillId="2" borderId="1350" xfId="13" applyFont="1" applyFill="1" applyBorder="1" applyAlignment="1">
      <alignment horizontal="center" vertical="center" wrapText="1"/>
    </xf>
    <xf numFmtId="0" fontId="40" fillId="2" borderId="1351" xfId="13" applyFont="1" applyFill="1" applyBorder="1" applyAlignment="1">
      <alignment horizontal="center" vertical="center" wrapText="1"/>
    </xf>
    <xf numFmtId="0" fontId="11" fillId="2" borderId="1352" xfId="13" applyFont="1" applyFill="1" applyBorder="1" applyAlignment="1">
      <alignment horizontal="center" vertical="center" wrapText="1"/>
    </xf>
    <xf numFmtId="0" fontId="40" fillId="2" borderId="1448" xfId="13" applyFont="1" applyFill="1" applyBorder="1" applyAlignment="1">
      <alignment horizontal="center" vertical="center" wrapText="1"/>
    </xf>
    <xf numFmtId="0" fontId="40" fillId="2" borderId="1280" xfId="13" applyFont="1" applyFill="1" applyBorder="1" applyAlignment="1">
      <alignment horizontal="center" vertical="center" wrapText="1"/>
    </xf>
    <xf numFmtId="0" fontId="40" fillId="2" borderId="1272" xfId="13" applyFont="1" applyFill="1" applyBorder="1" applyAlignment="1">
      <alignment horizontal="center" vertical="center" wrapText="1"/>
    </xf>
    <xf numFmtId="0" fontId="11" fillId="2" borderId="1272" xfId="13" applyFont="1" applyFill="1" applyBorder="1" applyAlignment="1">
      <alignment horizontal="center" vertical="center" wrapText="1"/>
    </xf>
    <xf numFmtId="0" fontId="40" fillId="2" borderId="1405" xfId="13" applyFont="1" applyFill="1" applyBorder="1" applyAlignment="1">
      <alignment horizontal="center" vertical="center" wrapText="1"/>
    </xf>
    <xf numFmtId="0" fontId="40" fillId="2" borderId="1346" xfId="13" applyFont="1" applyFill="1" applyBorder="1" applyAlignment="1">
      <alignment horizontal="center" vertical="center" wrapText="1"/>
    </xf>
    <xf numFmtId="0" fontId="40" fillId="2" borderId="1066" xfId="13" applyFont="1" applyFill="1" applyBorder="1" applyAlignment="1">
      <alignment horizontal="center" vertical="center" wrapText="1"/>
    </xf>
    <xf numFmtId="0" fontId="40" fillId="2" borderId="1067" xfId="13" applyFont="1" applyFill="1" applyBorder="1" applyAlignment="1">
      <alignment horizontal="center" vertical="center" wrapText="1"/>
    </xf>
    <xf numFmtId="0" fontId="40" fillId="2" borderId="365" xfId="13" applyFont="1" applyFill="1" applyBorder="1" applyAlignment="1">
      <alignment horizontal="center" vertical="center" wrapText="1"/>
    </xf>
    <xf numFmtId="0" fontId="40" fillId="2" borderId="1280" xfId="15" applyFont="1" applyFill="1" applyBorder="1" applyAlignment="1">
      <alignment horizontal="center" vertical="center" wrapText="1"/>
    </xf>
    <xf numFmtId="0" fontId="40" fillId="2" borderId="1405" xfId="15" applyFont="1" applyFill="1" applyBorder="1" applyAlignment="1">
      <alignment horizontal="center" vertical="center" wrapText="1"/>
    </xf>
    <xf numFmtId="0" fontId="11" fillId="2" borderId="1356" xfId="15" applyFont="1" applyFill="1" applyBorder="1" applyAlignment="1">
      <alignment horizontal="center" vertical="center" wrapText="1"/>
    </xf>
    <xf numFmtId="0" fontId="11" fillId="2" borderId="1357" xfId="15" applyFont="1" applyFill="1" applyBorder="1" applyAlignment="1">
      <alignment horizontal="center" vertical="center" wrapText="1"/>
    </xf>
    <xf numFmtId="0" fontId="11" fillId="2" borderId="1426" xfId="15" applyFont="1" applyFill="1" applyBorder="1" applyAlignment="1">
      <alignment horizontal="center" vertical="center" wrapText="1"/>
    </xf>
    <xf numFmtId="0" fontId="11" fillId="2" borderId="1357" xfId="13" applyFont="1" applyFill="1" applyBorder="1" applyAlignment="1">
      <alignment horizontal="center" vertical="center" wrapText="1"/>
    </xf>
    <xf numFmtId="0" fontId="11" fillId="2" borderId="1452" xfId="13" applyFont="1" applyFill="1" applyBorder="1" applyAlignment="1">
      <alignment horizontal="center" vertical="center" wrapText="1"/>
    </xf>
    <xf numFmtId="0" fontId="63" fillId="2" borderId="1354" xfId="0" applyFont="1" applyFill="1" applyBorder="1" applyAlignment="1">
      <alignment horizontal="center" vertical="center"/>
    </xf>
    <xf numFmtId="0" fontId="63" fillId="2" borderId="1357" xfId="0" applyFont="1" applyFill="1" applyBorder="1" applyAlignment="1">
      <alignment horizontal="center" vertical="center"/>
    </xf>
    <xf numFmtId="0" fontId="126" fillId="2" borderId="1452" xfId="0" applyFont="1" applyFill="1" applyBorder="1" applyAlignment="1">
      <alignment horizontal="center" vertical="center"/>
    </xf>
    <xf numFmtId="0" fontId="40" fillId="5" borderId="365" xfId="15" applyFont="1" applyFill="1" applyBorder="1" applyAlignment="1">
      <alignment horizontal="center" vertical="center" wrapText="1"/>
    </xf>
    <xf numFmtId="0" fontId="40" fillId="5" borderId="1378" xfId="15" applyFont="1" applyFill="1" applyBorder="1" applyAlignment="1">
      <alignment horizontal="center" vertical="center" wrapText="1"/>
    </xf>
    <xf numFmtId="0" fontId="40" fillId="5" borderId="1379" xfId="15" applyFont="1" applyFill="1" applyBorder="1" applyAlignment="1">
      <alignment horizontal="center" vertical="center" wrapText="1"/>
    </xf>
    <xf numFmtId="0" fontId="40" fillId="2" borderId="1419" xfId="15" applyFont="1" applyFill="1" applyBorder="1" applyAlignment="1">
      <alignment horizontal="center" vertical="center" wrapText="1"/>
    </xf>
    <xf numFmtId="0" fontId="40" fillId="5" borderId="1433" xfId="15" applyFont="1" applyFill="1" applyBorder="1" applyAlignment="1">
      <alignment horizontal="center" vertical="center" wrapText="1"/>
    </xf>
    <xf numFmtId="0" fontId="40" fillId="5" borderId="1443" xfId="15" applyFont="1" applyFill="1" applyBorder="1" applyAlignment="1">
      <alignment horizontal="center" vertical="center" wrapText="1"/>
    </xf>
    <xf numFmtId="0" fontId="40" fillId="5" borderId="1446" xfId="15" applyFont="1" applyFill="1" applyBorder="1" applyAlignment="1">
      <alignment horizontal="center" vertical="center" wrapText="1"/>
    </xf>
    <xf numFmtId="0" fontId="40" fillId="2" borderId="1433" xfId="15" applyFont="1" applyFill="1" applyBorder="1" applyAlignment="1">
      <alignment horizontal="center" vertical="center" wrapText="1"/>
    </xf>
    <xf numFmtId="0" fontId="40" fillId="2" borderId="1443" xfId="15" applyFont="1" applyFill="1" applyBorder="1" applyAlignment="1">
      <alignment horizontal="center" vertical="center" wrapText="1"/>
    </xf>
    <xf numFmtId="0" fontId="40" fillId="2" borderId="1454" xfId="15" applyFont="1" applyFill="1" applyBorder="1" applyAlignment="1">
      <alignment horizontal="center" vertical="center" wrapText="1"/>
    </xf>
    <xf numFmtId="0" fontId="40" fillId="2" borderId="1446" xfId="15" applyFont="1" applyFill="1" applyBorder="1" applyAlignment="1">
      <alignment horizontal="center" vertical="center" wrapText="1"/>
    </xf>
    <xf numFmtId="0" fontId="40" fillId="2" borderId="1407" xfId="15" applyFont="1" applyFill="1" applyBorder="1" applyAlignment="1">
      <alignment horizontal="center" vertical="center" wrapText="1"/>
    </xf>
    <xf numFmtId="0" fontId="11" fillId="5" borderId="1440" xfId="13" applyFont="1" applyFill="1" applyBorder="1" applyAlignment="1">
      <alignment horizontal="center" vertical="center" wrapText="1"/>
    </xf>
    <xf numFmtId="0" fontId="40" fillId="5" borderId="1412" xfId="13" applyFont="1" applyFill="1" applyBorder="1" applyAlignment="1">
      <alignment horizontal="center" vertical="center" wrapText="1"/>
    </xf>
    <xf numFmtId="0" fontId="40" fillId="5" borderId="1413" xfId="13" applyFont="1" applyFill="1" applyBorder="1" applyAlignment="1">
      <alignment horizontal="center" vertical="center" wrapText="1"/>
    </xf>
    <xf numFmtId="0" fontId="40" fillId="5" borderId="1455" xfId="13" applyFont="1" applyFill="1" applyBorder="1" applyAlignment="1">
      <alignment horizontal="center" vertical="center" wrapText="1"/>
    </xf>
    <xf numFmtId="0" fontId="40" fillId="5" borderId="1134" xfId="13" applyFont="1" applyFill="1" applyBorder="1" applyAlignment="1">
      <alignment horizontal="center" vertical="center" wrapText="1"/>
    </xf>
    <xf numFmtId="0" fontId="40" fillId="5" borderId="1452" xfId="13" applyFont="1" applyFill="1" applyBorder="1" applyAlignment="1">
      <alignment horizontal="center" vertical="center" wrapText="1"/>
    </xf>
    <xf numFmtId="0" fontId="40" fillId="5" borderId="1456" xfId="13" applyFont="1" applyFill="1" applyBorder="1" applyAlignment="1">
      <alignment horizontal="center" vertical="center" wrapText="1"/>
    </xf>
    <xf numFmtId="0" fontId="128" fillId="2" borderId="1447" xfId="5" applyFont="1" applyFill="1" applyBorder="1" applyAlignment="1" applyProtection="1">
      <alignment horizontal="center" vertical="center" wrapText="1"/>
      <protection locked="0"/>
    </xf>
    <xf numFmtId="0" fontId="128" fillId="2" borderId="1450" xfId="5" applyFont="1" applyFill="1" applyBorder="1" applyAlignment="1" applyProtection="1">
      <alignment horizontal="center" vertical="center" wrapText="1"/>
      <protection locked="0"/>
    </xf>
    <xf numFmtId="0" fontId="128" fillId="2" borderId="1439" xfId="5" applyFont="1" applyFill="1" applyBorder="1" applyAlignment="1" applyProtection="1">
      <alignment horizontal="center" vertical="center" wrapText="1"/>
      <protection locked="0"/>
    </xf>
    <xf numFmtId="0" fontId="128" fillId="2" borderId="1456" xfId="5" applyFont="1" applyFill="1" applyBorder="1" applyAlignment="1" applyProtection="1">
      <alignment horizontal="center" vertical="center" wrapText="1"/>
      <protection locked="0"/>
    </xf>
    <xf numFmtId="0" fontId="128" fillId="2" borderId="1457" xfId="5" applyFont="1" applyFill="1" applyBorder="1" applyAlignment="1" applyProtection="1">
      <alignment horizontal="center" vertical="center" wrapText="1"/>
      <protection locked="0"/>
    </xf>
    <xf numFmtId="0" fontId="128" fillId="2" borderId="1427" xfId="5" applyFont="1" applyFill="1" applyBorder="1" applyAlignment="1" applyProtection="1">
      <alignment horizontal="center" vertical="center" wrapText="1"/>
      <protection locked="0"/>
    </xf>
    <xf numFmtId="0" fontId="127" fillId="2" borderId="1439" xfId="5" applyFont="1" applyFill="1" applyBorder="1" applyAlignment="1" applyProtection="1">
      <alignment horizontal="center" vertical="center" wrapText="1"/>
      <protection locked="0"/>
    </xf>
    <xf numFmtId="0" fontId="127" fillId="2" borderId="1456" xfId="5" applyFont="1" applyFill="1" applyBorder="1" applyAlignment="1" applyProtection="1">
      <alignment horizontal="center" vertical="center" wrapText="1"/>
      <protection locked="0"/>
    </xf>
    <xf numFmtId="0" fontId="128" fillId="2" borderId="1458" xfId="5" applyFont="1" applyFill="1" applyBorder="1" applyAlignment="1" applyProtection="1">
      <alignment horizontal="center" vertical="center" wrapText="1"/>
      <protection locked="0"/>
    </xf>
    <xf numFmtId="0" fontId="127" fillId="2" borderId="1412" xfId="5" applyFont="1" applyFill="1" applyBorder="1" applyAlignment="1" applyProtection="1">
      <alignment horizontal="center" vertical="center" wrapText="1"/>
      <protection locked="0"/>
    </xf>
    <xf numFmtId="0" fontId="127" fillId="2" borderId="1413" xfId="5" applyFont="1" applyFill="1" applyBorder="1" applyAlignment="1" applyProtection="1">
      <alignment horizontal="center" vertical="center" wrapText="1"/>
      <protection locked="0"/>
    </xf>
    <xf numFmtId="0" fontId="128" fillId="2" borderId="1414" xfId="5" applyFont="1" applyFill="1" applyBorder="1" applyAlignment="1" applyProtection="1">
      <alignment horizontal="center" vertical="center" wrapText="1"/>
      <protection locked="0"/>
    </xf>
    <xf numFmtId="0" fontId="127" fillId="2" borderId="1134" xfId="5" applyFont="1" applyFill="1" applyBorder="1" applyAlignment="1" applyProtection="1">
      <alignment horizontal="center" vertical="center" wrapText="1"/>
      <protection locked="0"/>
    </xf>
    <xf numFmtId="0" fontId="128" fillId="2" borderId="1437" xfId="5" applyFont="1" applyFill="1" applyBorder="1" applyAlignment="1" applyProtection="1">
      <alignment horizontal="center" vertical="center" wrapText="1"/>
      <protection locked="0"/>
    </xf>
    <xf numFmtId="0" fontId="128" fillId="2" borderId="1455" xfId="5" applyFont="1" applyFill="1" applyBorder="1" applyAlignment="1" applyProtection="1">
      <alignment horizontal="center" vertical="center" wrapText="1"/>
      <protection locked="0"/>
    </xf>
    <xf numFmtId="0" fontId="127" fillId="2" borderId="1445" xfId="5" applyFont="1" applyFill="1" applyBorder="1" applyAlignment="1" applyProtection="1">
      <alignment horizontal="center" vertical="center" wrapText="1"/>
      <protection locked="0"/>
    </xf>
    <xf numFmtId="0" fontId="127" fillId="2" borderId="1444" xfId="5" applyFont="1" applyFill="1" applyBorder="1" applyAlignment="1" applyProtection="1">
      <alignment horizontal="center" vertical="center" wrapText="1"/>
      <protection locked="0"/>
    </xf>
    <xf numFmtId="0" fontId="127" fillId="2" borderId="1434" xfId="5" applyFont="1" applyFill="1" applyBorder="1" applyAlignment="1" applyProtection="1">
      <alignment horizontal="center" vertical="center" wrapText="1"/>
      <protection locked="0"/>
    </xf>
    <xf numFmtId="0" fontId="127" fillId="2" borderId="1435" xfId="5" applyFont="1" applyFill="1" applyBorder="1" applyAlignment="1" applyProtection="1">
      <alignment horizontal="center" vertical="center" wrapText="1"/>
      <protection locked="0"/>
    </xf>
    <xf numFmtId="0" fontId="127" fillId="2" borderId="18" xfId="22" applyFont="1" applyFill="1" applyBorder="1" applyAlignment="1" applyProtection="1">
      <alignment horizontal="center" vertical="center" wrapText="1"/>
      <protection locked="0"/>
    </xf>
    <xf numFmtId="0" fontId="27" fillId="2" borderId="1073" xfId="22" applyFont="1" applyFill="1" applyBorder="1" applyAlignment="1" applyProtection="1">
      <alignment horizontal="center" vertical="center" wrapText="1"/>
      <protection locked="0"/>
    </xf>
    <xf numFmtId="0" fontId="25" fillId="2" borderId="1140" xfId="5" applyFont="1" applyFill="1" applyBorder="1" applyAlignment="1" applyProtection="1">
      <alignment horizontal="center" vertical="center" wrapText="1"/>
      <protection locked="0"/>
    </xf>
    <xf numFmtId="0" fontId="25" fillId="2" borderId="1147" xfId="5" applyFont="1" applyFill="1" applyBorder="1" applyAlignment="1" applyProtection="1">
      <alignment horizontal="center" vertical="center" wrapText="1"/>
      <protection locked="0"/>
    </xf>
    <xf numFmtId="0" fontId="25" fillId="2" borderId="1151" xfId="5" applyFont="1" applyFill="1" applyBorder="1" applyAlignment="1" applyProtection="1">
      <alignment horizontal="center" vertical="center" wrapText="1"/>
      <protection locked="0"/>
    </xf>
    <xf numFmtId="0" fontId="27" fillId="2" borderId="1140" xfId="5" applyFont="1" applyFill="1" applyBorder="1" applyAlignment="1" applyProtection="1">
      <alignment horizontal="center" vertical="center" wrapText="1"/>
      <protection locked="0"/>
    </xf>
    <xf numFmtId="0" fontId="27" fillId="2" borderId="1155" xfId="5" applyFont="1" applyFill="1" applyBorder="1" applyAlignment="1" applyProtection="1">
      <alignment horizontal="center" vertical="center" wrapText="1"/>
      <protection locked="0"/>
    </xf>
    <xf numFmtId="0" fontId="25" fillId="2" borderId="1166" xfId="5" applyFont="1" applyFill="1" applyBorder="1" applyAlignment="1" applyProtection="1">
      <alignment horizontal="center" vertical="center" wrapText="1"/>
      <protection locked="0"/>
    </xf>
    <xf numFmtId="0" fontId="27" fillId="2" borderId="1152" xfId="5" applyFont="1" applyFill="1" applyBorder="1" applyAlignment="1" applyProtection="1">
      <alignment horizontal="center" vertical="center" wrapText="1"/>
      <protection locked="0"/>
    </xf>
    <xf numFmtId="0" fontId="27" fillId="2" borderId="1157" xfId="5" applyFont="1" applyFill="1" applyBorder="1" applyAlignment="1" applyProtection="1">
      <alignment horizontal="center" vertical="center" wrapText="1"/>
      <protection locked="0"/>
    </xf>
    <xf numFmtId="0" fontId="27" fillId="2" borderId="1160" xfId="5" applyFont="1" applyFill="1" applyBorder="1" applyAlignment="1" applyProtection="1">
      <alignment horizontal="center" vertical="center" wrapText="1"/>
      <protection locked="0"/>
    </xf>
    <xf numFmtId="0" fontId="25" fillId="2" borderId="1156" xfId="5" applyFont="1" applyFill="1" applyBorder="1" applyAlignment="1" applyProtection="1">
      <alignment horizontal="center" vertical="center" wrapText="1"/>
      <protection locked="0"/>
    </xf>
    <xf numFmtId="0" fontId="28" fillId="2" borderId="1140" xfId="9" applyFont="1" applyFill="1" applyBorder="1" applyAlignment="1" applyProtection="1">
      <alignment horizontal="center" vertical="center"/>
      <protection locked="0"/>
    </xf>
    <xf numFmtId="0" fontId="129" fillId="2" borderId="1439" xfId="9" applyFont="1" applyFill="1" applyBorder="1" applyAlignment="1" applyProtection="1">
      <alignment horizontal="center" vertical="center"/>
      <protection locked="0"/>
    </xf>
    <xf numFmtId="0" fontId="187" fillId="5" borderId="0" xfId="0" applyFont="1" applyFill="1"/>
    <xf numFmtId="0" fontId="186" fillId="2" borderId="0" xfId="0" applyFont="1" applyFill="1" applyBorder="1" applyAlignment="1">
      <alignment horizontal="center" wrapText="1"/>
    </xf>
    <xf numFmtId="0" fontId="186" fillId="5" borderId="0" xfId="0" applyFont="1" applyFill="1" applyAlignment="1"/>
    <xf numFmtId="0" fontId="186" fillId="5" borderId="0" xfId="0" applyFont="1" applyFill="1" applyBorder="1" applyAlignment="1">
      <alignment horizontal="center" vertical="center" wrapText="1"/>
    </xf>
    <xf numFmtId="0" fontId="11" fillId="5" borderId="1405" xfId="15" applyFont="1" applyFill="1" applyBorder="1" applyAlignment="1">
      <alignment horizontal="center" vertical="center" wrapText="1"/>
    </xf>
    <xf numFmtId="0" fontId="11" fillId="5" borderId="1406" xfId="15" applyFont="1" applyFill="1" applyBorder="1" applyAlignment="1">
      <alignment horizontal="center" vertical="center" wrapText="1"/>
    </xf>
    <xf numFmtId="0" fontId="126" fillId="5" borderId="209" xfId="0" applyFont="1" applyFill="1" applyBorder="1" applyAlignment="1">
      <alignment horizontal="left" vertical="center" wrapText="1"/>
    </xf>
    <xf numFmtId="0" fontId="127" fillId="5" borderId="1005" xfId="15" quotePrefix="1" applyFont="1" applyFill="1" applyBorder="1" applyAlignment="1">
      <alignment horizontal="left" vertical="center" wrapText="1"/>
    </xf>
    <xf numFmtId="0" fontId="126" fillId="5" borderId="1410" xfId="0" applyFont="1" applyFill="1" applyBorder="1" applyAlignment="1">
      <alignment horizontal="center" vertical="center" wrapText="1"/>
    </xf>
    <xf numFmtId="0" fontId="126" fillId="5" borderId="1406" xfId="0" applyFont="1" applyFill="1" applyBorder="1" applyAlignment="1">
      <alignment horizontal="center" vertical="center" wrapText="1"/>
    </xf>
    <xf numFmtId="0" fontId="126" fillId="5" borderId="1407" xfId="0" applyFont="1" applyFill="1" applyBorder="1" applyAlignment="1">
      <alignment horizontal="center" vertical="center" wrapText="1"/>
    </xf>
    <xf numFmtId="0" fontId="40" fillId="5" borderId="1015" xfId="15" applyFont="1" applyFill="1" applyBorder="1" applyAlignment="1">
      <alignment horizontal="center" vertical="center" wrapText="1"/>
    </xf>
    <xf numFmtId="0" fontId="126" fillId="5" borderId="1015" xfId="0" applyFont="1" applyFill="1" applyBorder="1" applyAlignment="1">
      <alignment horizontal="center" vertical="center" wrapText="1"/>
    </xf>
    <xf numFmtId="0" fontId="126" fillId="5" borderId="1003" xfId="0" applyFont="1" applyFill="1" applyBorder="1" applyAlignment="1">
      <alignment horizontal="center" vertical="center" wrapText="1"/>
    </xf>
    <xf numFmtId="0" fontId="126" fillId="5" borderId="1428" xfId="0" applyFont="1" applyFill="1" applyBorder="1" applyAlignment="1">
      <alignment horizontal="center" vertical="center" wrapText="1"/>
    </xf>
    <xf numFmtId="0" fontId="126" fillId="5" borderId="1440" xfId="0" applyFont="1" applyFill="1" applyBorder="1" applyAlignment="1">
      <alignment horizontal="center" vertical="center" wrapText="1"/>
    </xf>
    <xf numFmtId="0" fontId="11" fillId="2" borderId="1449" xfId="13" applyFont="1" applyFill="1" applyBorder="1" applyAlignment="1">
      <alignment horizontal="center" vertical="center" wrapText="1"/>
    </xf>
    <xf numFmtId="0" fontId="11" fillId="5" borderId="1374" xfId="13" applyFont="1" applyFill="1" applyBorder="1" applyAlignment="1">
      <alignment horizontal="center" vertical="center" wrapText="1"/>
    </xf>
    <xf numFmtId="0" fontId="11" fillId="5" borderId="1448" xfId="13" applyFont="1" applyFill="1" applyBorder="1" applyAlignment="1">
      <alignment horizontal="center" vertical="center" wrapText="1"/>
    </xf>
    <xf numFmtId="0" fontId="11" fillId="5" borderId="1431" xfId="13" applyFont="1" applyFill="1" applyBorder="1" applyAlignment="1">
      <alignment horizontal="center" vertical="center" wrapText="1"/>
    </xf>
    <xf numFmtId="0" fontId="40" fillId="5" borderId="1431" xfId="13" applyFont="1" applyFill="1" applyBorder="1" applyAlignment="1">
      <alignment horizontal="center" vertical="center" wrapText="1"/>
    </xf>
    <xf numFmtId="0" fontId="169" fillId="5" borderId="1410" xfId="0" applyFont="1" applyFill="1" applyBorder="1" applyAlignment="1">
      <alignment horizontal="center" vertical="center" wrapText="1"/>
    </xf>
    <xf numFmtId="0" fontId="169" fillId="5" borderId="1406" xfId="0" applyFont="1" applyFill="1" applyBorder="1" applyAlignment="1">
      <alignment horizontal="center" vertical="center" wrapText="1"/>
    </xf>
    <xf numFmtId="0" fontId="169" fillId="5" borderId="1407" xfId="0" applyFont="1" applyFill="1" applyBorder="1" applyAlignment="1">
      <alignment horizontal="center" vertical="center" wrapText="1"/>
    </xf>
    <xf numFmtId="0" fontId="40" fillId="5" borderId="1296" xfId="13" applyFont="1" applyFill="1" applyBorder="1" applyAlignment="1">
      <alignment horizontal="center" vertical="center" wrapText="1"/>
    </xf>
    <xf numFmtId="0" fontId="11" fillId="2" borderId="1440" xfId="15" applyFont="1" applyFill="1" applyBorder="1" applyAlignment="1">
      <alignment horizontal="center" vertical="center" wrapText="1"/>
    </xf>
    <xf numFmtId="0" fontId="188" fillId="5" borderId="1426" xfId="0" applyFont="1" applyFill="1" applyBorder="1" applyAlignment="1">
      <alignment horizontal="left" vertical="center" wrapText="1"/>
    </xf>
    <xf numFmtId="0" fontId="126" fillId="5" borderId="0" xfId="0" applyFont="1" applyFill="1" applyBorder="1"/>
    <xf numFmtId="0" fontId="187" fillId="5" borderId="0" xfId="0" applyFont="1" applyFill="1" applyBorder="1"/>
    <xf numFmtId="0" fontId="127" fillId="5" borderId="1441" xfId="15" quotePrefix="1" applyFont="1" applyFill="1" applyBorder="1" applyAlignment="1">
      <alignment horizontal="left" vertical="center" wrapText="1"/>
    </xf>
    <xf numFmtId="0" fontId="39" fillId="5" borderId="1440" xfId="15" applyFont="1" applyFill="1" applyBorder="1" applyAlignment="1">
      <alignment vertical="center" wrapText="1"/>
    </xf>
    <xf numFmtId="0" fontId="169" fillId="5" borderId="924" xfId="0" applyFont="1" applyFill="1" applyBorder="1" applyAlignment="1">
      <alignment horizontal="center" vertical="center" wrapText="1"/>
    </xf>
    <xf numFmtId="0" fontId="169" fillId="5" borderId="1015" xfId="0" applyFont="1" applyFill="1" applyBorder="1" applyAlignment="1">
      <alignment horizontal="center" vertical="center" wrapText="1"/>
    </xf>
    <xf numFmtId="0" fontId="169" fillId="5" borderId="1003" xfId="0" applyFont="1" applyFill="1" applyBorder="1" applyAlignment="1">
      <alignment horizontal="center" vertical="center" wrapText="1"/>
    </xf>
    <xf numFmtId="0" fontId="126" fillId="5" borderId="1439" xfId="0" applyFont="1" applyFill="1" applyBorder="1" applyAlignment="1">
      <alignment horizontal="center" vertical="center" wrapText="1"/>
    </xf>
    <xf numFmtId="0" fontId="126" fillId="5" borderId="1456" xfId="0" applyFont="1" applyFill="1" applyBorder="1" applyAlignment="1">
      <alignment horizontal="center" vertical="center" wrapText="1"/>
    </xf>
    <xf numFmtId="0" fontId="126" fillId="5" borderId="1455" xfId="0" applyFont="1" applyFill="1" applyBorder="1" applyAlignment="1">
      <alignment horizontal="center" vertical="center" wrapText="1"/>
    </xf>
    <xf numFmtId="0" fontId="11" fillId="5" borderId="1408" xfId="15" applyFont="1" applyFill="1" applyBorder="1" applyAlignment="1">
      <alignment horizontal="center" vertical="center" wrapText="1"/>
    </xf>
    <xf numFmtId="0" fontId="40" fillId="5" borderId="1005" xfId="15" applyFont="1" applyFill="1" applyBorder="1" applyAlignment="1">
      <alignment horizontal="center" vertical="center" wrapText="1"/>
    </xf>
    <xf numFmtId="0" fontId="11" fillId="5" borderId="1426" xfId="13" applyFont="1" applyFill="1" applyBorder="1" applyAlignment="1">
      <alignment horizontal="center" vertical="center" wrapText="1"/>
    </xf>
    <xf numFmtId="0" fontId="11" fillId="5" borderId="1429" xfId="13" applyFont="1" applyFill="1" applyBorder="1" applyAlignment="1">
      <alignment horizontal="center" vertical="center" wrapText="1"/>
    </xf>
    <xf numFmtId="0" fontId="40" fillId="5" borderId="1371" xfId="13" applyFont="1" applyFill="1" applyBorder="1" applyAlignment="1">
      <alignment horizontal="center" vertical="center" wrapText="1"/>
    </xf>
    <xf numFmtId="0" fontId="40" fillId="5" borderId="924" xfId="15" applyFont="1" applyFill="1" applyBorder="1" applyAlignment="1">
      <alignment horizontal="center" vertical="center" wrapText="1"/>
    </xf>
    <xf numFmtId="0" fontId="11" fillId="5" borderId="1428" xfId="13" applyFont="1" applyFill="1" applyBorder="1" applyAlignment="1">
      <alignment horizontal="center" vertical="center" wrapText="1"/>
    </xf>
    <xf numFmtId="0" fontId="40" fillId="5" borderId="1444" xfId="15" applyFont="1" applyFill="1" applyBorder="1" applyAlignment="1">
      <alignment horizontal="center" vertical="center" wrapText="1"/>
    </xf>
    <xf numFmtId="0" fontId="40" fillId="5" borderId="1293" xfId="13" applyFont="1" applyFill="1" applyBorder="1" applyAlignment="1">
      <alignment horizontal="center" vertical="center" wrapText="1"/>
    </xf>
    <xf numFmtId="0" fontId="11" fillId="2" borderId="1428" xfId="15" applyFont="1" applyFill="1" applyBorder="1" applyAlignment="1">
      <alignment horizontal="center" vertical="center" wrapText="1"/>
    </xf>
    <xf numFmtId="0" fontId="11" fillId="5" borderId="1443" xfId="15" applyFont="1" applyFill="1" applyBorder="1" applyAlignment="1">
      <alignment horizontal="center" vertical="center" wrapText="1"/>
    </xf>
    <xf numFmtId="0" fontId="11" fillId="5" borderId="1456" xfId="13" applyFont="1" applyFill="1" applyBorder="1" applyAlignment="1">
      <alignment horizontal="center" vertical="center" wrapText="1"/>
    </xf>
    <xf numFmtId="0" fontId="11" fillId="5" borderId="1456" xfId="15" applyFont="1" applyFill="1" applyBorder="1" applyAlignment="1">
      <alignment horizontal="center" vertical="center" wrapText="1"/>
    </xf>
    <xf numFmtId="0" fontId="40" fillId="5" borderId="1294" xfId="13" applyFont="1" applyFill="1" applyBorder="1" applyAlignment="1">
      <alignment horizontal="center" vertical="center" wrapText="1"/>
    </xf>
    <xf numFmtId="0" fontId="40" fillId="5" borderId="1394" xfId="15" applyFont="1" applyFill="1" applyBorder="1" applyAlignment="1">
      <alignment horizontal="center" vertical="center" wrapText="1"/>
    </xf>
    <xf numFmtId="0" fontId="40" fillId="5" borderId="1420" xfId="15" applyFont="1" applyFill="1" applyBorder="1" applyAlignment="1">
      <alignment horizontal="center" vertical="center" wrapText="1"/>
    </xf>
    <xf numFmtId="0" fontId="40" fillId="5" borderId="1435" xfId="15" applyFont="1" applyFill="1" applyBorder="1" applyAlignment="1">
      <alignment horizontal="center" vertical="center" wrapText="1"/>
    </xf>
    <xf numFmtId="0" fontId="40" fillId="5" borderId="1459" xfId="13" applyFont="1" applyFill="1" applyBorder="1" applyAlignment="1">
      <alignment horizontal="center" vertical="center" wrapText="1"/>
    </xf>
    <xf numFmtId="0" fontId="40" fillId="5" borderId="1441" xfId="15" applyFont="1" applyFill="1" applyBorder="1" applyAlignment="1">
      <alignment horizontal="center" vertical="center" wrapText="1"/>
    </xf>
    <xf numFmtId="0" fontId="40" fillId="5" borderId="157" xfId="15" applyFont="1" applyFill="1" applyBorder="1" applyAlignment="1">
      <alignment horizontal="center" vertical="center" wrapText="1"/>
    </xf>
    <xf numFmtId="0" fontId="40" fillId="5" borderId="209" xfId="15" applyFont="1" applyFill="1" applyBorder="1" applyAlignment="1">
      <alignment horizontal="center" vertical="center" wrapText="1"/>
    </xf>
    <xf numFmtId="0" fontId="40" fillId="5" borderId="77" xfId="15" applyFont="1" applyFill="1" applyBorder="1" applyAlignment="1">
      <alignment horizontal="center" vertical="center" wrapText="1"/>
    </xf>
    <xf numFmtId="0" fontId="40" fillId="5" borderId="88" xfId="15" applyFont="1" applyFill="1" applyBorder="1" applyAlignment="1">
      <alignment horizontal="center" vertical="center" wrapText="1"/>
    </xf>
    <xf numFmtId="0" fontId="169" fillId="5" borderId="44" xfId="0" applyFont="1" applyFill="1" applyBorder="1" applyAlignment="1">
      <alignment horizontal="center" vertical="center" wrapText="1"/>
    </xf>
    <xf numFmtId="0" fontId="11" fillId="2" borderId="1439" xfId="13" quotePrefix="1" applyFont="1" applyFill="1" applyBorder="1" applyAlignment="1">
      <alignment horizontal="center" vertical="center" wrapText="1"/>
    </xf>
    <xf numFmtId="0" fontId="11" fillId="2" borderId="1456" xfId="13" quotePrefix="1" applyFont="1" applyFill="1" applyBorder="1" applyAlignment="1">
      <alignment horizontal="center" vertical="center" wrapText="1"/>
    </xf>
    <xf numFmtId="0" fontId="11" fillId="2" borderId="1455" xfId="13" quotePrefix="1" applyFont="1" applyFill="1" applyBorder="1" applyAlignment="1">
      <alignment horizontal="center" vertical="center" wrapText="1"/>
    </xf>
    <xf numFmtId="0" fontId="11" fillId="2" borderId="1448" xfId="13" quotePrefix="1" applyFont="1" applyFill="1" applyBorder="1" applyAlignment="1">
      <alignment horizontal="center" vertical="center" wrapText="1"/>
    </xf>
    <xf numFmtId="0" fontId="11" fillId="2" borderId="1449" xfId="13" quotePrefix="1" applyFont="1" applyFill="1" applyBorder="1" applyAlignment="1">
      <alignment horizontal="center" vertical="center" wrapText="1"/>
    </xf>
    <xf numFmtId="0" fontId="11" fillId="2" borderId="1450" xfId="13" quotePrefix="1" applyFont="1" applyFill="1" applyBorder="1" applyAlignment="1">
      <alignment horizontal="center" vertical="center" wrapText="1"/>
    </xf>
    <xf numFmtId="0" fontId="40" fillId="2" borderId="1452" xfId="13" quotePrefix="1" applyFont="1" applyFill="1" applyBorder="1" applyAlignment="1">
      <alignment horizontal="center" vertical="center" wrapText="1"/>
    </xf>
    <xf numFmtId="0" fontId="40" fillId="2" borderId="1456" xfId="13" quotePrefix="1" applyFont="1" applyFill="1" applyBorder="1" applyAlignment="1">
      <alignment horizontal="center" vertical="center" wrapText="1"/>
    </xf>
    <xf numFmtId="0" fontId="11" fillId="2" borderId="1457" xfId="13" quotePrefix="1" applyFont="1" applyFill="1" applyBorder="1" applyAlignment="1">
      <alignment horizontal="center" vertical="center" wrapText="1"/>
    </xf>
    <xf numFmtId="0" fontId="40" fillId="2" borderId="1444" xfId="13" quotePrefix="1" applyFont="1" applyFill="1" applyBorder="1" applyAlignment="1">
      <alignment horizontal="center" vertical="center" wrapText="1"/>
    </xf>
    <xf numFmtId="0" fontId="40" fillId="2" borderId="1434" xfId="13" quotePrefix="1" applyFont="1" applyFill="1" applyBorder="1" applyAlignment="1">
      <alignment horizontal="center" vertical="center" wrapText="1"/>
    </xf>
    <xf numFmtId="0" fontId="56" fillId="2" borderId="365" xfId="0" applyFont="1" applyFill="1" applyBorder="1" applyAlignment="1">
      <alignment horizontal="center" vertical="center"/>
    </xf>
    <xf numFmtId="0" fontId="56" fillId="2" borderId="1378" xfId="0" applyFont="1" applyFill="1" applyBorder="1" applyAlignment="1">
      <alignment horizontal="center" vertical="center"/>
    </xf>
    <xf numFmtId="0" fontId="40" fillId="2" borderId="1419" xfId="15" quotePrefix="1" applyFont="1" applyFill="1" applyBorder="1" applyAlignment="1">
      <alignment horizontal="center" vertical="center" wrapText="1"/>
    </xf>
    <xf numFmtId="0" fontId="11" fillId="2" borderId="1452" xfId="13" quotePrefix="1" applyFont="1" applyFill="1" applyBorder="1" applyAlignment="1">
      <alignment horizontal="center" vertical="center" wrapText="1"/>
    </xf>
    <xf numFmtId="0" fontId="165" fillId="2" borderId="1133" xfId="0" applyFont="1" applyFill="1" applyBorder="1" applyAlignment="1">
      <alignment horizontal="center" vertical="center" wrapText="1"/>
    </xf>
    <xf numFmtId="0" fontId="165" fillId="2" borderId="157" xfId="0" applyFont="1" applyFill="1" applyBorder="1" applyAlignment="1">
      <alignment horizontal="center" vertical="center" wrapText="1"/>
    </xf>
    <xf numFmtId="0" fontId="165" fillId="2" borderId="158" xfId="0" applyFont="1" applyFill="1" applyBorder="1" applyAlignment="1">
      <alignment horizontal="center" vertical="center" wrapText="1"/>
    </xf>
    <xf numFmtId="0" fontId="131" fillId="2" borderId="1426" xfId="0" applyFont="1" applyFill="1" applyBorder="1" applyAlignment="1">
      <alignment horizontal="center" vertical="center" wrapText="1"/>
    </xf>
    <xf numFmtId="0" fontId="131" fillId="2" borderId="1440" xfId="0" applyFont="1" applyFill="1" applyBorder="1" applyAlignment="1">
      <alignment horizontal="center" vertical="center" wrapText="1"/>
    </xf>
    <xf numFmtId="0" fontId="131" fillId="2" borderId="1428" xfId="0" applyFont="1" applyFill="1" applyBorder="1" applyAlignment="1">
      <alignment horizontal="center" vertical="center" wrapText="1"/>
    </xf>
    <xf numFmtId="0" fontId="165" fillId="2" borderId="185" xfId="0" applyFont="1" applyFill="1" applyBorder="1" applyAlignment="1">
      <alignment horizontal="center" vertical="center" wrapText="1"/>
    </xf>
    <xf numFmtId="0" fontId="165" fillId="2" borderId="1143" xfId="0" applyFont="1" applyFill="1" applyBorder="1" applyAlignment="1">
      <alignment horizontal="center" vertical="center" wrapText="1"/>
    </xf>
    <xf numFmtId="0" fontId="165" fillId="2" borderId="377" xfId="0" applyFont="1" applyFill="1" applyBorder="1" applyAlignment="1">
      <alignment horizontal="center" vertical="center" wrapText="1"/>
    </xf>
    <xf numFmtId="0" fontId="165" fillId="2" borderId="1140" xfId="0" applyFont="1" applyFill="1" applyBorder="1" applyAlignment="1">
      <alignment horizontal="center" vertical="center" wrapText="1"/>
    </xf>
    <xf numFmtId="0" fontId="165" fillId="2" borderId="1155" xfId="0" applyFont="1" applyFill="1" applyBorder="1" applyAlignment="1">
      <alignment horizontal="center" vertical="center" wrapText="1"/>
    </xf>
    <xf numFmtId="0" fontId="165" fillId="2" borderId="1156" xfId="0" applyFont="1" applyFill="1" applyBorder="1" applyAlignment="1">
      <alignment horizontal="center" vertical="center" wrapText="1"/>
    </xf>
    <xf numFmtId="0" fontId="165" fillId="2" borderId="1141" xfId="0" applyFont="1" applyFill="1" applyBorder="1" applyAlignment="1">
      <alignment horizontal="center" vertical="center" wrapText="1"/>
    </xf>
    <xf numFmtId="0" fontId="165" fillId="2" borderId="1158" xfId="0" applyFont="1" applyFill="1" applyBorder="1" applyAlignment="1">
      <alignment horizontal="center" vertical="center" wrapText="1"/>
    </xf>
    <xf numFmtId="0" fontId="165" fillId="2" borderId="1138" xfId="0" applyFont="1" applyFill="1" applyBorder="1" applyAlignment="1">
      <alignment horizontal="center" vertical="center" wrapText="1"/>
    </xf>
    <xf numFmtId="0" fontId="165" fillId="2" borderId="1099" xfId="0" applyFont="1" applyFill="1" applyBorder="1" applyAlignment="1">
      <alignment horizontal="center" vertical="center" wrapText="1"/>
    </xf>
    <xf numFmtId="0" fontId="165" fillId="2" borderId="1137" xfId="0" applyFont="1" applyFill="1" applyBorder="1" applyAlignment="1">
      <alignment horizontal="center" vertical="center" wrapText="1"/>
    </xf>
    <xf numFmtId="0" fontId="165" fillId="2" borderId="901" xfId="0" applyFont="1" applyFill="1" applyBorder="1" applyAlignment="1">
      <alignment horizontal="center" vertical="center"/>
    </xf>
    <xf numFmtId="0" fontId="165" fillId="2" borderId="1034" xfId="0" applyFont="1" applyFill="1" applyBorder="1" applyAlignment="1">
      <alignment horizontal="center" vertical="center"/>
    </xf>
    <xf numFmtId="0" fontId="165" fillId="2" borderId="1036" xfId="0" applyFont="1" applyFill="1" applyBorder="1" applyAlignment="1">
      <alignment horizontal="center" vertical="center"/>
    </xf>
    <xf numFmtId="0" fontId="59" fillId="2" borderId="1458" xfId="0" applyFont="1" applyFill="1" applyBorder="1" applyAlignment="1">
      <alignment horizontal="center" vertical="center"/>
    </xf>
    <xf numFmtId="0" fontId="59" fillId="2" borderId="1418" xfId="0" applyFont="1" applyFill="1" applyBorder="1" applyAlignment="1">
      <alignment horizontal="center" vertical="center"/>
    </xf>
    <xf numFmtId="0" fontId="59" fillId="2" borderId="1438" xfId="0" applyFont="1" applyFill="1" applyBorder="1" applyAlignment="1">
      <alignment horizontal="center" vertical="center"/>
    </xf>
    <xf numFmtId="0" fontId="165" fillId="2" borderId="1035" xfId="0" applyFont="1" applyFill="1" applyBorder="1" applyAlignment="1">
      <alignment horizontal="center" vertical="center"/>
    </xf>
    <xf numFmtId="0" fontId="165" fillId="2" borderId="909" xfId="0" applyFont="1" applyFill="1" applyBorder="1" applyAlignment="1">
      <alignment horizontal="center" vertical="center"/>
    </xf>
    <xf numFmtId="0" fontId="165" fillId="2" borderId="1038" xfId="0" applyFont="1" applyFill="1" applyBorder="1" applyAlignment="1">
      <alignment horizontal="center" vertical="center"/>
    </xf>
    <xf numFmtId="0" fontId="38" fillId="5" borderId="1426" xfId="11" quotePrefix="1" applyFont="1" applyFill="1" applyBorder="1" applyAlignment="1">
      <alignment horizontal="center" vertical="center" wrapText="1"/>
    </xf>
    <xf numFmtId="0" fontId="11" fillId="5" borderId="1426" xfId="15" quotePrefix="1" applyFont="1" applyFill="1" applyBorder="1" applyAlignment="1">
      <alignment vertical="center" wrapText="1"/>
    </xf>
    <xf numFmtId="0" fontId="11" fillId="5" borderId="1440" xfId="15" quotePrefix="1" applyFont="1" applyFill="1" applyBorder="1" applyAlignment="1">
      <alignment vertical="center" wrapText="1"/>
    </xf>
    <xf numFmtId="0" fontId="11" fillId="5" borderId="1427" xfId="15" quotePrefix="1" applyFont="1" applyFill="1" applyBorder="1" applyAlignment="1">
      <alignment vertical="center" wrapText="1"/>
    </xf>
    <xf numFmtId="0" fontId="39" fillId="5" borderId="1429" xfId="15" quotePrefix="1" applyFont="1" applyFill="1" applyBorder="1" applyAlignment="1">
      <alignment vertical="center" wrapText="1"/>
    </xf>
    <xf numFmtId="0" fontId="11" fillId="5" borderId="1377" xfId="15" quotePrefix="1" applyFont="1" applyFill="1" applyBorder="1" applyAlignment="1">
      <alignment vertical="center" wrapText="1"/>
    </xf>
    <xf numFmtId="0" fontId="11" fillId="5" borderId="1378" xfId="15" quotePrefix="1" applyFont="1" applyFill="1" applyBorder="1" applyAlignment="1">
      <alignment vertical="center" wrapText="1"/>
    </xf>
    <xf numFmtId="0" fontId="11" fillId="5" borderId="1379" xfId="15" quotePrefix="1" applyFont="1" applyFill="1" applyBorder="1" applyAlignment="1">
      <alignment vertical="center" wrapText="1"/>
    </xf>
    <xf numFmtId="0" fontId="11" fillId="5" borderId="365" xfId="15" quotePrefix="1" applyFont="1" applyFill="1" applyBorder="1" applyAlignment="1">
      <alignment vertical="center" wrapText="1"/>
    </xf>
    <xf numFmtId="0" fontId="11" fillId="5" borderId="1419" xfId="15" quotePrefix="1" applyFont="1" applyFill="1" applyBorder="1" applyAlignment="1">
      <alignment vertical="center" wrapText="1"/>
    </xf>
    <xf numFmtId="0" fontId="11" fillId="5" borderId="1377" xfId="13" applyFont="1" applyFill="1" applyBorder="1" applyAlignment="1">
      <alignment vertical="center" wrapText="1"/>
    </xf>
    <xf numFmtId="0" fontId="11" fillId="5" borderId="1379" xfId="13" applyFont="1" applyFill="1" applyBorder="1" applyAlignment="1">
      <alignment vertical="center" wrapText="1"/>
    </xf>
    <xf numFmtId="0" fontId="40" fillId="5" borderId="1282" xfId="15" quotePrefix="1" applyFont="1" applyFill="1" applyBorder="1" applyAlignment="1">
      <alignment vertical="center" wrapText="1"/>
    </xf>
    <xf numFmtId="0" fontId="11" fillId="5" borderId="1280" xfId="13" applyFont="1" applyFill="1" applyBorder="1" applyAlignment="1">
      <alignment horizontal="center" vertical="center" wrapText="1"/>
    </xf>
    <xf numFmtId="0" fontId="11" fillId="5" borderId="1273" xfId="13" applyFont="1" applyFill="1" applyBorder="1" applyAlignment="1">
      <alignment horizontal="center" vertical="center" wrapText="1"/>
    </xf>
    <xf numFmtId="0" fontId="40" fillId="5" borderId="1282" xfId="15" applyFont="1" applyFill="1" applyBorder="1" applyAlignment="1">
      <alignment vertical="center" wrapText="1"/>
    </xf>
    <xf numFmtId="0" fontId="56" fillId="2" borderId="1272" xfId="15" quotePrefix="1" applyFont="1" applyFill="1" applyBorder="1" applyAlignment="1">
      <alignment horizontal="center" vertical="center" wrapText="1"/>
    </xf>
    <xf numFmtId="0" fontId="11" fillId="5" borderId="1447" xfId="11" quotePrefix="1" applyFont="1" applyFill="1" applyBorder="1" applyAlignment="1">
      <alignment horizontal="center" vertical="center" textRotation="255" wrapText="1"/>
    </xf>
    <xf numFmtId="0" fontId="11" fillId="5" borderId="1448" xfId="11" quotePrefix="1" applyFont="1" applyFill="1" applyBorder="1" applyAlignment="1">
      <alignment horizontal="center" vertical="center" textRotation="255" wrapText="1"/>
    </xf>
    <xf numFmtId="0" fontId="11" fillId="5" borderId="1431" xfId="11" quotePrefix="1" applyFont="1" applyFill="1" applyBorder="1" applyAlignment="1">
      <alignment horizontal="center" vertical="center" textRotation="255" wrapText="1"/>
    </xf>
    <xf numFmtId="0" fontId="11" fillId="5" borderId="1442" xfId="11" quotePrefix="1" applyFont="1" applyFill="1" applyBorder="1" applyAlignment="1">
      <alignment horizontal="center" vertical="center" textRotation="255" wrapText="1"/>
    </xf>
    <xf numFmtId="0" fontId="11" fillId="5" borderId="1441" xfId="13" applyFont="1" applyFill="1" applyBorder="1" applyAlignment="1">
      <alignment horizontal="center" vertical="center" wrapText="1"/>
    </xf>
    <xf numFmtId="0" fontId="40" fillId="5" borderId="1447" xfId="13" quotePrefix="1" applyFont="1" applyFill="1" applyBorder="1" applyAlignment="1">
      <alignment horizontal="center" vertical="center" wrapText="1"/>
    </xf>
    <xf numFmtId="0" fontId="11" fillId="5" borderId="1453" xfId="13" quotePrefix="1" applyFont="1" applyFill="1" applyBorder="1" applyAlignment="1">
      <alignment horizontal="center" vertical="center" wrapText="1"/>
    </xf>
    <xf numFmtId="0" fontId="40" fillId="5" borderId="1448" xfId="13" quotePrefix="1" applyFont="1" applyFill="1" applyBorder="1" applyAlignment="1">
      <alignment horizontal="center" vertical="center" wrapText="1"/>
    </xf>
    <xf numFmtId="0" fontId="11" fillId="5" borderId="1450" xfId="13" quotePrefix="1" applyFont="1" applyFill="1" applyBorder="1" applyAlignment="1">
      <alignment horizontal="center" vertical="center" wrapText="1"/>
    </xf>
    <xf numFmtId="0" fontId="11" fillId="5" borderId="1445" xfId="13" quotePrefix="1" applyFont="1" applyFill="1" applyBorder="1" applyAlignment="1">
      <alignment horizontal="center" vertical="center" wrapText="1"/>
    </xf>
    <xf numFmtId="0" fontId="11" fillId="5" borderId="1443" xfId="13" quotePrefix="1" applyFont="1" applyFill="1" applyBorder="1" applyAlignment="1">
      <alignment horizontal="center" vertical="center" wrapText="1"/>
    </xf>
    <xf numFmtId="0" fontId="11" fillId="5" borderId="1446" xfId="13" quotePrefix="1" applyFont="1" applyFill="1" applyBorder="1" applyAlignment="1">
      <alignment horizontal="center" vertical="center" wrapText="1"/>
    </xf>
    <xf numFmtId="0" fontId="11" fillId="5" borderId="1272" xfId="13" applyFont="1" applyFill="1" applyBorder="1" applyAlignment="1">
      <alignment horizontal="center" vertical="center" wrapText="1"/>
    </xf>
    <xf numFmtId="0" fontId="11" fillId="5" borderId="1349" xfId="13" applyFont="1" applyFill="1" applyBorder="1" applyAlignment="1">
      <alignment horizontal="center" vertical="center" wrapText="1"/>
    </xf>
    <xf numFmtId="0" fontId="11" fillId="5" borderId="1283" xfId="13" applyFont="1" applyFill="1" applyBorder="1" applyAlignment="1">
      <alignment horizontal="center" vertical="center" wrapText="1"/>
    </xf>
    <xf numFmtId="0" fontId="11" fillId="5" borderId="1289" xfId="13" applyFont="1" applyFill="1" applyBorder="1" applyAlignment="1">
      <alignment horizontal="center" vertical="center" wrapText="1"/>
    </xf>
    <xf numFmtId="0" fontId="39" fillId="5" borderId="1440" xfId="15" quotePrefix="1" applyFont="1" applyFill="1" applyBorder="1" applyAlignment="1">
      <alignment vertical="center" wrapText="1"/>
    </xf>
    <xf numFmtId="0" fontId="11" fillId="2" borderId="1456" xfId="13" applyFont="1" applyFill="1" applyBorder="1" applyAlignment="1">
      <alignment horizontal="center" vertical="center" wrapText="1"/>
    </xf>
    <xf numFmtId="0" fontId="11" fillId="2" borderId="1455" xfId="13" applyFont="1" applyFill="1" applyBorder="1" applyAlignment="1">
      <alignment horizontal="center" vertical="center" wrapText="1"/>
    </xf>
    <xf numFmtId="0" fontId="39" fillId="5" borderId="1441" xfId="15" applyFont="1" applyFill="1" applyBorder="1" applyAlignment="1">
      <alignment vertical="center" wrapText="1"/>
    </xf>
    <xf numFmtId="0" fontId="40" fillId="5" borderId="1377" xfId="13" quotePrefix="1" applyFont="1" applyFill="1" applyBorder="1" applyAlignment="1">
      <alignment horizontal="center" vertical="center" wrapText="1"/>
    </xf>
    <xf numFmtId="0" fontId="40" fillId="5" borderId="1378" xfId="13" quotePrefix="1" applyFont="1" applyFill="1" applyBorder="1" applyAlignment="1">
      <alignment horizontal="center" vertical="center" wrapText="1"/>
    </xf>
    <xf numFmtId="0" fontId="40" fillId="5" borderId="1379" xfId="13" quotePrefix="1" applyFont="1" applyFill="1" applyBorder="1" applyAlignment="1">
      <alignment horizontal="center" vertical="center" wrapText="1"/>
    </xf>
    <xf numFmtId="0" fontId="40" fillId="5" borderId="365" xfId="13" quotePrefix="1" applyFont="1" applyFill="1" applyBorder="1" applyAlignment="1">
      <alignment horizontal="center" vertical="center" wrapText="1"/>
    </xf>
    <xf numFmtId="0" fontId="40" fillId="5" borderId="1446" xfId="13" quotePrefix="1" applyFont="1" applyFill="1" applyBorder="1" applyAlignment="1">
      <alignment horizontal="center" vertical="center" wrapText="1"/>
    </xf>
    <xf numFmtId="0" fontId="40" fillId="5" borderId="1444" xfId="13" quotePrefix="1" applyFont="1" applyFill="1" applyBorder="1" applyAlignment="1">
      <alignment horizontal="center" vertical="center" wrapText="1"/>
    </xf>
    <xf numFmtId="0" fontId="40" fillId="5" borderId="1443" xfId="13" quotePrefix="1" applyFont="1" applyFill="1" applyBorder="1" applyAlignment="1">
      <alignment horizontal="center" vertical="center" wrapText="1"/>
    </xf>
    <xf numFmtId="0" fontId="40" fillId="5" borderId="1454" xfId="13" quotePrefix="1" applyFont="1" applyFill="1" applyBorder="1" applyAlignment="1">
      <alignment horizontal="center" vertical="center" wrapText="1"/>
    </xf>
    <xf numFmtId="0" fontId="40" fillId="5" borderId="1445" xfId="13" quotePrefix="1" applyFont="1" applyFill="1" applyBorder="1" applyAlignment="1">
      <alignment horizontal="center" vertical="center" wrapText="1"/>
    </xf>
    <xf numFmtId="0" fontId="11" fillId="5" borderId="1377" xfId="13" applyFont="1" applyFill="1" applyBorder="1" applyAlignment="1">
      <alignment horizontal="center" vertical="center" wrapText="1"/>
    </xf>
    <xf numFmtId="0" fontId="11" fillId="5" borderId="1378" xfId="13" applyFont="1" applyFill="1" applyBorder="1" applyAlignment="1">
      <alignment horizontal="center" vertical="center" wrapText="1"/>
    </xf>
    <xf numFmtId="0" fontId="11" fillId="5" borderId="1379" xfId="13" applyFont="1" applyFill="1" applyBorder="1" applyAlignment="1">
      <alignment horizontal="center" vertical="center" wrapText="1"/>
    </xf>
    <xf numFmtId="0" fontId="40" fillId="2" borderId="1282" xfId="15" applyFont="1" applyFill="1" applyBorder="1" applyAlignment="1">
      <alignment vertical="center" wrapText="1"/>
    </xf>
    <xf numFmtId="0" fontId="40" fillId="5" borderId="1297" xfId="15" quotePrefix="1" applyFont="1" applyFill="1" applyBorder="1" applyAlignment="1">
      <alignment horizontal="center" vertical="center" wrapText="1"/>
    </xf>
    <xf numFmtId="0" fontId="11" fillId="5" borderId="1427" xfId="15" quotePrefix="1" applyFont="1" applyFill="1" applyBorder="1" applyAlignment="1">
      <alignment horizontal="center" vertical="center" wrapText="1"/>
    </xf>
    <xf numFmtId="0" fontId="189" fillId="5" borderId="1439" xfId="13" quotePrefix="1" applyFont="1" applyFill="1" applyBorder="1" applyAlignment="1">
      <alignment horizontal="center" vertical="center" wrapText="1"/>
    </xf>
    <xf numFmtId="0" fontId="189" fillId="5" borderId="1440" xfId="13" quotePrefix="1" applyFont="1" applyFill="1" applyBorder="1" applyAlignment="1">
      <alignment horizontal="center" vertical="center" wrapText="1"/>
    </xf>
    <xf numFmtId="0" fontId="189" fillId="5" borderId="1452" xfId="13" quotePrefix="1" applyFont="1" applyFill="1" applyBorder="1" applyAlignment="1">
      <alignment horizontal="center" vertical="center" wrapText="1"/>
    </xf>
    <xf numFmtId="0" fontId="190" fillId="5" borderId="1439" xfId="0" applyFont="1" applyFill="1" applyBorder="1" applyAlignment="1">
      <alignment horizontal="center" vertical="center"/>
    </xf>
    <xf numFmtId="0" fontId="190" fillId="5" borderId="1440" xfId="0" applyFont="1" applyFill="1" applyBorder="1" applyAlignment="1">
      <alignment horizontal="center" vertical="center"/>
    </xf>
    <xf numFmtId="0" fontId="190" fillId="5" borderId="1452" xfId="0" applyFont="1" applyFill="1" applyBorder="1" applyAlignment="1">
      <alignment horizontal="center" vertical="center"/>
    </xf>
    <xf numFmtId="0" fontId="34" fillId="2" borderId="1447" xfId="0" applyFont="1" applyFill="1" applyBorder="1" applyAlignment="1">
      <alignment horizontal="center" vertical="center"/>
    </xf>
    <xf numFmtId="0" fontId="34" fillId="2" borderId="1448" xfId="0" applyFont="1" applyFill="1" applyBorder="1" applyAlignment="1">
      <alignment horizontal="center" vertical="center"/>
    </xf>
    <xf numFmtId="0" fontId="40" fillId="2" borderId="1431" xfId="15" quotePrefix="1" applyFont="1" applyFill="1" applyBorder="1" applyAlignment="1">
      <alignment horizontal="center" vertical="center" wrapText="1"/>
    </xf>
    <xf numFmtId="0" fontId="11" fillId="2" borderId="1447" xfId="13" quotePrefix="1" applyFont="1" applyFill="1" applyBorder="1" applyAlignment="1">
      <alignment horizontal="center" vertical="center" wrapText="1"/>
    </xf>
    <xf numFmtId="0" fontId="56" fillId="2" borderId="1288" xfId="0" applyFont="1" applyFill="1" applyBorder="1" applyAlignment="1">
      <alignment horizontal="center" vertical="center"/>
    </xf>
    <xf numFmtId="0" fontId="56" fillId="2" borderId="1272" xfId="0" applyFont="1" applyFill="1" applyBorder="1" applyAlignment="1">
      <alignment horizontal="center" vertical="center"/>
    </xf>
    <xf numFmtId="0" fontId="11" fillId="2" borderId="1426" xfId="13" quotePrefix="1" applyFont="1" applyFill="1" applyBorder="1" applyAlignment="1">
      <alignment horizontal="center" vertical="center" wrapText="1"/>
    </xf>
    <xf numFmtId="0" fontId="190" fillId="2" borderId="1439" xfId="0" applyFont="1" applyFill="1" applyBorder="1" applyAlignment="1">
      <alignment horizontal="center" vertical="center" wrapText="1"/>
    </xf>
    <xf numFmtId="0" fontId="190" fillId="2" borderId="1456" xfId="0" applyFont="1" applyFill="1" applyBorder="1" applyAlignment="1">
      <alignment horizontal="center" vertical="center" wrapText="1"/>
    </xf>
    <xf numFmtId="0" fontId="190" fillId="2" borderId="1455" xfId="0" applyFont="1" applyFill="1" applyBorder="1" applyAlignment="1">
      <alignment horizontal="center" vertical="center" wrapText="1"/>
    </xf>
    <xf numFmtId="0" fontId="190" fillId="2" borderId="1452" xfId="0" applyFont="1" applyFill="1" applyBorder="1" applyAlignment="1">
      <alignment horizontal="center" vertical="center" wrapText="1"/>
    </xf>
    <xf numFmtId="0" fontId="190" fillId="2" borderId="1457" xfId="0" applyFont="1" applyFill="1" applyBorder="1" applyAlignment="1">
      <alignment horizontal="center" vertical="center" wrapText="1"/>
    </xf>
    <xf numFmtId="0" fontId="190" fillId="2" borderId="1439" xfId="0" applyFont="1" applyFill="1" applyBorder="1" applyAlignment="1">
      <alignment horizontal="center" vertical="center"/>
    </xf>
    <xf numFmtId="0" fontId="190" fillId="2" borderId="1456" xfId="0" applyFont="1" applyFill="1" applyBorder="1" applyAlignment="1">
      <alignment horizontal="center" vertical="center"/>
    </xf>
    <xf numFmtId="0" fontId="190" fillId="2" borderId="1455" xfId="0" applyFont="1" applyFill="1" applyBorder="1" applyAlignment="1">
      <alignment horizontal="center" vertical="center"/>
    </xf>
    <xf numFmtId="0" fontId="190" fillId="2" borderId="1452" xfId="0" applyFont="1" applyFill="1" applyBorder="1" applyAlignment="1">
      <alignment horizontal="center" vertical="center"/>
    </xf>
    <xf numFmtId="0" fontId="190" fillId="2" borderId="1457" xfId="0" applyFont="1" applyFill="1" applyBorder="1" applyAlignment="1">
      <alignment horizontal="center" vertical="center"/>
    </xf>
    <xf numFmtId="0" fontId="124" fillId="5" borderId="0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left" wrapText="1"/>
    </xf>
    <xf numFmtId="0" fontId="14" fillId="0" borderId="1425" xfId="21" applyFont="1" applyFill="1" applyBorder="1" applyAlignment="1">
      <alignment horizontal="center" vertical="center" wrapText="1"/>
    </xf>
    <xf numFmtId="0" fontId="14" fillId="0" borderId="1429" xfId="15" applyFont="1" applyFill="1" applyBorder="1" applyAlignment="1">
      <alignment horizontal="center" vertical="center" wrapText="1"/>
    </xf>
    <xf numFmtId="0" fontId="14" fillId="0" borderId="1472" xfId="15" applyFont="1" applyFill="1" applyBorder="1" applyAlignment="1">
      <alignment horizontal="center" vertical="center" wrapText="1"/>
    </xf>
    <xf numFmtId="0" fontId="14" fillId="0" borderId="1425" xfId="15" applyFont="1" applyFill="1" applyBorder="1" applyAlignment="1">
      <alignment horizontal="center" vertical="center" wrapText="1"/>
    </xf>
    <xf numFmtId="0" fontId="14" fillId="0" borderId="1470" xfId="15" applyFont="1" applyFill="1" applyBorder="1" applyAlignment="1">
      <alignment horizontal="center" vertical="center" wrapText="1"/>
    </xf>
    <xf numFmtId="0" fontId="9" fillId="0" borderId="1470" xfId="15" applyFont="1" applyFill="1" applyBorder="1" applyAlignment="1">
      <alignment horizontal="center" vertical="center" wrapText="1"/>
    </xf>
    <xf numFmtId="0" fontId="9" fillId="0" borderId="1472" xfId="15" applyFont="1" applyFill="1" applyBorder="1" applyAlignment="1">
      <alignment horizontal="center" vertical="center" wrapText="1"/>
    </xf>
    <xf numFmtId="0" fontId="9" fillId="0" borderId="1425" xfId="15" applyFont="1" applyFill="1" applyBorder="1" applyAlignment="1">
      <alignment horizontal="center" vertical="center" wrapText="1"/>
    </xf>
    <xf numFmtId="0" fontId="42" fillId="0" borderId="1445" xfId="0" applyFont="1" applyFill="1" applyBorder="1" applyAlignment="1">
      <alignment horizontal="left" vertical="center" wrapText="1"/>
    </xf>
    <xf numFmtId="0" fontId="42" fillId="0" borderId="1454" xfId="0" applyFont="1" applyFill="1" applyBorder="1" applyAlignment="1">
      <alignment horizontal="left" vertical="center" wrapText="1"/>
    </xf>
    <xf numFmtId="0" fontId="42" fillId="0" borderId="1445" xfId="0" applyFont="1" applyFill="1" applyBorder="1" applyAlignment="1">
      <alignment horizontal="center" vertical="center" wrapText="1"/>
    </xf>
    <xf numFmtId="0" fontId="42" fillId="0" borderId="1454" xfId="0" applyFont="1" applyFill="1" applyBorder="1" applyAlignment="1">
      <alignment horizontal="center" vertical="center" wrapText="1"/>
    </xf>
    <xf numFmtId="0" fontId="14" fillId="0" borderId="1451" xfId="0" applyFont="1" applyFill="1" applyBorder="1" applyAlignment="1">
      <alignment horizontal="center" vertical="center" wrapText="1"/>
    </xf>
    <xf numFmtId="0" fontId="42" fillId="0" borderId="1444" xfId="0" applyFont="1" applyFill="1" applyBorder="1" applyAlignment="1">
      <alignment horizontal="center" vertical="center" wrapText="1"/>
    </xf>
    <xf numFmtId="0" fontId="42" fillId="0" borderId="1405" xfId="0" applyFont="1" applyFill="1" applyBorder="1" applyAlignment="1">
      <alignment horizontal="left" vertical="center" wrapText="1"/>
    </xf>
    <xf numFmtId="0" fontId="42" fillId="0" borderId="1417" xfId="0" applyFont="1" applyFill="1" applyBorder="1" applyAlignment="1">
      <alignment horizontal="left" vertical="center" wrapText="1"/>
    </xf>
    <xf numFmtId="0" fontId="42" fillId="0" borderId="1405" xfId="0" applyFont="1" applyFill="1" applyBorder="1" applyAlignment="1">
      <alignment horizontal="center" vertical="center" wrapText="1"/>
    </xf>
    <xf numFmtId="0" fontId="42" fillId="0" borderId="1417" xfId="0" applyFont="1" applyFill="1" applyBorder="1" applyAlignment="1">
      <alignment horizontal="center" vertical="center" wrapText="1"/>
    </xf>
    <xf numFmtId="0" fontId="14" fillId="0" borderId="1404" xfId="0" applyFont="1" applyFill="1" applyBorder="1" applyAlignment="1">
      <alignment horizontal="center" vertical="center" wrapText="1"/>
    </xf>
    <xf numFmtId="0" fontId="42" fillId="0" borderId="1410" xfId="0" applyFont="1" applyFill="1" applyBorder="1" applyAlignment="1">
      <alignment horizontal="center" vertical="center" wrapText="1"/>
    </xf>
    <xf numFmtId="0" fontId="42" fillId="0" borderId="1295" xfId="0" applyFont="1" applyFill="1" applyBorder="1" applyAlignment="1">
      <alignment horizontal="left" vertical="center" wrapText="1"/>
    </xf>
    <xf numFmtId="0" fontId="42" fillId="0" borderId="1294" xfId="0" applyFont="1" applyFill="1" applyBorder="1" applyAlignment="1">
      <alignment horizontal="left" vertical="center" wrapText="1"/>
    </xf>
    <xf numFmtId="0" fontId="42" fillId="0" borderId="1295" xfId="0" applyFont="1" applyFill="1" applyBorder="1" applyAlignment="1">
      <alignment horizontal="center" vertical="center" wrapText="1"/>
    </xf>
    <xf numFmtId="0" fontId="42" fillId="0" borderId="1294" xfId="0" applyFont="1" applyFill="1" applyBorder="1" applyAlignment="1">
      <alignment horizontal="center" vertical="center" wrapText="1"/>
    </xf>
    <xf numFmtId="0" fontId="14" fillId="0" borderId="1292" xfId="0" applyFont="1" applyFill="1" applyBorder="1" applyAlignment="1">
      <alignment horizontal="center" vertical="center" wrapText="1"/>
    </xf>
    <xf numFmtId="0" fontId="42" fillId="0" borderId="1293" xfId="0" applyFont="1" applyFill="1" applyBorder="1" applyAlignment="1">
      <alignment horizontal="center" vertical="center" wrapText="1"/>
    </xf>
    <xf numFmtId="0" fontId="14" fillId="0" borderId="1436" xfId="0" applyFont="1" applyFill="1" applyBorder="1" applyAlignment="1">
      <alignment horizontal="center" vertical="center" wrapText="1"/>
    </xf>
    <xf numFmtId="0" fontId="14" fillId="0" borderId="1418" xfId="0" applyFont="1" applyFill="1" applyBorder="1" applyAlignment="1">
      <alignment horizontal="center" vertical="center" wrapText="1"/>
    </xf>
    <xf numFmtId="0" fontId="14" fillId="0" borderId="1437" xfId="0" applyFont="1" applyFill="1" applyBorder="1" applyAlignment="1">
      <alignment horizontal="center" vertical="center" wrapText="1"/>
    </xf>
    <xf numFmtId="0" fontId="14" fillId="0" borderId="1473" xfId="0" applyFont="1" applyFill="1" applyBorder="1" applyAlignment="1">
      <alignment horizontal="center" vertical="center" wrapText="1"/>
    </xf>
    <xf numFmtId="0" fontId="14" fillId="0" borderId="1474" xfId="0" applyFont="1" applyFill="1" applyBorder="1" applyAlignment="1">
      <alignment horizontal="center" vertical="center" wrapText="1"/>
    </xf>
    <xf numFmtId="0" fontId="9" fillId="0" borderId="1437" xfId="0" applyFont="1" applyFill="1" applyBorder="1" applyAlignment="1">
      <alignment horizontal="center" vertical="center" wrapText="1"/>
    </xf>
    <xf numFmtId="0" fontId="9" fillId="0" borderId="1473" xfId="0" applyFont="1" applyFill="1" applyBorder="1" applyAlignment="1">
      <alignment horizontal="center" vertical="center" wrapText="1"/>
    </xf>
    <xf numFmtId="0" fontId="9" fillId="0" borderId="1474" xfId="0" applyFont="1" applyFill="1" applyBorder="1" applyAlignment="1">
      <alignment horizontal="center" vertical="center" wrapText="1"/>
    </xf>
    <xf numFmtId="0" fontId="9" fillId="0" borderId="1441" xfId="21" applyFont="1" applyFill="1" applyBorder="1" applyAlignment="1">
      <alignment horizontal="left" vertical="center" textRotation="255" wrapText="1"/>
    </xf>
    <xf numFmtId="0" fontId="9" fillId="0" borderId="1432" xfId="21" applyFont="1" applyFill="1" applyBorder="1" applyAlignment="1">
      <alignment horizontal="left" vertical="center" textRotation="255" wrapText="1"/>
    </xf>
    <xf numFmtId="0" fontId="9" fillId="0" borderId="1441" xfId="15" applyFont="1" applyFill="1" applyBorder="1" applyAlignment="1">
      <alignment horizontal="left" vertical="center" wrapText="1"/>
    </xf>
    <xf numFmtId="0" fontId="9" fillId="0" borderId="1432" xfId="15" applyFont="1" applyFill="1" applyBorder="1" applyAlignment="1">
      <alignment horizontal="left" vertical="center" wrapText="1"/>
    </xf>
    <xf numFmtId="0" fontId="42" fillId="0" borderId="1443" xfId="0" applyFont="1" applyFill="1" applyBorder="1" applyAlignment="1">
      <alignment horizontal="center" vertical="center" wrapText="1"/>
    </xf>
    <xf numFmtId="0" fontId="14" fillId="0" borderId="1446" xfId="0" applyFont="1" applyFill="1" applyBorder="1" applyAlignment="1">
      <alignment horizontal="center" vertical="center" wrapText="1"/>
    </xf>
    <xf numFmtId="0" fontId="42" fillId="0" borderId="1406" xfId="0" applyFont="1" applyFill="1" applyBorder="1" applyAlignment="1">
      <alignment horizontal="center" vertical="center" wrapText="1"/>
    </xf>
    <xf numFmtId="0" fontId="14" fillId="0" borderId="1407" xfId="0" applyFont="1" applyFill="1" applyBorder="1" applyAlignment="1">
      <alignment horizontal="center" vertical="center" wrapText="1"/>
    </xf>
    <xf numFmtId="0" fontId="42" fillId="0" borderId="1296" xfId="0" applyFont="1" applyFill="1" applyBorder="1" applyAlignment="1">
      <alignment horizontal="center" vertical="center" wrapText="1"/>
    </xf>
    <xf numFmtId="0" fontId="14" fillId="0" borderId="1297" xfId="0" applyFont="1" applyFill="1" applyBorder="1" applyAlignment="1">
      <alignment horizontal="center" vertical="center" wrapText="1"/>
    </xf>
    <xf numFmtId="0" fontId="14" fillId="0" borderId="1476" xfId="0" applyFont="1" applyFill="1" applyBorder="1" applyAlignment="1">
      <alignment horizontal="center" vertical="center" wrapText="1"/>
    </xf>
    <xf numFmtId="0" fontId="9" fillId="0" borderId="1477" xfId="0" applyFont="1" applyFill="1" applyBorder="1" applyAlignment="1">
      <alignment horizontal="center" vertical="center" wrapText="1"/>
    </xf>
    <xf numFmtId="0" fontId="42" fillId="0" borderId="1429" xfId="0" applyFont="1" applyFill="1" applyBorder="1" applyAlignment="1">
      <alignment horizontal="center" vertical="center" wrapText="1"/>
    </xf>
    <xf numFmtId="0" fontId="42" fillId="0" borderId="1470" xfId="0" applyFont="1" applyFill="1" applyBorder="1" applyAlignment="1">
      <alignment horizontal="center" vertical="center" wrapText="1"/>
    </xf>
    <xf numFmtId="0" fontId="14" fillId="0" borderId="1425" xfId="0" applyFont="1" applyFill="1" applyBorder="1" applyAlignment="1">
      <alignment horizontal="center" vertical="center" wrapText="1"/>
    </xf>
    <xf numFmtId="0" fontId="24" fillId="0" borderId="1470" xfId="0" applyFont="1" applyFill="1" applyBorder="1" applyAlignment="1">
      <alignment horizontal="center" vertical="center" wrapText="1"/>
    </xf>
    <xf numFmtId="0" fontId="9" fillId="0" borderId="1425" xfId="0" applyFont="1" applyFill="1" applyBorder="1" applyAlignment="1">
      <alignment horizontal="center" vertical="center" wrapText="1"/>
    </xf>
    <xf numFmtId="0" fontId="14" fillId="0" borderId="1477" xfId="13" applyFont="1" applyFill="1" applyBorder="1" applyAlignment="1">
      <alignment horizontal="center" vertical="center" wrapText="1"/>
    </xf>
    <xf numFmtId="0" fontId="14" fillId="0" borderId="1476" xfId="13" applyFont="1" applyFill="1" applyBorder="1" applyAlignment="1">
      <alignment horizontal="center" vertical="center" wrapText="1"/>
    </xf>
    <xf numFmtId="0" fontId="14" fillId="0" borderId="1474" xfId="13" applyFont="1" applyFill="1" applyBorder="1" applyAlignment="1">
      <alignment horizontal="center" vertical="center" wrapText="1"/>
    </xf>
    <xf numFmtId="0" fontId="14" fillId="0" borderId="1442" xfId="0" applyFont="1" applyFill="1" applyBorder="1" applyAlignment="1">
      <alignment horizontal="center" vertical="center" wrapText="1"/>
    </xf>
    <xf numFmtId="0" fontId="14" fillId="0" borderId="1441" xfId="0" applyFont="1" applyFill="1" applyBorder="1" applyAlignment="1">
      <alignment horizontal="center" vertical="center" wrapText="1"/>
    </xf>
    <xf numFmtId="0" fontId="14" fillId="0" borderId="1432" xfId="0" applyFont="1" applyFill="1" applyBorder="1" applyAlignment="1">
      <alignment horizontal="center" vertical="center" wrapText="1"/>
    </xf>
    <xf numFmtId="0" fontId="14" fillId="0" borderId="209" xfId="0" applyFont="1" applyFill="1" applyBorder="1" applyAlignment="1">
      <alignment horizontal="center" vertical="center" wrapText="1"/>
    </xf>
    <xf numFmtId="0" fontId="14" fillId="0" borderId="1439" xfId="0" applyFont="1" applyFill="1" applyBorder="1" applyAlignment="1">
      <alignment horizontal="center" vertical="center" wrapText="1"/>
    </xf>
    <xf numFmtId="0" fontId="14" fillId="0" borderId="1426" xfId="0" applyFont="1" applyFill="1" applyBorder="1" applyAlignment="1">
      <alignment horizontal="center" vertical="center" wrapText="1"/>
    </xf>
    <xf numFmtId="0" fontId="14" fillId="0" borderId="1440" xfId="0" applyFont="1" applyFill="1" applyBorder="1" applyAlignment="1">
      <alignment horizontal="center" vertical="center" wrapText="1"/>
    </xf>
    <xf numFmtId="0" fontId="14" fillId="0" borderId="1452" xfId="0" applyFont="1" applyFill="1" applyBorder="1" applyAlignment="1">
      <alignment horizontal="center" vertical="center" wrapText="1"/>
    </xf>
    <xf numFmtId="0" fontId="60" fillId="0" borderId="1253" xfId="21" applyFont="1" applyFill="1" applyBorder="1" applyAlignment="1">
      <alignment horizontal="center" vertical="center" wrapText="1"/>
    </xf>
    <xf numFmtId="0" fontId="60" fillId="0" borderId="1470" xfId="21" applyFont="1" applyFill="1" applyBorder="1" applyAlignment="1">
      <alignment horizontal="center" vertical="center" wrapText="1"/>
    </xf>
    <xf numFmtId="0" fontId="60" fillId="0" borderId="1425" xfId="21" applyFont="1" applyFill="1" applyBorder="1" applyAlignment="1">
      <alignment horizontal="center" vertical="center" wrapText="1"/>
    </xf>
    <xf numFmtId="0" fontId="60" fillId="0" borderId="1471" xfId="21" applyFont="1" applyFill="1" applyBorder="1" applyAlignment="1">
      <alignment horizontal="center" vertical="center" wrapText="1"/>
    </xf>
    <xf numFmtId="0" fontId="60" fillId="0" borderId="1472" xfId="21" applyFont="1" applyFill="1" applyBorder="1" applyAlignment="1">
      <alignment horizontal="center" vertical="center" wrapText="1"/>
    </xf>
    <xf numFmtId="0" fontId="38" fillId="0" borderId="1425" xfId="21" applyFont="1" applyFill="1" applyBorder="1" applyAlignment="1">
      <alignment horizontal="center" vertical="center" wrapText="1"/>
    </xf>
    <xf numFmtId="0" fontId="38" fillId="0" borderId="1471" xfId="21" applyFont="1" applyFill="1" applyBorder="1" applyAlignment="1">
      <alignment horizontal="center" vertical="center" wrapText="1"/>
    </xf>
    <xf numFmtId="0" fontId="38" fillId="0" borderId="1472" xfId="21" applyFont="1" applyFill="1" applyBorder="1" applyAlignment="1">
      <alignment horizontal="center" vertical="center" wrapText="1"/>
    </xf>
    <xf numFmtId="0" fontId="11" fillId="0" borderId="1479" xfId="0" applyFont="1" applyFill="1" applyBorder="1" applyAlignment="1">
      <alignment horizontal="center" vertical="center" wrapText="1"/>
    </xf>
    <xf numFmtId="0" fontId="11" fillId="0" borderId="1476" xfId="0" applyFont="1" applyFill="1" applyBorder="1" applyAlignment="1">
      <alignment horizontal="center" vertical="center" wrapText="1"/>
    </xf>
    <xf numFmtId="0" fontId="11" fillId="0" borderId="1474" xfId="0" applyFont="1" applyFill="1" applyBorder="1" applyAlignment="1">
      <alignment horizontal="center" vertical="center" wrapText="1"/>
    </xf>
    <xf numFmtId="0" fontId="11" fillId="0" borderId="1134" xfId="0" applyFont="1" applyFill="1" applyBorder="1" applyAlignment="1">
      <alignment horizontal="center" vertical="center" wrapText="1"/>
    </xf>
    <xf numFmtId="0" fontId="9" fillId="0" borderId="1472" xfId="0" applyFont="1" applyFill="1" applyBorder="1" applyAlignment="1">
      <alignment horizontal="center" vertical="center" wrapText="1"/>
    </xf>
    <xf numFmtId="0" fontId="9" fillId="0" borderId="1429" xfId="0" applyFont="1" applyFill="1" applyBorder="1" applyAlignment="1">
      <alignment horizontal="center" vertical="center" wrapText="1"/>
    </xf>
    <xf numFmtId="0" fontId="9" fillId="0" borderId="1471" xfId="0" applyFont="1" applyFill="1" applyBorder="1" applyAlignment="1">
      <alignment horizontal="center" vertical="center" wrapText="1"/>
    </xf>
    <xf numFmtId="0" fontId="42" fillId="2" borderId="1445" xfId="0" applyFont="1" applyFill="1" applyBorder="1" applyAlignment="1">
      <alignment horizontal="left" vertical="center" wrapText="1"/>
    </xf>
    <xf numFmtId="0" fontId="42" fillId="2" borderId="1454" xfId="0" applyFont="1" applyFill="1" applyBorder="1" applyAlignment="1">
      <alignment horizontal="left" vertical="center" wrapText="1"/>
    </xf>
    <xf numFmtId="0" fontId="42" fillId="12" borderId="1445" xfId="0" applyFont="1" applyFill="1" applyBorder="1" applyAlignment="1">
      <alignment horizontal="center" vertical="center" wrapText="1"/>
    </xf>
    <xf numFmtId="0" fontId="42" fillId="12" borderId="1454" xfId="0" applyFont="1" applyFill="1" applyBorder="1" applyAlignment="1">
      <alignment horizontal="center" vertical="center" wrapText="1"/>
    </xf>
    <xf numFmtId="0" fontId="14" fillId="12" borderId="1451" xfId="0" applyFont="1" applyFill="1" applyBorder="1" applyAlignment="1">
      <alignment horizontal="center" vertical="center" wrapText="1"/>
    </xf>
    <xf numFmtId="0" fontId="42" fillId="12" borderId="1444" xfId="0" applyFont="1" applyFill="1" applyBorder="1" applyAlignment="1">
      <alignment horizontal="center" vertical="center" wrapText="1"/>
    </xf>
    <xf numFmtId="0" fontId="42" fillId="2" borderId="1444" xfId="0" applyFont="1" applyFill="1" applyBorder="1" applyAlignment="1">
      <alignment horizontal="center" vertical="center" wrapText="1"/>
    </xf>
    <xf numFmtId="0" fontId="42" fillId="2" borderId="1454" xfId="0" applyFont="1" applyFill="1" applyBorder="1" applyAlignment="1">
      <alignment horizontal="center" vertical="center" wrapText="1"/>
    </xf>
    <xf numFmtId="0" fontId="14" fillId="2" borderId="1451" xfId="0" applyFont="1" applyFill="1" applyBorder="1" applyAlignment="1">
      <alignment horizontal="center" vertical="center" wrapText="1"/>
    </xf>
    <xf numFmtId="0" fontId="42" fillId="2" borderId="1405" xfId="0" applyFont="1" applyFill="1" applyBorder="1" applyAlignment="1">
      <alignment horizontal="left" vertical="center" wrapText="1"/>
    </xf>
    <xf numFmtId="0" fontId="42" fillId="2" borderId="1417" xfId="0" applyFont="1" applyFill="1" applyBorder="1" applyAlignment="1">
      <alignment horizontal="left" vertical="center" wrapText="1"/>
    </xf>
    <xf numFmtId="0" fontId="42" fillId="12" borderId="1405" xfId="0" applyFont="1" applyFill="1" applyBorder="1" applyAlignment="1">
      <alignment horizontal="center" vertical="center" wrapText="1"/>
    </xf>
    <xf numFmtId="0" fontId="42" fillId="12" borderId="1417" xfId="0" applyFont="1" applyFill="1" applyBorder="1" applyAlignment="1">
      <alignment horizontal="center" vertical="center" wrapText="1"/>
    </xf>
    <xf numFmtId="0" fontId="14" fillId="12" borderId="1404" xfId="0" applyFont="1" applyFill="1" applyBorder="1" applyAlignment="1">
      <alignment horizontal="center" vertical="center" wrapText="1"/>
    </xf>
    <xf numFmtId="0" fontId="42" fillId="12" borderId="1410" xfId="0" applyFont="1" applyFill="1" applyBorder="1" applyAlignment="1">
      <alignment horizontal="center" vertical="center" wrapText="1"/>
    </xf>
    <xf numFmtId="0" fontId="42" fillId="2" borderId="1410" xfId="0" applyFont="1" applyFill="1" applyBorder="1" applyAlignment="1">
      <alignment horizontal="center" vertical="center" wrapText="1"/>
    </xf>
    <xf numFmtId="0" fontId="42" fillId="2" borderId="1417" xfId="0" applyFont="1" applyFill="1" applyBorder="1" applyAlignment="1">
      <alignment horizontal="center" vertical="center" wrapText="1"/>
    </xf>
    <xf numFmtId="0" fontId="14" fillId="2" borderId="1404" xfId="0" applyFont="1" applyFill="1" applyBorder="1" applyAlignment="1">
      <alignment horizontal="center" vertical="center" wrapText="1"/>
    </xf>
    <xf numFmtId="0" fontId="42" fillId="2" borderId="1295" xfId="0" applyFont="1" applyFill="1" applyBorder="1" applyAlignment="1">
      <alignment horizontal="left" vertical="center" wrapText="1"/>
    </xf>
    <xf numFmtId="0" fontId="42" fillId="2" borderId="1294" xfId="0" applyFont="1" applyFill="1" applyBorder="1" applyAlignment="1">
      <alignment horizontal="left" vertical="center" wrapText="1"/>
    </xf>
    <xf numFmtId="0" fontId="42" fillId="12" borderId="1295" xfId="0" applyFont="1" applyFill="1" applyBorder="1" applyAlignment="1">
      <alignment horizontal="center" vertical="center" wrapText="1"/>
    </xf>
    <xf numFmtId="0" fontId="42" fillId="12" borderId="1294" xfId="0" applyFont="1" applyFill="1" applyBorder="1" applyAlignment="1">
      <alignment horizontal="center" vertical="center" wrapText="1"/>
    </xf>
    <xf numFmtId="0" fontId="14" fillId="12" borderId="1292" xfId="0" applyFont="1" applyFill="1" applyBorder="1" applyAlignment="1">
      <alignment horizontal="center" vertical="center" wrapText="1"/>
    </xf>
    <xf numFmtId="0" fontId="42" fillId="12" borderId="1293" xfId="0" applyFont="1" applyFill="1" applyBorder="1" applyAlignment="1">
      <alignment horizontal="center" vertical="center" wrapText="1"/>
    </xf>
    <xf numFmtId="0" fontId="42" fillId="2" borderId="1293" xfId="0" applyFont="1" applyFill="1" applyBorder="1" applyAlignment="1">
      <alignment horizontal="center" vertical="center" wrapText="1"/>
    </xf>
    <xf numFmtId="0" fontId="42" fillId="2" borderId="1294" xfId="0" applyFont="1" applyFill="1" applyBorder="1" applyAlignment="1">
      <alignment horizontal="center" vertical="center" wrapText="1"/>
    </xf>
    <xf numFmtId="0" fontId="14" fillId="2" borderId="1292" xfId="0" applyFont="1" applyFill="1" applyBorder="1" applyAlignment="1">
      <alignment horizontal="center" vertical="center" wrapText="1"/>
    </xf>
    <xf numFmtId="0" fontId="14" fillId="0" borderId="1475" xfId="0" applyFont="1" applyFill="1" applyBorder="1" applyAlignment="1">
      <alignment horizontal="center" vertical="center" wrapText="1"/>
    </xf>
    <xf numFmtId="0" fontId="14" fillId="0" borderId="1477" xfId="0" applyFont="1" applyFill="1" applyBorder="1" applyAlignment="1">
      <alignment horizontal="center" vertical="center" wrapText="1"/>
    </xf>
    <xf numFmtId="0" fontId="9" fillId="0" borderId="1441" xfId="13" applyFont="1" applyFill="1" applyBorder="1" applyAlignment="1">
      <alignment vertical="center" wrapText="1"/>
    </xf>
    <xf numFmtId="0" fontId="9" fillId="0" borderId="1432" xfId="13" applyFont="1" applyFill="1" applyBorder="1" applyAlignment="1">
      <alignment vertical="center" wrapText="1"/>
    </xf>
    <xf numFmtId="0" fontId="42" fillId="0" borderId="1338" xfId="0" applyFont="1" applyFill="1" applyBorder="1" applyAlignment="1">
      <alignment horizontal="left" vertical="center" wrapText="1"/>
    </xf>
    <xf numFmtId="0" fontId="42" fillId="0" borderId="1309" xfId="0" applyFont="1" applyFill="1" applyBorder="1" applyAlignment="1">
      <alignment horizontal="left" vertical="center" wrapText="1"/>
    </xf>
    <xf numFmtId="0" fontId="42" fillId="0" borderId="1337" xfId="0" applyFont="1" applyFill="1" applyBorder="1" applyAlignment="1">
      <alignment horizontal="center" vertical="center" wrapText="1"/>
    </xf>
    <xf numFmtId="0" fontId="42" fillId="0" borderId="1309" xfId="0" applyFont="1" applyFill="1" applyBorder="1" applyAlignment="1">
      <alignment horizontal="center" vertical="center" wrapText="1"/>
    </xf>
    <xf numFmtId="0" fontId="14" fillId="0" borderId="1485" xfId="0" applyFont="1" applyFill="1" applyBorder="1" applyAlignment="1">
      <alignment horizontal="center" vertical="center" wrapText="1"/>
    </xf>
    <xf numFmtId="0" fontId="42" fillId="0" borderId="1486" xfId="0" applyFont="1" applyFill="1" applyBorder="1" applyAlignment="1">
      <alignment horizontal="center" vertical="center" wrapText="1"/>
    </xf>
    <xf numFmtId="0" fontId="14" fillId="0" borderId="1427" xfId="13" applyFont="1" applyFill="1" applyBorder="1" applyAlignment="1">
      <alignment horizontal="center" vertical="center" wrapText="1"/>
    </xf>
    <xf numFmtId="0" fontId="14" fillId="0" borderId="1440" xfId="13" applyFont="1" applyFill="1" applyBorder="1" applyAlignment="1">
      <alignment horizontal="center" vertical="center" wrapText="1"/>
    </xf>
    <xf numFmtId="0" fontId="14" fillId="0" borderId="1478" xfId="13" applyFont="1" applyFill="1" applyBorder="1" applyAlignment="1">
      <alignment horizontal="center" vertical="center" wrapText="1"/>
    </xf>
    <xf numFmtId="0" fontId="42" fillId="0" borderId="1429" xfId="0" applyFont="1" applyFill="1" applyBorder="1" applyAlignment="1">
      <alignment vertical="center" wrapText="1"/>
    </xf>
    <xf numFmtId="0" fontId="42" fillId="0" borderId="1470" xfId="0" applyFont="1" applyFill="1" applyBorder="1" applyAlignment="1">
      <alignment vertical="center" wrapText="1"/>
    </xf>
    <xf numFmtId="0" fontId="14" fillId="0" borderId="1425" xfId="0" applyFont="1" applyFill="1" applyBorder="1" applyAlignment="1">
      <alignment vertical="center" wrapText="1"/>
    </xf>
    <xf numFmtId="0" fontId="42" fillId="0" borderId="1487" xfId="0" applyFont="1" applyFill="1" applyBorder="1" applyAlignment="1">
      <alignment horizontal="center" vertical="center" wrapText="1"/>
    </xf>
    <xf numFmtId="0" fontId="42" fillId="0" borderId="1488" xfId="0" applyFont="1" applyFill="1" applyBorder="1" applyAlignment="1">
      <alignment horizontal="center" vertical="center" wrapText="1"/>
    </xf>
    <xf numFmtId="0" fontId="14" fillId="0" borderId="1489" xfId="0" applyFont="1" applyFill="1" applyBorder="1" applyAlignment="1">
      <alignment horizontal="center" vertical="center" wrapText="1"/>
    </xf>
    <xf numFmtId="0" fontId="42" fillId="0" borderId="1490" xfId="0" applyFont="1" applyFill="1" applyBorder="1" applyAlignment="1">
      <alignment horizontal="center" vertical="center" wrapText="1"/>
    </xf>
    <xf numFmtId="0" fontId="14" fillId="0" borderId="1426" xfId="13" applyFont="1" applyFill="1" applyBorder="1" applyAlignment="1">
      <alignment horizontal="center" vertical="center" wrapText="1"/>
    </xf>
    <xf numFmtId="0" fontId="14" fillId="0" borderId="1269" xfId="13" applyFont="1" applyFill="1" applyBorder="1" applyAlignment="1">
      <alignment horizontal="center" vertical="center" wrapText="1"/>
    </xf>
    <xf numFmtId="0" fontId="14" fillId="0" borderId="1491" xfId="0" applyFont="1" applyFill="1" applyBorder="1" applyAlignment="1">
      <alignment horizontal="center" vertical="center" wrapText="1"/>
    </xf>
    <xf numFmtId="0" fontId="14" fillId="0" borderId="1492" xfId="0" applyFont="1" applyFill="1" applyBorder="1" applyAlignment="1">
      <alignment horizontal="center" vertical="center" wrapText="1"/>
    </xf>
    <xf numFmtId="0" fontId="14" fillId="0" borderId="1493" xfId="0" applyFont="1" applyFill="1" applyBorder="1" applyAlignment="1">
      <alignment horizontal="center" vertical="center" wrapText="1"/>
    </xf>
    <xf numFmtId="0" fontId="14" fillId="0" borderId="1494" xfId="0" applyFont="1" applyFill="1" applyBorder="1" applyAlignment="1">
      <alignment horizontal="center" vertical="center" wrapText="1"/>
    </xf>
    <xf numFmtId="0" fontId="14" fillId="0" borderId="1042" xfId="0" applyFont="1" applyFill="1" applyBorder="1" applyAlignment="1">
      <alignment horizontal="center" vertical="center" wrapText="1"/>
    </xf>
    <xf numFmtId="0" fontId="14" fillId="0" borderId="118" xfId="0" applyFont="1" applyFill="1" applyBorder="1" applyAlignment="1">
      <alignment horizontal="center" vertical="center" wrapText="1"/>
    </xf>
    <xf numFmtId="0" fontId="60" fillId="0" borderId="1429" xfId="21" applyFont="1" applyFill="1" applyBorder="1" applyAlignment="1">
      <alignment horizontal="center" vertical="center" wrapText="1"/>
    </xf>
    <xf numFmtId="0" fontId="24" fillId="0" borderId="1503" xfId="13" applyFont="1" applyFill="1" applyBorder="1" applyAlignment="1">
      <alignment vertical="center" wrapText="1"/>
    </xf>
    <xf numFmtId="0" fontId="24" fillId="0" borderId="1504" xfId="13" applyFont="1" applyFill="1" applyBorder="1" applyAlignment="1">
      <alignment horizontal="center" vertical="center" wrapText="1"/>
    </xf>
    <xf numFmtId="0" fontId="9" fillId="0" borderId="1502" xfId="13" applyFont="1" applyFill="1" applyBorder="1" applyAlignment="1">
      <alignment vertical="center" wrapText="1"/>
    </xf>
    <xf numFmtId="0" fontId="24" fillId="0" borderId="1504" xfId="13" applyFont="1" applyFill="1" applyBorder="1" applyAlignment="1">
      <alignment vertical="center" wrapText="1"/>
    </xf>
    <xf numFmtId="0" fontId="115" fillId="0" borderId="1497" xfId="0" applyFont="1" applyFill="1" applyBorder="1" applyAlignment="1">
      <alignment horizontal="center" vertical="center" wrapText="1"/>
    </xf>
    <xf numFmtId="0" fontId="115" fillId="0" borderId="1498" xfId="0" applyFont="1" applyFill="1" applyBorder="1" applyAlignment="1">
      <alignment horizontal="center" vertical="center" wrapText="1"/>
    </xf>
    <xf numFmtId="0" fontId="115" fillId="0" borderId="1440" xfId="0" applyFont="1" applyFill="1" applyBorder="1" applyAlignment="1">
      <alignment horizontal="center" vertical="center" wrapText="1"/>
    </xf>
    <xf numFmtId="0" fontId="115" fillId="0" borderId="1499" xfId="0" applyFont="1" applyFill="1" applyBorder="1" applyAlignment="1">
      <alignment horizontal="center" vertical="center" wrapText="1"/>
    </xf>
    <xf numFmtId="0" fontId="115" fillId="0" borderId="1500" xfId="0" applyFont="1" applyFill="1" applyBorder="1" applyAlignment="1">
      <alignment horizontal="center" vertical="center" wrapText="1"/>
    </xf>
    <xf numFmtId="0" fontId="115" fillId="0" borderId="1501" xfId="0" applyFont="1" applyFill="1" applyBorder="1" applyAlignment="1">
      <alignment horizontal="center" vertical="center" wrapText="1"/>
    </xf>
    <xf numFmtId="0" fontId="9" fillId="0" borderId="1268" xfId="0" applyFont="1" applyFill="1" applyBorder="1" applyAlignment="1">
      <alignment horizontal="center" vertical="center" wrapText="1"/>
    </xf>
    <xf numFmtId="0" fontId="9" fillId="0" borderId="1478" xfId="0" applyFont="1" applyFill="1" applyBorder="1" applyAlignment="1">
      <alignment horizontal="center" vertical="center" wrapText="1"/>
    </xf>
    <xf numFmtId="0" fontId="9" fillId="0" borderId="1440" xfId="0" applyFont="1" applyFill="1" applyBorder="1" applyAlignment="1">
      <alignment horizontal="center" vertical="center" wrapText="1"/>
    </xf>
    <xf numFmtId="0" fontId="42" fillId="0" borderId="1505" xfId="0" applyFont="1" applyFill="1" applyBorder="1" applyAlignment="1">
      <alignment horizontal="center"/>
    </xf>
    <xf numFmtId="0" fontId="42" fillId="0" borderId="1506" xfId="0" applyFont="1" applyFill="1" applyBorder="1" applyAlignment="1">
      <alignment horizontal="center"/>
    </xf>
    <xf numFmtId="0" fontId="14" fillId="0" borderId="1502" xfId="0" applyFont="1" applyFill="1" applyBorder="1" applyAlignment="1">
      <alignment horizontal="center"/>
    </xf>
    <xf numFmtId="0" fontId="42" fillId="0" borderId="1490" xfId="0" applyFont="1" applyFill="1" applyBorder="1" applyAlignment="1">
      <alignment horizontal="center"/>
    </xf>
    <xf numFmtId="0" fontId="42" fillId="0" borderId="1488" xfId="0" applyFont="1" applyFill="1" applyBorder="1" applyAlignment="1">
      <alignment horizontal="center"/>
    </xf>
    <xf numFmtId="0" fontId="14" fillId="0" borderId="1489" xfId="0" applyFont="1" applyFill="1" applyBorder="1" applyAlignment="1">
      <alignment horizontal="center"/>
    </xf>
    <xf numFmtId="0" fontId="14" fillId="0" borderId="1432" xfId="0" applyFont="1" applyFill="1" applyBorder="1" applyAlignment="1">
      <alignment vertical="center" wrapText="1"/>
    </xf>
    <xf numFmtId="0" fontId="14" fillId="0" borderId="1470" xfId="0" applyFont="1" applyFill="1" applyBorder="1" applyAlignment="1">
      <alignment horizontal="center" vertical="center" wrapText="1"/>
    </xf>
    <xf numFmtId="0" fontId="42" fillId="0" borderId="1268" xfId="0" applyFont="1" applyFill="1" applyBorder="1" applyAlignment="1">
      <alignment horizontal="center"/>
    </xf>
    <xf numFmtId="0" fontId="42" fillId="0" borderId="1507" xfId="0" applyFont="1" applyFill="1" applyBorder="1" applyAlignment="1">
      <alignment horizontal="center"/>
    </xf>
    <xf numFmtId="0" fontId="14" fillId="0" borderId="1440" xfId="0" applyFont="1" applyFill="1" applyBorder="1" applyAlignment="1">
      <alignment horizontal="center"/>
    </xf>
    <xf numFmtId="0" fontId="14" fillId="0" borderId="1457" xfId="0" applyFont="1" applyFill="1" applyBorder="1" applyAlignment="1">
      <alignment horizontal="center" vertical="center" wrapText="1"/>
    </xf>
    <xf numFmtId="0" fontId="14" fillId="0" borderId="519" xfId="0" applyFont="1" applyFill="1" applyBorder="1" applyAlignment="1">
      <alignment horizontal="center" vertical="center" wrapText="1"/>
    </xf>
    <xf numFmtId="0" fontId="14" fillId="0" borderId="1306" xfId="0" applyFont="1" applyFill="1" applyBorder="1" applyAlignment="1">
      <alignment horizontal="center" vertical="center" wrapText="1"/>
    </xf>
    <xf numFmtId="0" fontId="14" fillId="0" borderId="1490" xfId="0" applyFont="1" applyFill="1" applyBorder="1" applyAlignment="1">
      <alignment horizontal="center" vertical="center" wrapText="1"/>
    </xf>
    <xf numFmtId="0" fontId="14" fillId="0" borderId="1488" xfId="0" applyFont="1" applyFill="1" applyBorder="1" applyAlignment="1">
      <alignment horizontal="center" vertical="center" wrapText="1"/>
    </xf>
    <xf numFmtId="0" fontId="14" fillId="0" borderId="1268" xfId="0" applyFont="1" applyFill="1" applyBorder="1" applyAlignment="1">
      <alignment horizontal="center" vertical="center" wrapText="1"/>
    </xf>
    <xf numFmtId="0" fontId="14" fillId="0" borderId="1507" xfId="0" applyFont="1" applyFill="1" applyBorder="1" applyAlignment="1">
      <alignment horizontal="center" vertical="center" wrapText="1"/>
    </xf>
    <xf numFmtId="0" fontId="14" fillId="0" borderId="1482" xfId="20" applyFont="1" applyFill="1" applyBorder="1" applyAlignment="1">
      <alignment horizontal="center" vertical="center"/>
    </xf>
    <xf numFmtId="0" fontId="14" fillId="0" borderId="1469" xfId="20" applyFont="1" applyFill="1" applyBorder="1" applyAlignment="1">
      <alignment horizontal="center" vertical="center"/>
    </xf>
    <xf numFmtId="0" fontId="14" fillId="0" borderId="1464" xfId="20" applyFont="1" applyFill="1" applyBorder="1" applyAlignment="1">
      <alignment horizontal="center" vertical="center"/>
    </xf>
    <xf numFmtId="0" fontId="14" fillId="0" borderId="1465" xfId="20" applyFont="1" applyFill="1" applyBorder="1" applyAlignment="1">
      <alignment horizontal="center" vertical="center"/>
    </xf>
    <xf numFmtId="0" fontId="14" fillId="0" borderId="1467" xfId="20" applyFont="1" applyFill="1" applyBorder="1" applyAlignment="1">
      <alignment horizontal="center" vertical="center"/>
    </xf>
    <xf numFmtId="0" fontId="14" fillId="0" borderId="1465" xfId="7" applyFont="1" applyFill="1" applyBorder="1" applyAlignment="1">
      <alignment horizontal="center" vertical="center"/>
    </xf>
    <xf numFmtId="0" fontId="14" fillId="0" borderId="1469" xfId="7" applyFont="1" applyFill="1" applyBorder="1" applyAlignment="1">
      <alignment horizontal="center" vertical="center"/>
    </xf>
    <xf numFmtId="0" fontId="14" fillId="0" borderId="1467" xfId="7" applyFont="1" applyFill="1" applyBorder="1" applyAlignment="1">
      <alignment horizontal="center" vertical="center"/>
    </xf>
    <xf numFmtId="0" fontId="9" fillId="0" borderId="1429" xfId="0" applyFont="1" applyFill="1" applyBorder="1" applyAlignment="1">
      <alignment horizontal="center" vertical="center"/>
    </xf>
    <xf numFmtId="0" fontId="9" fillId="0" borderId="1472" xfId="0" applyFont="1" applyFill="1" applyBorder="1" applyAlignment="1">
      <alignment horizontal="center" vertical="center"/>
    </xf>
    <xf numFmtId="0" fontId="9" fillId="0" borderId="1425" xfId="0" applyFont="1" applyFill="1" applyBorder="1" applyAlignment="1">
      <alignment horizontal="center" vertical="center"/>
    </xf>
    <xf numFmtId="0" fontId="9" fillId="0" borderId="1470" xfId="0" applyFont="1" applyFill="1" applyBorder="1" applyAlignment="1">
      <alignment horizontal="center" vertical="center"/>
    </xf>
    <xf numFmtId="0" fontId="9" fillId="0" borderId="1471" xfId="0" applyFont="1" applyFill="1" applyBorder="1" applyAlignment="1">
      <alignment horizontal="center" vertical="center"/>
    </xf>
    <xf numFmtId="0" fontId="42" fillId="0" borderId="1513" xfId="0" applyFont="1" applyFill="1" applyBorder="1" applyAlignment="1">
      <alignment horizontal="left"/>
    </xf>
    <xf numFmtId="0" fontId="42" fillId="0" borderId="1506" xfId="0" applyFont="1" applyFill="1" applyBorder="1" applyAlignment="1">
      <alignment horizontal="left"/>
    </xf>
    <xf numFmtId="0" fontId="42" fillId="0" borderId="1513" xfId="0" applyFont="1" applyFill="1" applyBorder="1" applyAlignment="1">
      <alignment horizontal="center"/>
    </xf>
    <xf numFmtId="0" fontId="42" fillId="0" borderId="1487" xfId="0" applyFont="1" applyFill="1" applyBorder="1" applyAlignment="1">
      <alignment horizontal="left"/>
    </xf>
    <xf numFmtId="0" fontId="42" fillId="0" borderId="1488" xfId="0" applyFont="1" applyFill="1" applyBorder="1" applyAlignment="1">
      <alignment horizontal="left"/>
    </xf>
    <xf numFmtId="0" fontId="42" fillId="0" borderId="1487" xfId="0" applyFont="1" applyFill="1" applyBorder="1" applyAlignment="1">
      <alignment horizontal="center"/>
    </xf>
    <xf numFmtId="0" fontId="14" fillId="0" borderId="1427" xfId="0" applyFont="1" applyFill="1" applyBorder="1" applyAlignment="1">
      <alignment horizontal="center" vertical="center" wrapText="1"/>
    </xf>
    <xf numFmtId="0" fontId="42" fillId="0" borderId="1441" xfId="0" applyFont="1" applyFill="1" applyBorder="1" applyAlignment="1">
      <alignment vertical="center" wrapText="1"/>
    </xf>
    <xf numFmtId="0" fontId="14" fillId="0" borderId="1476" xfId="0" applyFont="1" applyFill="1" applyBorder="1" applyAlignment="1">
      <alignment horizontal="center" vertical="center"/>
    </xf>
    <xf numFmtId="0" fontId="14" fillId="0" borderId="1437" xfId="0" applyFont="1" applyFill="1" applyBorder="1" applyAlignment="1">
      <alignment horizontal="center" vertical="center"/>
    </xf>
    <xf numFmtId="0" fontId="14" fillId="0" borderId="1474" xfId="0" applyFont="1" applyFill="1" applyBorder="1" applyAlignment="1">
      <alignment horizontal="center" vertical="center"/>
    </xf>
    <xf numFmtId="0" fontId="14" fillId="0" borderId="1429" xfId="0" applyFont="1" applyFill="1" applyBorder="1" applyAlignment="1">
      <alignment horizontal="center" vertical="center"/>
    </xf>
    <xf numFmtId="0" fontId="14" fillId="0" borderId="1470" xfId="0" applyFont="1" applyFill="1" applyBorder="1" applyAlignment="1">
      <alignment horizontal="center" vertical="center"/>
    </xf>
    <xf numFmtId="0" fontId="14" fillId="0" borderId="1425" xfId="0" applyFont="1" applyFill="1" applyBorder="1" applyAlignment="1">
      <alignment horizontal="center" vertical="center"/>
    </xf>
    <xf numFmtId="0" fontId="42" fillId="0" borderId="1516" xfId="0" applyFont="1" applyFill="1" applyBorder="1" applyAlignment="1">
      <alignment horizontal="left"/>
    </xf>
    <xf numFmtId="0" fontId="42" fillId="0" borderId="1507" xfId="0" applyFont="1" applyFill="1" applyBorder="1" applyAlignment="1">
      <alignment horizontal="left"/>
    </xf>
    <xf numFmtId="0" fontId="42" fillId="0" borderId="1516" xfId="0" applyFont="1" applyFill="1" applyBorder="1" applyAlignment="1">
      <alignment horizontal="center"/>
    </xf>
    <xf numFmtId="0" fontId="14" fillId="0" borderId="1491" xfId="0" applyFont="1" applyFill="1" applyBorder="1" applyAlignment="1">
      <alignment horizontal="center" vertical="center"/>
    </xf>
    <xf numFmtId="0" fontId="14" fillId="0" borderId="1492" xfId="0" applyFont="1" applyFill="1" applyBorder="1" applyAlignment="1">
      <alignment horizontal="center" vertical="center"/>
    </xf>
    <xf numFmtId="0" fontId="14" fillId="0" borderId="1493" xfId="0" applyFont="1" applyFill="1" applyBorder="1" applyAlignment="1">
      <alignment horizontal="center" vertical="center"/>
    </xf>
    <xf numFmtId="0" fontId="14" fillId="0" borderId="1268" xfId="0" applyFont="1" applyFill="1" applyBorder="1" applyAlignment="1">
      <alignment horizontal="center" vertical="center"/>
    </xf>
    <xf numFmtId="0" fontId="14" fillId="0" borderId="1507" xfId="0" applyFont="1" applyFill="1" applyBorder="1" applyAlignment="1">
      <alignment horizontal="center" vertical="center"/>
    </xf>
    <xf numFmtId="0" fontId="14" fillId="0" borderId="1518" xfId="0" applyFont="1" applyFill="1" applyBorder="1" applyAlignment="1">
      <alignment horizontal="center" vertical="center"/>
    </xf>
    <xf numFmtId="0" fontId="14" fillId="0" borderId="1440" xfId="0" applyFont="1" applyFill="1" applyBorder="1" applyAlignment="1">
      <alignment horizontal="center" vertical="center"/>
    </xf>
    <xf numFmtId="0" fontId="14" fillId="0" borderId="1517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/>
    </xf>
    <xf numFmtId="0" fontId="14" fillId="0" borderId="1047" xfId="0" applyFont="1" applyFill="1" applyBorder="1" applyAlignment="1">
      <alignment horizontal="center" vertical="center"/>
    </xf>
    <xf numFmtId="0" fontId="14" fillId="0" borderId="1519" xfId="0" applyFont="1" applyFill="1" applyBorder="1" applyAlignment="1">
      <alignment horizontal="center" vertical="center"/>
    </xf>
    <xf numFmtId="0" fontId="14" fillId="0" borderId="1520" xfId="0" applyFont="1" applyFill="1" applyBorder="1" applyAlignment="1">
      <alignment horizontal="center" vertical="center"/>
    </xf>
    <xf numFmtId="0" fontId="14" fillId="0" borderId="1521" xfId="0" applyFont="1" applyFill="1" applyBorder="1" applyAlignment="1">
      <alignment horizontal="center" vertical="center"/>
    </xf>
    <xf numFmtId="0" fontId="38" fillId="0" borderId="1267" xfId="21" applyFont="1" applyFill="1" applyBorder="1" applyAlignment="1">
      <alignment horizontal="center" vertical="center" wrapText="1"/>
    </xf>
    <xf numFmtId="0" fontId="42" fillId="0" borderId="1426" xfId="0" applyFont="1" applyFill="1" applyBorder="1" applyAlignment="1">
      <alignment vertical="center" wrapText="1"/>
    </xf>
    <xf numFmtId="0" fontId="42" fillId="0" borderId="1427" xfId="0" applyFont="1" applyFill="1" applyBorder="1" applyAlignment="1">
      <alignment vertical="center" wrapText="1"/>
    </xf>
    <xf numFmtId="0" fontId="14" fillId="0" borderId="1440" xfId="0" applyFont="1" applyFill="1" applyBorder="1" applyAlignment="1">
      <alignment vertical="center" wrapText="1"/>
    </xf>
    <xf numFmtId="0" fontId="115" fillId="0" borderId="1523" xfId="0" applyFont="1" applyFill="1" applyBorder="1" applyAlignment="1">
      <alignment horizontal="center" vertical="center"/>
    </xf>
    <xf numFmtId="0" fontId="115" fillId="0" borderId="1524" xfId="0" applyFont="1" applyFill="1" applyBorder="1" applyAlignment="1">
      <alignment horizontal="center" vertical="center"/>
    </xf>
    <xf numFmtId="0" fontId="115" fillId="0" borderId="1512" xfId="0" applyFont="1" applyFill="1" applyBorder="1" applyAlignment="1">
      <alignment horizontal="center" vertical="center"/>
    </xf>
    <xf numFmtId="0" fontId="42" fillId="0" borderId="1445" xfId="0" applyFont="1" applyFill="1" applyBorder="1" applyAlignment="1">
      <alignment horizontal="left"/>
    </xf>
    <xf numFmtId="0" fontId="42" fillId="0" borderId="1454" xfId="0" applyFont="1" applyFill="1" applyBorder="1" applyAlignment="1">
      <alignment horizontal="left"/>
    </xf>
    <xf numFmtId="0" fontId="42" fillId="0" borderId="1445" xfId="0" applyFont="1" applyFill="1" applyBorder="1" applyAlignment="1">
      <alignment horizontal="center"/>
    </xf>
    <xf numFmtId="0" fontId="42" fillId="0" borderId="1443" xfId="0" applyFont="1" applyFill="1" applyBorder="1" applyAlignment="1">
      <alignment horizontal="center"/>
    </xf>
    <xf numFmtId="0" fontId="14" fillId="0" borderId="1443" xfId="0" applyFont="1" applyFill="1" applyBorder="1" applyAlignment="1">
      <alignment horizontal="center"/>
    </xf>
    <xf numFmtId="0" fontId="14" fillId="0" borderId="1446" xfId="0" applyFont="1" applyFill="1" applyBorder="1" applyAlignment="1">
      <alignment horizontal="center"/>
    </xf>
    <xf numFmtId="0" fontId="11" fillId="2" borderId="1295" xfId="13" quotePrefix="1" applyFont="1" applyFill="1" applyBorder="1" applyAlignment="1">
      <alignment horizontal="center" vertical="center" wrapText="1"/>
    </xf>
    <xf numFmtId="0" fontId="11" fillId="2" borderId="1296" xfId="13" quotePrefix="1" applyFont="1" applyFill="1" applyBorder="1" applyAlignment="1">
      <alignment horizontal="center" vertical="center" wrapText="1"/>
    </xf>
    <xf numFmtId="0" fontId="11" fillId="2" borderId="1297" xfId="13" quotePrefix="1" applyFont="1" applyFill="1" applyBorder="1" applyAlignment="1">
      <alignment horizontal="center" vertical="center" wrapText="1"/>
    </xf>
    <xf numFmtId="0" fontId="11" fillId="2" borderId="1445" xfId="11" quotePrefix="1" applyFont="1" applyFill="1" applyBorder="1" applyAlignment="1">
      <alignment horizontal="center" vertical="center" textRotation="255" wrapText="1"/>
    </xf>
    <xf numFmtId="0" fontId="11" fillId="2" borderId="1443" xfId="11" quotePrefix="1" applyFont="1" applyFill="1" applyBorder="1" applyAlignment="1">
      <alignment horizontal="center" vertical="center" textRotation="255" wrapText="1"/>
    </xf>
    <xf numFmtId="0" fontId="11" fillId="2" borderId="1446" xfId="11" quotePrefix="1" applyFont="1" applyFill="1" applyBorder="1" applyAlignment="1">
      <alignment horizontal="center" vertical="center" textRotation="255" wrapText="1"/>
    </xf>
    <xf numFmtId="0" fontId="11" fillId="2" borderId="1445" xfId="13" quotePrefix="1" applyFont="1" applyFill="1" applyBorder="1" applyAlignment="1">
      <alignment horizontal="center" vertical="center" wrapText="1"/>
    </xf>
    <xf numFmtId="0" fontId="11" fillId="2" borderId="1443" xfId="13" quotePrefix="1" applyFont="1" applyFill="1" applyBorder="1" applyAlignment="1">
      <alignment horizontal="center" vertical="center" wrapText="1"/>
    </xf>
    <xf numFmtId="0" fontId="11" fillId="2" borderId="1446" xfId="13" quotePrefix="1" applyFont="1" applyFill="1" applyBorder="1" applyAlignment="1">
      <alignment horizontal="center" vertical="center" wrapText="1"/>
    </xf>
    <xf numFmtId="0" fontId="56" fillId="2" borderId="1273" xfId="15" quotePrefix="1" applyFont="1" applyFill="1" applyBorder="1" applyAlignment="1">
      <alignment horizontal="center" vertical="center" wrapText="1"/>
    </xf>
    <xf numFmtId="0" fontId="11" fillId="2" borderId="1295" xfId="15" quotePrefix="1" applyFont="1" applyFill="1" applyBorder="1" applyAlignment="1">
      <alignment horizontal="center" vertical="center" wrapText="1"/>
    </xf>
    <xf numFmtId="0" fontId="11" fillId="2" borderId="1296" xfId="15" quotePrefix="1" applyFont="1" applyFill="1" applyBorder="1" applyAlignment="1">
      <alignment horizontal="center" vertical="center" wrapText="1"/>
    </xf>
    <xf numFmtId="0" fontId="11" fillId="2" borderId="1297" xfId="15" quotePrefix="1" applyFont="1" applyFill="1" applyBorder="1" applyAlignment="1">
      <alignment horizontal="center" vertical="center" wrapText="1"/>
    </xf>
    <xf numFmtId="0" fontId="174" fillId="2" borderId="1011" xfId="13" applyFont="1" applyFill="1" applyBorder="1" applyAlignment="1">
      <alignment vertical="center" wrapText="1"/>
    </xf>
    <xf numFmtId="0" fontId="174" fillId="2" borderId="1015" xfId="13" applyFont="1" applyFill="1" applyBorder="1" applyAlignment="1">
      <alignment vertical="center" wrapText="1"/>
    </xf>
    <xf numFmtId="0" fontId="176" fillId="2" borderId="1003" xfId="13" applyFont="1" applyFill="1" applyBorder="1" applyAlignment="1">
      <alignment vertical="center" wrapText="1"/>
    </xf>
    <xf numFmtId="0" fontId="40" fillId="2" borderId="1011" xfId="13" quotePrefix="1" applyFont="1" applyFill="1" applyBorder="1" applyAlignment="1">
      <alignment vertical="center" wrapText="1"/>
    </xf>
    <xf numFmtId="0" fontId="40" fillId="2" borderId="1015" xfId="13" quotePrefix="1" applyFont="1" applyFill="1" applyBorder="1" applyAlignment="1">
      <alignment vertical="center" wrapText="1"/>
    </xf>
    <xf numFmtId="0" fontId="11" fillId="2" borderId="1003" xfId="13" quotePrefix="1" applyFont="1" applyFill="1" applyBorder="1" applyAlignment="1">
      <alignment vertical="center" wrapText="1"/>
    </xf>
    <xf numFmtId="0" fontId="174" fillId="2" borderId="1059" xfId="15" applyFont="1" applyFill="1" applyBorder="1" applyAlignment="1">
      <alignment horizontal="center" vertical="center" wrapText="1"/>
    </xf>
    <xf numFmtId="0" fontId="174" fillId="2" borderId="1066" xfId="15" applyFont="1" applyFill="1" applyBorder="1" applyAlignment="1">
      <alignment horizontal="center" vertical="center" wrapText="1"/>
    </xf>
    <xf numFmtId="0" fontId="174" fillId="2" borderId="1067" xfId="15" applyFont="1" applyFill="1" applyBorder="1" applyAlignment="1">
      <alignment horizontal="center" vertical="center" wrapText="1"/>
    </xf>
    <xf numFmtId="0" fontId="174" fillId="2" borderId="1445" xfId="15" applyFont="1" applyFill="1" applyBorder="1" applyAlignment="1">
      <alignment horizontal="center" vertical="center" wrapText="1"/>
    </xf>
    <xf numFmtId="0" fontId="174" fillId="2" borderId="1443" xfId="15" applyFont="1" applyFill="1" applyBorder="1" applyAlignment="1">
      <alignment horizontal="center" vertical="center" wrapText="1"/>
    </xf>
    <xf numFmtId="0" fontId="174" fillId="2" borderId="1446" xfId="15" applyFont="1" applyFill="1" applyBorder="1" applyAlignment="1">
      <alignment horizontal="center" vertical="center" wrapText="1"/>
    </xf>
    <xf numFmtId="0" fontId="40" fillId="2" borderId="1445" xfId="15" quotePrefix="1" applyFont="1" applyFill="1" applyBorder="1" applyAlignment="1">
      <alignment horizontal="center" vertical="center" wrapText="1"/>
    </xf>
    <xf numFmtId="0" fontId="40" fillId="2" borderId="1443" xfId="15" quotePrefix="1" applyFont="1" applyFill="1" applyBorder="1" applyAlignment="1">
      <alignment horizontal="center" vertical="center" wrapText="1"/>
    </xf>
    <xf numFmtId="0" fontId="40" fillId="2" borderId="1446" xfId="15" quotePrefix="1" applyFont="1" applyFill="1" applyBorder="1" applyAlignment="1">
      <alignment horizontal="center" vertical="center" wrapText="1"/>
    </xf>
    <xf numFmtId="0" fontId="176" fillId="2" borderId="1295" xfId="13" applyFont="1" applyFill="1" applyBorder="1" applyAlignment="1">
      <alignment horizontal="center" vertical="center" wrapText="1"/>
    </xf>
    <xf numFmtId="0" fontId="176" fillId="2" borderId="1296" xfId="13" applyFont="1" applyFill="1" applyBorder="1" applyAlignment="1">
      <alignment horizontal="center" vertical="center" wrapText="1"/>
    </xf>
    <xf numFmtId="0" fontId="176" fillId="2" borderId="1297" xfId="13" applyFont="1" applyFill="1" applyBorder="1" applyAlignment="1">
      <alignment horizontal="center" vertical="center" wrapText="1"/>
    </xf>
    <xf numFmtId="0" fontId="176" fillId="2" borderId="1439" xfId="13" applyFont="1" applyFill="1" applyBorder="1" applyAlignment="1">
      <alignment horizontal="center" vertical="center" wrapText="1"/>
    </xf>
    <xf numFmtId="0" fontId="176" fillId="2" borderId="1456" xfId="13" applyFont="1" applyFill="1" applyBorder="1" applyAlignment="1">
      <alignment horizontal="center" vertical="center" wrapText="1"/>
    </xf>
    <xf numFmtId="0" fontId="176" fillId="2" borderId="1455" xfId="13" applyFont="1" applyFill="1" applyBorder="1" applyAlignment="1">
      <alignment horizontal="center" vertical="center" wrapText="1"/>
    </xf>
    <xf numFmtId="0" fontId="174" fillId="2" borderId="1011" xfId="15" applyFont="1" applyFill="1" applyBorder="1" applyAlignment="1">
      <alignment horizontal="center" vertical="center" wrapText="1"/>
    </xf>
    <xf numFmtId="0" fontId="174" fillId="2" borderId="1015" xfId="15" applyFont="1" applyFill="1" applyBorder="1" applyAlignment="1">
      <alignment horizontal="center" vertical="center" wrapText="1"/>
    </xf>
    <xf numFmtId="0" fontId="174" fillId="2" borderId="1003" xfId="15" applyFont="1" applyFill="1" applyBorder="1" applyAlignment="1">
      <alignment horizontal="center" vertical="center" wrapText="1"/>
    </xf>
    <xf numFmtId="0" fontId="184" fillId="2" borderId="1525" xfId="0" applyFont="1" applyFill="1" applyBorder="1" applyAlignment="1">
      <alignment horizontal="center" vertical="center"/>
    </xf>
    <xf numFmtId="0" fontId="184" fillId="2" borderId="1526" xfId="0" applyFont="1" applyFill="1" applyBorder="1" applyAlignment="1">
      <alignment horizontal="center" vertical="center"/>
    </xf>
    <xf numFmtId="0" fontId="184" fillId="2" borderId="1527" xfId="0" applyFont="1" applyFill="1" applyBorder="1" applyAlignment="1">
      <alignment horizontal="center" vertical="center"/>
    </xf>
    <xf numFmtId="0" fontId="59" fillId="2" borderId="1525" xfId="0" applyFont="1" applyFill="1" applyBorder="1" applyAlignment="1">
      <alignment horizontal="center" vertical="center"/>
    </xf>
    <xf numFmtId="0" fontId="59" fillId="2" borderId="1526" xfId="0" applyFont="1" applyFill="1" applyBorder="1" applyAlignment="1">
      <alignment horizontal="center" vertical="center"/>
    </xf>
    <xf numFmtId="0" fontId="59" fillId="2" borderId="1527" xfId="0" applyFont="1" applyFill="1" applyBorder="1" applyAlignment="1">
      <alignment horizontal="center" vertical="center"/>
    </xf>
    <xf numFmtId="0" fontId="176" fillId="2" borderId="1439" xfId="15" applyFont="1" applyFill="1" applyBorder="1" applyAlignment="1">
      <alignment horizontal="center" vertical="center" wrapText="1"/>
    </xf>
    <xf numFmtId="0" fontId="176" fillId="2" borderId="1456" xfId="15" applyFont="1" applyFill="1" applyBorder="1" applyAlignment="1">
      <alignment horizontal="center" vertical="center" wrapText="1"/>
    </xf>
    <xf numFmtId="0" fontId="176" fillId="2" borderId="1455" xfId="15" applyFont="1" applyFill="1" applyBorder="1" applyAlignment="1">
      <alignment horizontal="center" vertical="center" wrapText="1"/>
    </xf>
    <xf numFmtId="0" fontId="11" fillId="2" borderId="1439" xfId="15" quotePrefix="1" applyFont="1" applyFill="1" applyBorder="1" applyAlignment="1">
      <alignment horizontal="center" vertical="center" wrapText="1"/>
    </xf>
    <xf numFmtId="0" fontId="11" fillId="2" borderId="1456" xfId="15" quotePrefix="1" applyFont="1" applyFill="1" applyBorder="1" applyAlignment="1">
      <alignment horizontal="center" vertical="center" wrapText="1"/>
    </xf>
    <xf numFmtId="0" fontId="11" fillId="2" borderId="1455" xfId="15" quotePrefix="1" applyFont="1" applyFill="1" applyBorder="1" applyAlignment="1">
      <alignment horizontal="center" vertical="center" wrapText="1"/>
    </xf>
    <xf numFmtId="0" fontId="176" fillId="2" borderId="1525" xfId="13" applyFont="1" applyFill="1" applyBorder="1" applyAlignment="1">
      <alignment horizontal="center" vertical="center" wrapText="1"/>
    </xf>
    <xf numFmtId="0" fontId="176" fillId="2" borderId="1526" xfId="13" applyFont="1" applyFill="1" applyBorder="1" applyAlignment="1">
      <alignment horizontal="center" vertical="center" wrapText="1"/>
    </xf>
    <xf numFmtId="0" fontId="176" fillId="2" borderId="1527" xfId="13" applyFont="1" applyFill="1" applyBorder="1" applyAlignment="1">
      <alignment horizontal="center" vertical="center" wrapText="1"/>
    </xf>
    <xf numFmtId="0" fontId="11" fillId="2" borderId="1525" xfId="13" quotePrefix="1" applyFont="1" applyFill="1" applyBorder="1" applyAlignment="1">
      <alignment horizontal="center" vertical="center" wrapText="1"/>
    </xf>
    <xf numFmtId="0" fontId="11" fillId="2" borderId="1526" xfId="13" quotePrefix="1" applyFont="1" applyFill="1" applyBorder="1" applyAlignment="1">
      <alignment horizontal="center" vertical="center" wrapText="1"/>
    </xf>
    <xf numFmtId="0" fontId="11" fillId="2" borderId="1527" xfId="13" quotePrefix="1" applyFont="1" applyFill="1" applyBorder="1" applyAlignment="1">
      <alignment horizontal="center" vertical="center" wrapText="1"/>
    </xf>
    <xf numFmtId="0" fontId="176" fillId="2" borderId="1445" xfId="11" applyFont="1" applyFill="1" applyBorder="1" applyAlignment="1">
      <alignment horizontal="center" vertical="center" textRotation="255" wrapText="1"/>
    </xf>
    <xf numFmtId="0" fontId="176" fillId="2" borderId="1443" xfId="11" applyFont="1" applyFill="1" applyBorder="1" applyAlignment="1">
      <alignment horizontal="center" vertical="center" textRotation="255" wrapText="1"/>
    </xf>
    <xf numFmtId="0" fontId="176" fillId="2" borderId="1446" xfId="11" applyFont="1" applyFill="1" applyBorder="1" applyAlignment="1">
      <alignment horizontal="center" vertical="center" textRotation="255" wrapText="1"/>
    </xf>
    <xf numFmtId="0" fontId="174" fillId="2" borderId="1295" xfId="15" applyFont="1" applyFill="1" applyBorder="1" applyAlignment="1">
      <alignment horizontal="center" vertical="center" wrapText="1"/>
    </xf>
    <xf numFmtId="0" fontId="174" fillId="2" borderId="1296" xfId="15" applyFont="1" applyFill="1" applyBorder="1" applyAlignment="1">
      <alignment horizontal="center" vertical="center" wrapText="1"/>
    </xf>
    <xf numFmtId="0" fontId="174" fillId="2" borderId="1297" xfId="15" applyFont="1" applyFill="1" applyBorder="1" applyAlignment="1">
      <alignment horizontal="center" vertical="center" wrapText="1"/>
    </xf>
    <xf numFmtId="0" fontId="40" fillId="2" borderId="1295" xfId="15" quotePrefix="1" applyFont="1" applyFill="1" applyBorder="1" applyAlignment="1">
      <alignment horizontal="center" vertical="center" wrapText="1"/>
    </xf>
    <xf numFmtId="0" fontId="40" fillId="2" borderId="1296" xfId="15" quotePrefix="1" applyFont="1" applyFill="1" applyBorder="1" applyAlignment="1">
      <alignment horizontal="center" vertical="center" wrapText="1"/>
    </xf>
    <xf numFmtId="0" fontId="40" fillId="2" borderId="1297" xfId="15" quotePrefix="1" applyFont="1" applyFill="1" applyBorder="1" applyAlignment="1">
      <alignment horizontal="center" vertical="center" wrapText="1"/>
    </xf>
    <xf numFmtId="0" fontId="40" fillId="2" borderId="1445" xfId="13" quotePrefix="1" applyFont="1" applyFill="1" applyBorder="1" applyAlignment="1">
      <alignment horizontal="center" vertical="center" wrapText="1"/>
    </xf>
    <xf numFmtId="0" fontId="40" fillId="2" borderId="1443" xfId="13" quotePrefix="1" applyFont="1" applyFill="1" applyBorder="1" applyAlignment="1">
      <alignment horizontal="center" vertical="center" wrapText="1"/>
    </xf>
    <xf numFmtId="0" fontId="40" fillId="2" borderId="1446" xfId="13" quotePrefix="1" applyFont="1" applyFill="1" applyBorder="1" applyAlignment="1">
      <alignment horizontal="center" vertical="center" wrapText="1"/>
    </xf>
    <xf numFmtId="0" fontId="56" fillId="2" borderId="1280" xfId="0" applyFont="1" applyFill="1" applyBorder="1" applyAlignment="1">
      <alignment horizontal="center" vertical="center"/>
    </xf>
    <xf numFmtId="0" fontId="59" fillId="2" borderId="1059" xfId="0" applyFont="1" applyFill="1" applyBorder="1" applyAlignment="1">
      <alignment horizontal="center" vertical="center" wrapText="1"/>
    </xf>
    <xf numFmtId="0" fontId="59" fillId="2" borderId="1280" xfId="0" applyFont="1" applyFill="1" applyBorder="1" applyAlignment="1">
      <alignment horizontal="center" vertical="center" wrapText="1"/>
    </xf>
    <xf numFmtId="0" fontId="59" fillId="2" borderId="1272" xfId="0" applyFont="1" applyFill="1" applyBorder="1" applyAlignment="1">
      <alignment horizontal="center" vertical="center" wrapText="1"/>
    </xf>
    <xf numFmtId="0" fontId="59" fillId="2" borderId="1273" xfId="0" applyFont="1" applyFill="1" applyBorder="1" applyAlignment="1">
      <alignment horizontal="center" vertical="center" wrapText="1"/>
    </xf>
    <xf numFmtId="0" fontId="40" fillId="2" borderId="1295" xfId="13" quotePrefix="1" applyFont="1" applyFill="1" applyBorder="1" applyAlignment="1">
      <alignment horizontal="center" vertical="center" wrapText="1"/>
    </xf>
    <xf numFmtId="0" fontId="40" fillId="2" borderId="1296" xfId="13" quotePrefix="1" applyFont="1" applyFill="1" applyBorder="1" applyAlignment="1">
      <alignment horizontal="center" vertical="center" wrapText="1"/>
    </xf>
    <xf numFmtId="0" fontId="59" fillId="2" borderId="1295" xfId="0" applyFont="1" applyFill="1" applyBorder="1" applyAlignment="1">
      <alignment horizontal="center" vertical="center" wrapText="1"/>
    </xf>
    <xf numFmtId="0" fontId="59" fillId="2" borderId="1296" xfId="0" applyFont="1" applyFill="1" applyBorder="1" applyAlignment="1">
      <alignment horizontal="center" vertical="center" wrapText="1"/>
    </xf>
    <xf numFmtId="0" fontId="59" fillId="2" borderId="1297" xfId="0" applyFont="1" applyFill="1" applyBorder="1" applyAlignment="1">
      <alignment horizontal="center" vertical="center" wrapText="1"/>
    </xf>
    <xf numFmtId="0" fontId="59" fillId="2" borderId="1525" xfId="0" applyFont="1" applyFill="1" applyBorder="1" applyAlignment="1">
      <alignment horizontal="center" vertical="center" wrapText="1"/>
    </xf>
    <xf numFmtId="0" fontId="59" fillId="2" borderId="1526" xfId="0" applyFont="1" applyFill="1" applyBorder="1" applyAlignment="1">
      <alignment horizontal="center" vertical="center" wrapText="1"/>
    </xf>
    <xf numFmtId="0" fontId="59" fillId="2" borderId="1527" xfId="0" applyFont="1" applyFill="1" applyBorder="1" applyAlignment="1">
      <alignment horizontal="center" vertical="center" wrapText="1"/>
    </xf>
    <xf numFmtId="0" fontId="115" fillId="2" borderId="1525" xfId="13" quotePrefix="1" applyFont="1" applyFill="1" applyBorder="1" applyAlignment="1">
      <alignment horizontal="center" vertical="center" wrapText="1"/>
    </xf>
    <xf numFmtId="0" fontId="115" fillId="2" borderId="1526" xfId="13" quotePrefix="1" applyFont="1" applyFill="1" applyBorder="1" applyAlignment="1">
      <alignment horizontal="center" vertical="center" wrapText="1"/>
    </xf>
    <xf numFmtId="0" fontId="115" fillId="2" borderId="1527" xfId="13" quotePrefix="1" applyFont="1" applyFill="1" applyBorder="1" applyAlignment="1">
      <alignment horizontal="center" vertical="center" wrapText="1"/>
    </xf>
    <xf numFmtId="0" fontId="11" fillId="2" borderId="1184" xfId="13" quotePrefix="1" applyFont="1" applyFill="1" applyBorder="1" applyAlignment="1">
      <alignment vertical="center" wrapText="1"/>
    </xf>
    <xf numFmtId="0" fontId="11" fillId="2" borderId="1185" xfId="13" quotePrefix="1" applyFont="1" applyFill="1" applyBorder="1" applyAlignment="1">
      <alignment vertical="center" wrapText="1"/>
    </xf>
    <xf numFmtId="0" fontId="40" fillId="2" borderId="1526" xfId="15" quotePrefix="1" applyFont="1" applyFill="1" applyBorder="1" applyAlignment="1">
      <alignment horizontal="center" vertical="center" wrapText="1"/>
    </xf>
    <xf numFmtId="0" fontId="11" fillId="2" borderId="1526" xfId="15" quotePrefix="1" applyFont="1" applyFill="1" applyBorder="1" applyAlignment="1">
      <alignment horizontal="center" vertical="center" wrapText="1"/>
    </xf>
    <xf numFmtId="0" fontId="11" fillId="2" borderId="1527" xfId="15" quotePrefix="1" applyFont="1" applyFill="1" applyBorder="1" applyAlignment="1">
      <alignment horizontal="center" vertical="center" wrapText="1"/>
    </xf>
    <xf numFmtId="0" fontId="59" fillId="2" borderId="1443" xfId="0" applyFont="1" applyFill="1" applyBorder="1" applyAlignment="1">
      <alignment horizontal="center" vertical="center" wrapText="1"/>
    </xf>
    <xf numFmtId="0" fontId="59" fillId="2" borderId="1446" xfId="0" applyFont="1" applyFill="1" applyBorder="1" applyAlignment="1">
      <alignment horizontal="center" vertical="center" wrapText="1"/>
    </xf>
    <xf numFmtId="0" fontId="11" fillId="5" borderId="1531" xfId="15" quotePrefix="1" applyFont="1" applyFill="1" applyBorder="1" applyAlignment="1">
      <alignment vertical="center" wrapText="1"/>
    </xf>
    <xf numFmtId="0" fontId="40" fillId="2" borderId="1433" xfId="15" applyFont="1" applyFill="1" applyBorder="1" applyAlignment="1">
      <alignment vertical="center" wrapText="1"/>
    </xf>
    <xf numFmtId="0" fontId="40" fillId="2" borderId="1271" xfId="15" applyFont="1" applyFill="1" applyBorder="1" applyAlignment="1">
      <alignment vertical="center" wrapText="1"/>
    </xf>
    <xf numFmtId="0" fontId="40" fillId="2" borderId="1271" xfId="3" applyFont="1" applyFill="1" applyBorder="1" applyAlignment="1">
      <alignment vertical="center"/>
    </xf>
    <xf numFmtId="0" fontId="40" fillId="2" borderId="1282" xfId="3" applyFont="1" applyFill="1" applyBorder="1" applyAlignment="1">
      <alignment vertical="center" wrapText="1"/>
    </xf>
    <xf numFmtId="0" fontId="59" fillId="2" borderId="1426" xfId="0" applyFont="1" applyFill="1" applyBorder="1" applyAlignment="1">
      <alignment horizontal="left" vertical="center" wrapText="1"/>
    </xf>
    <xf numFmtId="0" fontId="59" fillId="2" borderId="1531" xfId="0" applyFont="1" applyFill="1" applyBorder="1" applyAlignment="1">
      <alignment horizontal="left" vertical="center" wrapText="1"/>
    </xf>
    <xf numFmtId="0" fontId="40" fillId="2" borderId="1371" xfId="3" applyFont="1" applyFill="1" applyBorder="1" applyAlignment="1">
      <alignment vertical="center" wrapText="1"/>
    </xf>
    <xf numFmtId="0" fontId="11" fillId="2" borderId="1528" xfId="15" applyFont="1" applyFill="1" applyBorder="1" applyAlignment="1">
      <alignment vertical="center" wrapText="1"/>
    </xf>
    <xf numFmtId="0" fontId="11" fillId="2" borderId="1426" xfId="15" quotePrefix="1" applyFont="1" applyFill="1" applyBorder="1" applyAlignment="1">
      <alignment horizontal="left" vertical="center" wrapText="1"/>
    </xf>
    <xf numFmtId="0" fontId="40" fillId="5" borderId="1532" xfId="15" quotePrefix="1" applyFont="1" applyFill="1" applyBorder="1" applyAlignment="1">
      <alignment vertical="center" wrapText="1"/>
    </xf>
    <xf numFmtId="0" fontId="40" fillId="2" borderId="1444" xfId="15" quotePrefix="1" applyFont="1" applyFill="1" applyBorder="1" applyAlignment="1">
      <alignment horizontal="center" vertical="center" wrapText="1"/>
    </xf>
    <xf numFmtId="0" fontId="40" fillId="2" borderId="1293" xfId="15" quotePrefix="1" applyFont="1" applyFill="1" applyBorder="1" applyAlignment="1">
      <alignment horizontal="center" vertical="center" wrapText="1"/>
    </xf>
    <xf numFmtId="0" fontId="40" fillId="2" borderId="1533" xfId="15" quotePrefix="1" applyFont="1" applyFill="1" applyBorder="1" applyAlignment="1">
      <alignment horizontal="center" vertical="center" wrapText="1"/>
    </xf>
    <xf numFmtId="0" fontId="40" fillId="2" borderId="1452" xfId="13" quotePrefix="1" applyFont="1" applyFill="1" applyBorder="1" applyAlignment="1">
      <alignment vertical="center" wrapText="1"/>
    </xf>
    <xf numFmtId="0" fontId="11" fillId="2" borderId="1452" xfId="15" quotePrefix="1" applyFont="1" applyFill="1" applyBorder="1" applyAlignment="1">
      <alignment horizontal="center" vertical="center" wrapText="1"/>
    </xf>
    <xf numFmtId="0" fontId="139" fillId="2" borderId="1452" xfId="13" quotePrefix="1" applyFont="1" applyFill="1" applyBorder="1" applyAlignment="1">
      <alignment horizontal="center" vertical="center" wrapText="1"/>
    </xf>
    <xf numFmtId="0" fontId="138" fillId="2" borderId="1452" xfId="0" applyFont="1" applyFill="1" applyBorder="1" applyAlignment="1">
      <alignment horizontal="center" vertical="center"/>
    </xf>
    <xf numFmtId="0" fontId="40" fillId="5" borderId="1239" xfId="15" quotePrefix="1" applyFont="1" applyFill="1" applyBorder="1" applyAlignment="1">
      <alignment vertical="center" wrapText="1"/>
    </xf>
    <xf numFmtId="0" fontId="40" fillId="5" borderId="1184" xfId="15" quotePrefix="1" applyFont="1" applyFill="1" applyBorder="1" applyAlignment="1">
      <alignment vertical="center" wrapText="1"/>
    </xf>
    <xf numFmtId="0" fontId="40" fillId="5" borderId="1185" xfId="15" quotePrefix="1" applyFont="1" applyFill="1" applyBorder="1" applyAlignment="1">
      <alignment vertical="center" wrapText="1"/>
    </xf>
    <xf numFmtId="0" fontId="40" fillId="2" borderId="1442" xfId="15" quotePrefix="1" applyFont="1" applyFill="1" applyBorder="1" applyAlignment="1">
      <alignment horizontal="center" vertical="center" wrapText="1"/>
    </xf>
    <xf numFmtId="0" fontId="40" fillId="2" borderId="1439" xfId="13" quotePrefix="1" applyFont="1" applyFill="1" applyBorder="1" applyAlignment="1">
      <alignment vertical="center" wrapText="1"/>
    </xf>
    <xf numFmtId="0" fontId="40" fillId="2" borderId="1456" xfId="13" quotePrefix="1" applyFont="1" applyFill="1" applyBorder="1" applyAlignment="1">
      <alignment vertical="center" wrapText="1"/>
    </xf>
    <xf numFmtId="0" fontId="40" fillId="2" borderId="1455" xfId="13" quotePrefix="1" applyFont="1" applyFill="1" applyBorder="1" applyAlignment="1">
      <alignment vertical="center" wrapText="1"/>
    </xf>
    <xf numFmtId="0" fontId="139" fillId="2" borderId="1439" xfId="13" quotePrefix="1" applyFont="1" applyFill="1" applyBorder="1" applyAlignment="1">
      <alignment horizontal="center" vertical="center" wrapText="1"/>
    </xf>
    <xf numFmtId="0" fontId="139" fillId="2" borderId="1456" xfId="13" quotePrefix="1" applyFont="1" applyFill="1" applyBorder="1" applyAlignment="1">
      <alignment horizontal="center" vertical="center" wrapText="1"/>
    </xf>
    <xf numFmtId="0" fontId="139" fillId="2" borderId="1455" xfId="13" quotePrefix="1" applyFont="1" applyFill="1" applyBorder="1" applyAlignment="1">
      <alignment horizontal="center" vertical="center" wrapText="1"/>
    </xf>
    <xf numFmtId="0" fontId="138" fillId="2" borderId="1439" xfId="0" applyFont="1" applyFill="1" applyBorder="1" applyAlignment="1">
      <alignment horizontal="center" vertical="center"/>
    </xf>
    <xf numFmtId="0" fontId="138" fillId="2" borderId="1456" xfId="0" applyFont="1" applyFill="1" applyBorder="1" applyAlignment="1">
      <alignment horizontal="center" vertical="center"/>
    </xf>
    <xf numFmtId="0" fontId="138" fillId="2" borderId="1455" xfId="0" applyFont="1" applyFill="1" applyBorder="1" applyAlignment="1">
      <alignment horizontal="center" vertical="center"/>
    </xf>
    <xf numFmtId="0" fontId="40" fillId="2" borderId="1454" xfId="15" quotePrefix="1" applyFont="1" applyFill="1" applyBorder="1" applyAlignment="1">
      <alignment horizontal="center" vertical="center" wrapText="1"/>
    </xf>
    <xf numFmtId="0" fontId="40" fillId="2" borderId="1294" xfId="15" quotePrefix="1" applyFont="1" applyFill="1" applyBorder="1" applyAlignment="1">
      <alignment horizontal="center" vertical="center" wrapText="1"/>
    </xf>
    <xf numFmtId="0" fontId="40" fillId="2" borderId="1534" xfId="15" quotePrefix="1" applyFont="1" applyFill="1" applyBorder="1" applyAlignment="1">
      <alignment horizontal="center" vertical="center" wrapText="1"/>
    </xf>
    <xf numFmtId="0" fontId="40" fillId="2" borderId="1457" xfId="13" quotePrefix="1" applyFont="1" applyFill="1" applyBorder="1" applyAlignment="1">
      <alignment vertical="center" wrapText="1"/>
    </xf>
    <xf numFmtId="0" fontId="11" fillId="2" borderId="1457" xfId="15" quotePrefix="1" applyFont="1" applyFill="1" applyBorder="1" applyAlignment="1">
      <alignment horizontal="center" vertical="center" wrapText="1"/>
    </xf>
    <xf numFmtId="0" fontId="139" fillId="2" borderId="1457" xfId="13" quotePrefix="1" applyFont="1" applyFill="1" applyBorder="1" applyAlignment="1">
      <alignment horizontal="center" vertical="center" wrapText="1"/>
    </xf>
    <xf numFmtId="0" fontId="138" fillId="2" borderId="1457" xfId="0" applyFont="1" applyFill="1" applyBorder="1" applyAlignment="1">
      <alignment horizontal="center" vertical="center"/>
    </xf>
    <xf numFmtId="0" fontId="59" fillId="2" borderId="1445" xfId="0" applyFont="1" applyFill="1" applyBorder="1" applyAlignment="1">
      <alignment horizontal="center" vertical="center" wrapText="1"/>
    </xf>
    <xf numFmtId="0" fontId="59" fillId="2" borderId="1349" xfId="0" applyFont="1" applyFill="1" applyBorder="1" applyAlignment="1">
      <alignment horizontal="center" vertical="center" wrapText="1"/>
    </xf>
    <xf numFmtId="0" fontId="59" fillId="2" borderId="1015" xfId="0" applyFont="1" applyFill="1" applyBorder="1" applyAlignment="1">
      <alignment horizontal="center" vertical="center" wrapText="1"/>
    </xf>
    <xf numFmtId="0" fontId="59" fillId="2" borderId="1289" xfId="0" applyFont="1" applyFill="1" applyBorder="1" applyAlignment="1">
      <alignment horizontal="center" vertical="center" wrapText="1"/>
    </xf>
    <xf numFmtId="0" fontId="11" fillId="2" borderId="1239" xfId="13" quotePrefix="1" applyFont="1" applyFill="1" applyBorder="1" applyAlignment="1">
      <alignment vertical="center" wrapText="1"/>
    </xf>
    <xf numFmtId="0" fontId="11" fillId="2" borderId="1525" xfId="15" quotePrefix="1" applyFont="1" applyFill="1" applyBorder="1" applyAlignment="1">
      <alignment horizontal="center" vertical="center" wrapText="1"/>
    </xf>
    <xf numFmtId="0" fontId="11" fillId="2" borderId="1525" xfId="13" quotePrefix="1" applyFont="1" applyFill="1" applyBorder="1" applyAlignment="1">
      <alignment vertical="center" wrapText="1"/>
    </xf>
    <xf numFmtId="0" fontId="11" fillId="2" borderId="1526" xfId="13" quotePrefix="1" applyFont="1" applyFill="1" applyBorder="1" applyAlignment="1">
      <alignment vertical="center" wrapText="1"/>
    </xf>
    <xf numFmtId="0" fontId="11" fillId="2" borderId="1527" xfId="13" quotePrefix="1" applyFont="1" applyFill="1" applyBorder="1" applyAlignment="1">
      <alignment vertical="center" wrapText="1"/>
    </xf>
    <xf numFmtId="0" fontId="40" fillId="2" borderId="1442" xfId="13" quotePrefix="1" applyFont="1" applyFill="1" applyBorder="1" applyAlignment="1">
      <alignment horizontal="center" vertical="center" wrapText="1"/>
    </xf>
    <xf numFmtId="0" fontId="40" fillId="2" borderId="157" xfId="13" quotePrefix="1" applyFont="1" applyFill="1" applyBorder="1" applyAlignment="1">
      <alignment horizontal="center" vertical="center" wrapText="1"/>
    </xf>
    <xf numFmtId="0" fontId="40" fillId="2" borderId="158" xfId="13" quotePrefix="1" applyFont="1" applyFill="1" applyBorder="1" applyAlignment="1">
      <alignment horizontal="center" vertical="center" wrapText="1"/>
    </xf>
    <xf numFmtId="0" fontId="40" fillId="2" borderId="42" xfId="13" quotePrefix="1" applyFont="1" applyFill="1" applyBorder="1" applyAlignment="1">
      <alignment horizontal="center" vertical="center" wrapText="1"/>
    </xf>
    <xf numFmtId="0" fontId="40" fillId="2" borderId="185" xfId="13" quotePrefix="1" applyFont="1" applyFill="1" applyBorder="1" applyAlignment="1">
      <alignment horizontal="center" vertical="center" wrapText="1"/>
    </xf>
    <xf numFmtId="0" fontId="40" fillId="2" borderId="1239" xfId="13" quotePrefix="1" applyFont="1" applyFill="1" applyBorder="1" applyAlignment="1">
      <alignment vertical="center" wrapText="1"/>
    </xf>
    <xf numFmtId="0" fontId="40" fillId="2" borderId="1184" xfId="13" quotePrefix="1" applyFont="1" applyFill="1" applyBorder="1" applyAlignment="1">
      <alignment vertical="center" wrapText="1"/>
    </xf>
    <xf numFmtId="0" fontId="40" fillId="2" borderId="1185" xfId="13" quotePrefix="1" applyFont="1" applyFill="1" applyBorder="1" applyAlignment="1">
      <alignment vertical="center" wrapText="1"/>
    </xf>
    <xf numFmtId="0" fontId="40" fillId="2" borderId="1532" xfId="13" quotePrefix="1" applyFont="1" applyFill="1" applyBorder="1" applyAlignment="1">
      <alignment vertical="center" wrapText="1"/>
    </xf>
    <xf numFmtId="0" fontId="40" fillId="2" borderId="1014" xfId="13" quotePrefix="1" applyFont="1" applyFill="1" applyBorder="1" applyAlignment="1">
      <alignment vertical="center" wrapText="1"/>
    </xf>
    <xf numFmtId="0" fontId="40" fillId="2" borderId="1151" xfId="13" quotePrefix="1" applyFont="1" applyFill="1" applyBorder="1" applyAlignment="1">
      <alignment vertical="center" wrapText="1"/>
    </xf>
    <xf numFmtId="0" fontId="11" fillId="2" borderId="1445" xfId="13" quotePrefix="1" applyFont="1" applyFill="1" applyBorder="1" applyAlignment="1">
      <alignment vertical="center" wrapText="1"/>
    </xf>
    <xf numFmtId="0" fontId="11" fillId="2" borderId="1443" xfId="13" quotePrefix="1" applyFont="1" applyFill="1" applyBorder="1" applyAlignment="1">
      <alignment vertical="center" wrapText="1"/>
    </xf>
    <xf numFmtId="0" fontId="11" fillId="2" borderId="1446" xfId="13" quotePrefix="1" applyFont="1" applyFill="1" applyBorder="1" applyAlignment="1">
      <alignment vertical="center" wrapText="1"/>
    </xf>
    <xf numFmtId="0" fontId="11" fillId="2" borderId="1295" xfId="13" quotePrefix="1" applyFont="1" applyFill="1" applyBorder="1" applyAlignment="1">
      <alignment vertical="center" wrapText="1"/>
    </xf>
    <xf numFmtId="0" fontId="11" fillId="2" borderId="1296" xfId="13" quotePrefix="1" applyFont="1" applyFill="1" applyBorder="1" applyAlignment="1">
      <alignment vertical="center" wrapText="1"/>
    </xf>
    <xf numFmtId="0" fontId="11" fillId="2" borderId="1297" xfId="13" quotePrefix="1" applyFont="1" applyFill="1" applyBorder="1" applyAlignment="1">
      <alignment vertical="center" wrapText="1"/>
    </xf>
    <xf numFmtId="0" fontId="40" fillId="2" borderId="1296" xfId="13" quotePrefix="1" applyFont="1" applyFill="1" applyBorder="1" applyAlignment="1">
      <alignment vertical="center" wrapText="1"/>
    </xf>
    <xf numFmtId="0" fontId="40" fillId="2" borderId="1297" xfId="13" quotePrefix="1" applyFont="1" applyFill="1" applyBorder="1" applyAlignment="1">
      <alignment vertical="center" wrapText="1"/>
    </xf>
    <xf numFmtId="0" fontId="40" fillId="2" borderId="1349" xfId="15" quotePrefix="1" applyFont="1" applyFill="1" applyBorder="1" applyAlignment="1">
      <alignment horizontal="center" vertical="center" wrapText="1"/>
    </xf>
    <xf numFmtId="0" fontId="40" fillId="2" borderId="1289" xfId="15" quotePrefix="1" applyFont="1" applyFill="1" applyBorder="1" applyAlignment="1">
      <alignment horizontal="center" vertical="center" wrapText="1"/>
    </xf>
    <xf numFmtId="0" fontId="59" fillId="2" borderId="1528" xfId="0" applyFont="1" applyFill="1" applyBorder="1" applyAlignment="1">
      <alignment horizontal="left" vertical="center" wrapText="1"/>
    </xf>
    <xf numFmtId="0" fontId="11" fillId="2" borderId="1433" xfId="15" applyFont="1" applyFill="1" applyBorder="1" applyAlignment="1">
      <alignment vertical="center" wrapText="1"/>
    </xf>
    <xf numFmtId="0" fontId="40" fillId="2" borderId="1271" xfId="3" applyFont="1" applyFill="1" applyBorder="1" applyAlignment="1">
      <alignment vertical="center" wrapText="1"/>
    </xf>
    <xf numFmtId="0" fontId="40" fillId="2" borderId="1371" xfId="3" applyFont="1" applyFill="1" applyBorder="1" applyAlignment="1">
      <alignment vertical="center"/>
    </xf>
    <xf numFmtId="0" fontId="11" fillId="2" borderId="1371" xfId="15" quotePrefix="1" applyFont="1" applyFill="1" applyBorder="1" applyAlignment="1">
      <alignment vertical="center" wrapText="1"/>
    </xf>
    <xf numFmtId="0" fontId="59" fillId="2" borderId="1371" xfId="0" applyFont="1" applyFill="1" applyBorder="1" applyAlignment="1">
      <alignment horizontal="left" vertical="center" wrapText="1"/>
    </xf>
    <xf numFmtId="0" fontId="11" fillId="2" borderId="1442" xfId="13" quotePrefix="1" applyFont="1" applyFill="1" applyBorder="1" applyAlignment="1">
      <alignment horizontal="center" vertical="center" wrapText="1"/>
    </xf>
    <xf numFmtId="0" fontId="11" fillId="2" borderId="157" xfId="13" quotePrefix="1" applyFont="1" applyFill="1" applyBorder="1" applyAlignment="1">
      <alignment horizontal="center" vertical="center" wrapText="1"/>
    </xf>
    <xf numFmtId="0" fontId="11" fillId="2" borderId="158" xfId="13" quotePrefix="1" applyFont="1" applyFill="1" applyBorder="1" applyAlignment="1">
      <alignment horizontal="center" vertical="center" wrapText="1"/>
    </xf>
    <xf numFmtId="0" fontId="96" fillId="0" borderId="1535" xfId="0" applyFont="1" applyFill="1" applyBorder="1" applyAlignment="1">
      <alignment horizontal="center"/>
    </xf>
    <xf numFmtId="0" fontId="96" fillId="0" borderId="1536" xfId="0" applyFont="1" applyFill="1" applyBorder="1" applyAlignment="1">
      <alignment horizontal="center"/>
    </xf>
    <xf numFmtId="0" fontId="96" fillId="0" borderId="1537" xfId="0" applyFont="1" applyFill="1" applyBorder="1" applyAlignment="1">
      <alignment horizontal="center"/>
    </xf>
    <xf numFmtId="0" fontId="96" fillId="0" borderId="1538" xfId="0" applyFont="1" applyFill="1" applyBorder="1" applyAlignment="1">
      <alignment horizontal="center"/>
    </xf>
    <xf numFmtId="0" fontId="104" fillId="0" borderId="1427" xfId="0" applyFont="1" applyFill="1" applyBorder="1" applyAlignment="1">
      <alignment horizontal="center"/>
    </xf>
    <xf numFmtId="0" fontId="112" fillId="0" borderId="1535" xfId="9" applyFont="1" applyFill="1" applyBorder="1" applyAlignment="1">
      <alignment horizontal="center"/>
    </xf>
    <xf numFmtId="0" fontId="112" fillId="0" borderId="1536" xfId="9" applyFont="1" applyFill="1" applyBorder="1" applyAlignment="1">
      <alignment horizontal="center"/>
    </xf>
    <xf numFmtId="0" fontId="112" fillId="0" borderId="1367" xfId="9" applyFont="1" applyFill="1" applyBorder="1" applyAlignment="1">
      <alignment horizontal="center"/>
    </xf>
    <xf numFmtId="0" fontId="112" fillId="0" borderId="1368" xfId="9" applyFont="1" applyFill="1" applyBorder="1" applyAlignment="1">
      <alignment horizontal="center"/>
    </xf>
    <xf numFmtId="0" fontId="112" fillId="0" borderId="1539" xfId="9" applyFont="1" applyFill="1" applyBorder="1" applyAlignment="1">
      <alignment horizontal="center"/>
    </xf>
    <xf numFmtId="0" fontId="96" fillId="0" borderId="1535" xfId="9" applyFont="1" applyFill="1" applyBorder="1" applyAlignment="1">
      <alignment horizontal="center"/>
    </xf>
    <xf numFmtId="0" fontId="96" fillId="0" borderId="1536" xfId="9" applyFont="1" applyFill="1" applyBorder="1" applyAlignment="1">
      <alignment horizontal="center"/>
    </xf>
    <xf numFmtId="0" fontId="96" fillId="0" borderId="1367" xfId="9" applyFont="1" applyFill="1" applyBorder="1" applyAlignment="1">
      <alignment horizontal="center"/>
    </xf>
    <xf numFmtId="0" fontId="96" fillId="0" borderId="1368" xfId="9" applyFont="1" applyFill="1" applyBorder="1" applyAlignment="1">
      <alignment horizontal="center"/>
    </xf>
    <xf numFmtId="0" fontId="96" fillId="0" borderId="1539" xfId="9" applyFont="1" applyFill="1" applyBorder="1" applyAlignment="1">
      <alignment horizontal="center"/>
    </xf>
    <xf numFmtId="0" fontId="96" fillId="0" borderId="1537" xfId="9" applyFont="1" applyFill="1" applyBorder="1" applyAlignment="1">
      <alignment horizontal="center"/>
    </xf>
    <xf numFmtId="0" fontId="96" fillId="0" borderId="1538" xfId="9" applyFont="1" applyFill="1" applyBorder="1" applyAlignment="1">
      <alignment horizontal="center"/>
    </xf>
    <xf numFmtId="0" fontId="96" fillId="0" borderId="30" xfId="9" applyFont="1" applyFill="1" applyBorder="1" applyAlignment="1">
      <alignment horizontal="center"/>
    </xf>
    <xf numFmtId="0" fontId="96" fillId="0" borderId="1420" xfId="9" applyFont="1" applyFill="1" applyBorder="1" applyAlignment="1">
      <alignment horizontal="center"/>
    </xf>
    <xf numFmtId="0" fontId="96" fillId="0" borderId="1391" xfId="9" applyFont="1" applyFill="1" applyBorder="1" applyAlignment="1">
      <alignment horizontal="center"/>
    </xf>
    <xf numFmtId="0" fontId="104" fillId="0" borderId="1540" xfId="0" applyFont="1" applyFill="1" applyBorder="1" applyAlignment="1">
      <alignment horizontal="center"/>
    </xf>
    <xf numFmtId="0" fontId="104" fillId="0" borderId="1426" xfId="0" applyFont="1" applyFill="1" applyBorder="1" applyAlignment="1">
      <alignment horizontal="center"/>
    </xf>
    <xf numFmtId="0" fontId="177" fillId="2" borderId="1380" xfId="0" applyFont="1" applyFill="1" applyBorder="1" applyAlignment="1">
      <alignment horizontal="center"/>
    </xf>
    <xf numFmtId="0" fontId="177" fillId="2" borderId="1381" xfId="0" applyFont="1" applyFill="1" applyBorder="1" applyAlignment="1">
      <alignment horizontal="center"/>
    </xf>
    <xf numFmtId="0" fontId="177" fillId="2" borderId="20" xfId="0" applyFont="1" applyFill="1" applyBorder="1" applyAlignment="1">
      <alignment horizontal="center"/>
    </xf>
    <xf numFmtId="0" fontId="177" fillId="2" borderId="1382" xfId="0" applyFont="1" applyFill="1" applyBorder="1" applyAlignment="1">
      <alignment horizontal="center"/>
    </xf>
    <xf numFmtId="0" fontId="177" fillId="2" borderId="132" xfId="0" applyFont="1" applyFill="1" applyBorder="1" applyAlignment="1">
      <alignment horizontal="center"/>
    </xf>
    <xf numFmtId="0" fontId="177" fillId="2" borderId="0" xfId="0" applyFont="1" applyFill="1" applyBorder="1" applyAlignment="1">
      <alignment horizontal="center"/>
    </xf>
    <xf numFmtId="0" fontId="178" fillId="2" borderId="1383" xfId="0" applyFont="1" applyFill="1" applyBorder="1" applyAlignment="1">
      <alignment horizontal="center"/>
    </xf>
    <xf numFmtId="0" fontId="178" fillId="2" borderId="1384" xfId="0" applyFont="1" applyFill="1" applyBorder="1" applyAlignment="1">
      <alignment horizontal="center"/>
    </xf>
    <xf numFmtId="0" fontId="178" fillId="2" borderId="1360" xfId="0" applyFont="1" applyFill="1" applyBorder="1" applyAlignment="1">
      <alignment horizontal="center"/>
    </xf>
    <xf numFmtId="0" fontId="179" fillId="2" borderId="1380" xfId="0" applyFont="1" applyFill="1" applyBorder="1" applyAlignment="1">
      <alignment horizontal="center"/>
    </xf>
    <xf numFmtId="0" fontId="179" fillId="2" borderId="1381" xfId="0" applyFont="1" applyFill="1" applyBorder="1" applyAlignment="1">
      <alignment horizontal="center"/>
    </xf>
    <xf numFmtId="0" fontId="179" fillId="2" borderId="20" xfId="0" applyFont="1" applyFill="1" applyBorder="1" applyAlignment="1">
      <alignment horizontal="center"/>
    </xf>
    <xf numFmtId="0" fontId="178" fillId="2" borderId="1356" xfId="0" applyFont="1" applyFill="1" applyBorder="1" applyAlignment="1">
      <alignment horizontal="center"/>
    </xf>
    <xf numFmtId="0" fontId="178" fillId="2" borderId="1385" xfId="0" applyFont="1" applyFill="1" applyBorder="1" applyAlignment="1">
      <alignment horizontal="center"/>
    </xf>
    <xf numFmtId="0" fontId="178" fillId="2" borderId="1386" xfId="0" applyFont="1" applyFill="1" applyBorder="1" applyAlignment="1">
      <alignment horizontal="center"/>
    </xf>
    <xf numFmtId="0" fontId="96" fillId="0" borderId="1540" xfId="0" applyFont="1" applyFill="1" applyBorder="1" applyAlignment="1">
      <alignment horizontal="center"/>
    </xf>
    <xf numFmtId="0" fontId="17" fillId="0" borderId="1427" xfId="0" applyFont="1" applyFill="1" applyBorder="1" applyAlignment="1">
      <alignment horizontal="center"/>
    </xf>
    <xf numFmtId="0" fontId="17" fillId="0" borderId="1540" xfId="0" applyFont="1" applyFill="1" applyBorder="1" applyAlignment="1">
      <alignment horizontal="center"/>
    </xf>
    <xf numFmtId="0" fontId="177" fillId="2" borderId="1420" xfId="9" applyFont="1" applyFill="1" applyBorder="1" applyAlignment="1">
      <alignment horizontal="center"/>
    </xf>
    <xf numFmtId="0" fontId="96" fillId="2" borderId="1391" xfId="9" applyFont="1" applyFill="1" applyBorder="1" applyAlignment="1">
      <alignment horizontal="center"/>
    </xf>
    <xf numFmtId="0" fontId="177" fillId="2" borderId="1168" xfId="0" applyFont="1" applyFill="1" applyBorder="1" applyAlignment="1">
      <alignment horizontal="center"/>
    </xf>
    <xf numFmtId="0" fontId="177" fillId="2" borderId="1174" xfId="0" applyFont="1" applyFill="1" applyBorder="1" applyAlignment="1">
      <alignment horizontal="center"/>
    </xf>
    <xf numFmtId="0" fontId="177" fillId="2" borderId="1427" xfId="0" applyFont="1" applyFill="1" applyBorder="1" applyAlignment="1">
      <alignment horizontal="center"/>
    </xf>
    <xf numFmtId="0" fontId="96" fillId="0" borderId="1168" xfId="0" applyFont="1" applyFill="1" applyBorder="1" applyAlignment="1">
      <alignment horizontal="center"/>
    </xf>
    <xf numFmtId="0" fontId="96" fillId="0" borderId="1175" xfId="0" applyFont="1" applyFill="1" applyBorder="1" applyAlignment="1">
      <alignment horizontal="center"/>
    </xf>
    <xf numFmtId="0" fontId="96" fillId="0" borderId="1547" xfId="0" applyFont="1" applyFill="1" applyBorder="1" applyAlignment="1">
      <alignment horizontal="center"/>
    </xf>
    <xf numFmtId="0" fontId="96" fillId="0" borderId="1169" xfId="0" applyFont="1" applyFill="1" applyBorder="1" applyAlignment="1">
      <alignment horizontal="center"/>
    </xf>
    <xf numFmtId="0" fontId="96" fillId="0" borderId="1170" xfId="0" applyFont="1" applyFill="1" applyBorder="1" applyAlignment="1">
      <alignment horizontal="center"/>
    </xf>
    <xf numFmtId="0" fontId="96" fillId="0" borderId="1428" xfId="0" applyFont="1" applyFill="1" applyBorder="1" applyAlignment="1">
      <alignment horizontal="center"/>
    </xf>
    <xf numFmtId="0" fontId="178" fillId="2" borderId="1173" xfId="0" applyFont="1" applyFill="1" applyBorder="1" applyAlignment="1">
      <alignment horizontal="center"/>
    </xf>
    <xf numFmtId="0" fontId="178" fillId="2" borderId="1174" xfId="0" applyFont="1" applyFill="1" applyBorder="1" applyAlignment="1">
      <alignment horizontal="center"/>
    </xf>
    <xf numFmtId="0" fontId="178" fillId="2" borderId="1427" xfId="0" applyFont="1" applyFill="1" applyBorder="1" applyAlignment="1">
      <alignment horizontal="center"/>
    </xf>
    <xf numFmtId="0" fontId="180" fillId="2" borderId="1173" xfId="0" applyFont="1" applyFill="1" applyBorder="1" applyAlignment="1">
      <alignment horizontal="center"/>
    </xf>
    <xf numFmtId="0" fontId="180" fillId="2" borderId="1427" xfId="0" applyFont="1" applyFill="1" applyBorder="1" applyAlignment="1">
      <alignment horizontal="center"/>
    </xf>
    <xf numFmtId="0" fontId="180" fillId="2" borderId="1175" xfId="0" applyFont="1" applyFill="1" applyBorder="1" applyAlignment="1">
      <alignment horizontal="center"/>
    </xf>
    <xf numFmtId="0" fontId="17" fillId="0" borderId="1168" xfId="0" applyFont="1" applyFill="1" applyBorder="1" applyAlignment="1">
      <alignment horizontal="center"/>
    </xf>
    <xf numFmtId="0" fontId="17" fillId="0" borderId="1170" xfId="0" applyFont="1" applyFill="1" applyBorder="1" applyAlignment="1">
      <alignment horizontal="center"/>
    </xf>
    <xf numFmtId="0" fontId="17" fillId="0" borderId="1428" xfId="0" applyFont="1" applyFill="1" applyBorder="1" applyAlignment="1">
      <alignment horizontal="center"/>
    </xf>
    <xf numFmtId="0" fontId="17" fillId="0" borderId="1547" xfId="0" applyFont="1" applyFill="1" applyBorder="1" applyAlignment="1">
      <alignment horizontal="center"/>
    </xf>
    <xf numFmtId="0" fontId="17" fillId="0" borderId="1169" xfId="0" applyFont="1" applyFill="1" applyBorder="1" applyAlignment="1">
      <alignment horizontal="center"/>
    </xf>
    <xf numFmtId="0" fontId="17" fillId="0" borderId="1173" xfId="0" applyFont="1" applyFill="1" applyBorder="1" applyAlignment="1">
      <alignment horizontal="center"/>
    </xf>
    <xf numFmtId="0" fontId="17" fillId="0" borderId="1176" xfId="0" applyFont="1" applyFill="1" applyBorder="1" applyAlignment="1">
      <alignment horizontal="center"/>
    </xf>
    <xf numFmtId="0" fontId="17" fillId="0" borderId="1174" xfId="0" applyFont="1" applyFill="1" applyBorder="1" applyAlignment="1">
      <alignment horizontal="center"/>
    </xf>
    <xf numFmtId="0" fontId="96" fillId="0" borderId="1439" xfId="0" applyFont="1" applyFill="1" applyBorder="1" applyAlignment="1">
      <alignment horizontal="center"/>
    </xf>
    <xf numFmtId="0" fontId="17" fillId="0" borderId="1439" xfId="0" applyFont="1" applyFill="1" applyBorder="1" applyAlignment="1">
      <alignment horizontal="center"/>
    </xf>
    <xf numFmtId="0" fontId="182" fillId="2" borderId="1535" xfId="0" applyNumberFormat="1" applyFont="1" applyFill="1" applyBorder="1" applyAlignment="1">
      <alignment horizontal="center" vertical="center"/>
    </xf>
    <xf numFmtId="0" fontId="182" fillId="2" borderId="1539" xfId="0" applyNumberFormat="1" applyFont="1" applyFill="1" applyBorder="1" applyAlignment="1">
      <alignment horizontal="center" vertical="center"/>
    </xf>
    <xf numFmtId="0" fontId="181" fillId="2" borderId="1549" xfId="0" applyNumberFormat="1" applyFont="1" applyFill="1" applyBorder="1" applyAlignment="1">
      <alignment horizontal="center" vertical="center"/>
    </xf>
    <xf numFmtId="0" fontId="96" fillId="2" borderId="1282" xfId="0" applyFont="1" applyFill="1" applyBorder="1" applyAlignment="1">
      <alignment horizontal="left"/>
    </xf>
    <xf numFmtId="49" fontId="103" fillId="2" borderId="1566" xfId="0" applyNumberFormat="1" applyFont="1" applyFill="1" applyBorder="1" applyAlignment="1">
      <alignment horizontal="left"/>
    </xf>
    <xf numFmtId="49" fontId="107" fillId="2" borderId="1528" xfId="0" applyNumberFormat="1" applyFont="1" applyFill="1" applyBorder="1" applyAlignment="1">
      <alignment horizontal="left"/>
    </xf>
    <xf numFmtId="0" fontId="122" fillId="2" borderId="0" xfId="9" applyFill="1" applyAlignment="1">
      <alignment horizontal="center"/>
    </xf>
    <xf numFmtId="0" fontId="0" fillId="2" borderId="0" xfId="0" applyFill="1"/>
    <xf numFmtId="0" fontId="85" fillId="2" borderId="3" xfId="0" applyFont="1" applyFill="1" applyBorder="1" applyAlignment="1">
      <alignment horizontal="center" vertical="center" wrapText="1"/>
    </xf>
    <xf numFmtId="0" fontId="0" fillId="2" borderId="40" xfId="0" applyFill="1" applyBorder="1"/>
    <xf numFmtId="0" fontId="89" fillId="2" borderId="788" xfId="9" applyFont="1" applyFill="1" applyBorder="1" applyAlignment="1">
      <alignment horizontal="center" vertical="center"/>
    </xf>
    <xf numFmtId="0" fontId="89" fillId="2" borderId="789" xfId="9" applyFont="1" applyFill="1" applyBorder="1" applyAlignment="1">
      <alignment horizontal="center" vertical="center"/>
    </xf>
    <xf numFmtId="0" fontId="87" fillId="2" borderId="790" xfId="9" applyFont="1" applyFill="1" applyBorder="1" applyAlignment="1">
      <alignment horizontal="center" vertical="center" wrapText="1"/>
    </xf>
    <xf numFmtId="0" fontId="89" fillId="2" borderId="791" xfId="9" applyFont="1" applyFill="1" applyBorder="1" applyAlignment="1">
      <alignment horizontal="center" vertical="center"/>
    </xf>
    <xf numFmtId="0" fontId="89" fillId="2" borderId="792" xfId="9" applyFont="1" applyFill="1" applyBorder="1" applyAlignment="1">
      <alignment horizontal="center" vertical="center"/>
    </xf>
    <xf numFmtId="0" fontId="100" fillId="2" borderId="777" xfId="9" applyFont="1" applyFill="1" applyBorder="1" applyAlignment="1">
      <alignment horizontal="center" vertical="center" wrapText="1"/>
    </xf>
    <xf numFmtId="0" fontId="102" fillId="2" borderId="770" xfId="0" applyFont="1" applyFill="1" applyBorder="1"/>
    <xf numFmtId="0" fontId="102" fillId="2" borderId="1129" xfId="0" applyFont="1" applyFill="1" applyBorder="1"/>
    <xf numFmtId="0" fontId="102" fillId="2" borderId="1173" xfId="0" applyFont="1" applyFill="1" applyBorder="1"/>
    <xf numFmtId="0" fontId="102" fillId="2" borderId="779" xfId="0" applyFont="1" applyFill="1" applyBorder="1"/>
    <xf numFmtId="0" fontId="110" fillId="2" borderId="773" xfId="0" applyFont="1" applyFill="1" applyBorder="1" applyAlignment="1">
      <alignment horizontal="center" vertical="center" textRotation="90" wrapText="1"/>
    </xf>
    <xf numFmtId="0" fontId="110" fillId="2" borderId="770" xfId="0" applyFont="1" applyFill="1" applyBorder="1"/>
    <xf numFmtId="0" fontId="110" fillId="2" borderId="780" xfId="0" applyFont="1" applyFill="1" applyBorder="1"/>
    <xf numFmtId="0" fontId="177" fillId="2" borderId="1395" xfId="0" applyNumberFormat="1" applyFont="1" applyFill="1" applyBorder="1" applyAlignment="1">
      <alignment horizontal="center" vertical="center"/>
    </xf>
    <xf numFmtId="0" fontId="177" fillId="2" borderId="1396" xfId="0" applyNumberFormat="1" applyFont="1" applyFill="1" applyBorder="1" applyAlignment="1">
      <alignment horizontal="center" vertical="center"/>
    </xf>
    <xf numFmtId="0" fontId="178" fillId="2" borderId="1397" xfId="0" applyNumberFormat="1" applyFont="1" applyFill="1" applyBorder="1" applyAlignment="1">
      <alignment horizontal="center" vertical="center"/>
    </xf>
    <xf numFmtId="0" fontId="96" fillId="2" borderId="1539" xfId="0" applyNumberFormat="1" applyFont="1" applyFill="1" applyBorder="1" applyAlignment="1">
      <alignment horizontal="center" vertical="center"/>
    </xf>
    <xf numFmtId="0" fontId="96" fillId="2" borderId="1548" xfId="0" applyNumberFormat="1" applyFont="1" applyFill="1" applyBorder="1" applyAlignment="1">
      <alignment horizontal="center" vertical="center"/>
    </xf>
    <xf numFmtId="0" fontId="96" fillId="2" borderId="1536" xfId="0" applyNumberFormat="1" applyFont="1" applyFill="1" applyBorder="1" applyAlignment="1">
      <alignment horizontal="center" vertical="center"/>
    </xf>
    <xf numFmtId="0" fontId="96" fillId="2" borderId="1549" xfId="0" applyNumberFormat="1" applyFont="1" applyFill="1" applyBorder="1" applyAlignment="1">
      <alignment horizontal="center" vertical="center"/>
    </xf>
    <xf numFmtId="0" fontId="96" fillId="2" borderId="716" xfId="0" applyNumberFormat="1" applyFont="1" applyFill="1" applyBorder="1" applyAlignment="1">
      <alignment horizontal="center" vertical="center" wrapText="1"/>
    </xf>
    <xf numFmtId="0" fontId="96" fillId="2" borderId="715" xfId="0" applyNumberFormat="1" applyFont="1" applyFill="1" applyBorder="1" applyAlignment="1">
      <alignment horizontal="center" vertical="center" wrapText="1"/>
    </xf>
    <xf numFmtId="0" fontId="93" fillId="2" borderId="611" xfId="0" applyNumberFormat="1" applyFont="1" applyFill="1" applyBorder="1" applyAlignment="1">
      <alignment horizontal="center" vertical="center" wrapText="1"/>
    </xf>
    <xf numFmtId="0" fontId="97" fillId="2" borderId="0" xfId="0" applyFont="1" applyFill="1"/>
    <xf numFmtId="0" fontId="96" fillId="2" borderId="18" xfId="0" applyFont="1" applyFill="1" applyBorder="1" applyAlignment="1">
      <alignment horizontal="left"/>
    </xf>
    <xf numFmtId="0" fontId="93" fillId="2" borderId="92" xfId="0" applyNumberFormat="1" applyFont="1" applyFill="1" applyBorder="1" applyAlignment="1">
      <alignment horizontal="center" vertical="center" wrapText="1"/>
    </xf>
    <xf numFmtId="49" fontId="96" fillId="2" borderId="592" xfId="0" applyNumberFormat="1" applyFont="1" applyFill="1" applyBorder="1" applyAlignment="1">
      <alignment horizontal="left"/>
    </xf>
    <xf numFmtId="0" fontId="96" fillId="2" borderId="592" xfId="0" applyFont="1" applyFill="1" applyBorder="1" applyAlignment="1">
      <alignment horizontal="left"/>
    </xf>
    <xf numFmtId="17" fontId="96" fillId="2" borderId="592" xfId="0" applyNumberFormat="1" applyFont="1" applyFill="1" applyBorder="1" applyAlignment="1">
      <alignment horizontal="left"/>
    </xf>
    <xf numFmtId="49" fontId="96" fillId="2" borderId="30" xfId="0" applyNumberFormat="1" applyFont="1" applyFill="1" applyBorder="1" applyAlignment="1">
      <alignment horizontal="left"/>
    </xf>
    <xf numFmtId="49" fontId="96" fillId="2" borderId="553" xfId="0" applyNumberFormat="1" applyFont="1" applyFill="1" applyBorder="1" applyAlignment="1">
      <alignment horizontal="left"/>
    </xf>
    <xf numFmtId="0" fontId="96" fillId="2" borderId="30" xfId="0" applyFont="1" applyFill="1" applyBorder="1" applyAlignment="1">
      <alignment horizontal="left"/>
    </xf>
    <xf numFmtId="0" fontId="177" fillId="2" borderId="597" xfId="0" applyNumberFormat="1" applyFont="1" applyFill="1" applyBorder="1" applyAlignment="1">
      <alignment horizontal="center" vertical="center"/>
    </xf>
    <xf numFmtId="0" fontId="177" fillId="2" borderId="1391" xfId="0" applyNumberFormat="1" applyFont="1" applyFill="1" applyBorder="1" applyAlignment="1">
      <alignment horizontal="center" vertical="center"/>
    </xf>
    <xf numFmtId="0" fontId="178" fillId="2" borderId="1392" xfId="0" applyNumberFormat="1" applyFont="1" applyFill="1" applyBorder="1" applyAlignment="1">
      <alignment horizontal="center" vertical="center"/>
    </xf>
    <xf numFmtId="0" fontId="96" fillId="2" borderId="1391" xfId="0" applyNumberFormat="1" applyFont="1" applyFill="1" applyBorder="1" applyAlignment="1">
      <alignment horizontal="center" vertical="center"/>
    </xf>
    <xf numFmtId="0" fontId="96" fillId="2" borderId="1550" xfId="0" applyNumberFormat="1" applyFont="1" applyFill="1" applyBorder="1" applyAlignment="1">
      <alignment horizontal="center" vertical="center"/>
    </xf>
    <xf numFmtId="0" fontId="96" fillId="2" borderId="1538" xfId="0" applyNumberFormat="1" applyFont="1" applyFill="1" applyBorder="1" applyAlignment="1">
      <alignment horizontal="center" vertical="center"/>
    </xf>
    <xf numFmtId="0" fontId="96" fillId="2" borderId="1542" xfId="0" applyNumberFormat="1" applyFont="1" applyFill="1" applyBorder="1" applyAlignment="1">
      <alignment horizontal="center" vertical="center"/>
    </xf>
    <xf numFmtId="0" fontId="96" fillId="2" borderId="131" xfId="0" applyNumberFormat="1" applyFont="1" applyFill="1" applyBorder="1" applyAlignment="1">
      <alignment horizontal="center" vertical="center" wrapText="1"/>
    </xf>
    <xf numFmtId="0" fontId="96" fillId="2" borderId="132" xfId="0" applyNumberFormat="1" applyFont="1" applyFill="1" applyBorder="1" applyAlignment="1">
      <alignment horizontal="center" vertical="center" wrapText="1"/>
    </xf>
    <xf numFmtId="0" fontId="93" fillId="2" borderId="377" xfId="0" applyNumberFormat="1" applyFont="1" applyFill="1" applyBorder="1" applyAlignment="1">
      <alignment horizontal="center" vertical="center" wrapText="1"/>
    </xf>
    <xf numFmtId="0" fontId="181" fillId="2" borderId="1356" xfId="0" applyNumberFormat="1" applyFont="1" applyFill="1" applyBorder="1" applyAlignment="1">
      <alignment horizontal="center" vertical="center"/>
    </xf>
    <xf numFmtId="0" fontId="181" fillId="2" borderId="1393" xfId="0" applyNumberFormat="1" applyFont="1" applyFill="1" applyBorder="1" applyAlignment="1">
      <alignment horizontal="center" vertical="center"/>
    </xf>
    <xf numFmtId="0" fontId="181" fillId="2" borderId="1390" xfId="0" applyNumberFormat="1" applyFont="1" applyFill="1" applyBorder="1" applyAlignment="1">
      <alignment horizontal="center" vertical="center"/>
    </xf>
    <xf numFmtId="0" fontId="93" fillId="2" borderId="1540" xfId="0" applyNumberFormat="1" applyFont="1" applyFill="1" applyBorder="1" applyAlignment="1">
      <alignment horizontal="center" vertical="center"/>
    </xf>
    <xf numFmtId="0" fontId="93" fillId="2" borderId="1174" xfId="0" applyNumberFormat="1" applyFont="1" applyFill="1" applyBorder="1" applyAlignment="1">
      <alignment horizontal="center" vertical="center"/>
    </xf>
    <xf numFmtId="0" fontId="93" fillId="2" borderId="781" xfId="0" applyNumberFormat="1" applyFont="1" applyFill="1" applyBorder="1" applyAlignment="1">
      <alignment horizontal="center" vertical="center"/>
    </xf>
    <xf numFmtId="0" fontId="93" fillId="2" borderId="1175" xfId="0" applyNumberFormat="1" applyFont="1" applyFill="1" applyBorder="1" applyAlignment="1">
      <alignment horizontal="center" vertical="center"/>
    </xf>
    <xf numFmtId="0" fontId="103" fillId="2" borderId="717" xfId="0" applyNumberFormat="1" applyFont="1" applyFill="1" applyBorder="1" applyAlignment="1">
      <alignment horizontal="center" vertical="center" wrapText="1"/>
    </xf>
    <xf numFmtId="0" fontId="103" fillId="2" borderId="714" xfId="0" applyNumberFormat="1" applyFont="1" applyFill="1" applyBorder="1" applyAlignment="1">
      <alignment horizontal="center" vertical="center" wrapText="1"/>
    </xf>
    <xf numFmtId="0" fontId="93" fillId="2" borderId="712" xfId="0" applyNumberFormat="1" applyFont="1" applyFill="1" applyBorder="1" applyAlignment="1">
      <alignment horizontal="center" vertical="center" wrapText="1"/>
    </xf>
    <xf numFmtId="0" fontId="98" fillId="2" borderId="0" xfId="0" applyFont="1" applyFill="1"/>
    <xf numFmtId="0" fontId="178" fillId="2" borderId="1380" xfId="0" applyNumberFormat="1" applyFont="1" applyFill="1" applyBorder="1" applyAlignment="1">
      <alignment horizontal="left"/>
    </xf>
    <xf numFmtId="0" fontId="178" fillId="2" borderId="1381" xfId="0" applyNumberFormat="1" applyFont="1" applyFill="1" applyBorder="1" applyAlignment="1">
      <alignment horizontal="left"/>
    </xf>
    <xf numFmtId="0" fontId="178" fillId="2" borderId="92" xfId="0" applyNumberFormat="1" applyFont="1" applyFill="1" applyBorder="1" applyAlignment="1">
      <alignment horizontal="left"/>
    </xf>
    <xf numFmtId="0" fontId="191" fillId="2" borderId="1115" xfId="0" applyNumberFormat="1" applyFont="1" applyFill="1" applyBorder="1" applyAlignment="1">
      <alignment horizontal="center" vertical="center"/>
    </xf>
    <xf numFmtId="0" fontId="191" fillId="2" borderId="1551" xfId="0" applyNumberFormat="1" applyFont="1" applyFill="1" applyBorder="1" applyAlignment="1">
      <alignment horizontal="center" vertical="center"/>
    </xf>
    <xf numFmtId="0" fontId="191" fillId="2" borderId="1109" xfId="0" applyNumberFormat="1" applyFont="1" applyFill="1" applyBorder="1" applyAlignment="1">
      <alignment horizontal="center" vertical="center"/>
    </xf>
    <xf numFmtId="0" fontId="191" fillId="2" borderId="1122" xfId="0" applyNumberFormat="1" applyFont="1" applyFill="1" applyBorder="1" applyAlignment="1">
      <alignment horizontal="center" vertical="center"/>
    </xf>
    <xf numFmtId="0" fontId="83" fillId="2" borderId="716" xfId="0" applyNumberFormat="1" applyFont="1" applyFill="1" applyBorder="1" applyAlignment="1">
      <alignment horizontal="center" vertical="center" wrapText="1"/>
    </xf>
    <xf numFmtId="0" fontId="83" fillId="2" borderId="715" xfId="0" applyNumberFormat="1" applyFont="1" applyFill="1" applyBorder="1" applyAlignment="1">
      <alignment horizontal="center" vertical="center" wrapText="1"/>
    </xf>
    <xf numFmtId="0" fontId="181" fillId="2" borderId="1382" xfId="0" applyNumberFormat="1" applyFont="1" applyFill="1" applyBorder="1" applyAlignment="1">
      <alignment horizontal="left"/>
    </xf>
    <xf numFmtId="0" fontId="181" fillId="2" borderId="132" xfId="0" applyNumberFormat="1" applyFont="1" applyFill="1" applyBorder="1" applyAlignment="1">
      <alignment horizontal="left"/>
    </xf>
    <xf numFmtId="0" fontId="181" fillId="2" borderId="377" xfId="0" applyNumberFormat="1" applyFont="1" applyFill="1" applyBorder="1" applyAlignment="1">
      <alignment horizontal="left"/>
    </xf>
    <xf numFmtId="0" fontId="191" fillId="2" borderId="1391" xfId="0" applyNumberFormat="1" applyFont="1" applyFill="1" applyBorder="1" applyAlignment="1">
      <alignment horizontal="center" vertical="center"/>
    </xf>
    <xf numFmtId="0" fontId="191" fillId="2" borderId="1550" xfId="0" applyNumberFormat="1" applyFont="1" applyFill="1" applyBorder="1" applyAlignment="1">
      <alignment horizontal="center" vertical="center"/>
    </xf>
    <xf numFmtId="0" fontId="191" fillId="2" borderId="1538" xfId="0" applyNumberFormat="1" applyFont="1" applyFill="1" applyBorder="1" applyAlignment="1">
      <alignment horizontal="center" vertical="center"/>
    </xf>
    <xf numFmtId="0" fontId="191" fillId="2" borderId="1542" xfId="0" applyNumberFormat="1" applyFont="1" applyFill="1" applyBorder="1" applyAlignment="1">
      <alignment horizontal="center" vertical="center"/>
    </xf>
    <xf numFmtId="0" fontId="83" fillId="2" borderId="131" xfId="0" applyNumberFormat="1" applyFont="1" applyFill="1" applyBorder="1" applyAlignment="1">
      <alignment horizontal="center" vertical="center" wrapText="1"/>
    </xf>
    <xf numFmtId="0" fontId="83" fillId="2" borderId="132" xfId="0" applyNumberFormat="1" applyFont="1" applyFill="1" applyBorder="1" applyAlignment="1">
      <alignment horizontal="center" vertical="center" wrapText="1"/>
    </xf>
    <xf numFmtId="0" fontId="182" fillId="2" borderId="1561" xfId="0" applyNumberFormat="1" applyFont="1" applyFill="1" applyBorder="1" applyAlignment="1">
      <alignment horizontal="center" vertical="center"/>
    </xf>
    <xf numFmtId="0" fontId="182" fillId="2" borderId="1556" xfId="0" applyNumberFormat="1" applyFont="1" applyFill="1" applyBorder="1" applyAlignment="1">
      <alignment horizontal="center" vertical="center"/>
    </xf>
    <xf numFmtId="0" fontId="181" fillId="2" borderId="1435" xfId="0" applyNumberFormat="1" applyFont="1" applyFill="1" applyBorder="1" applyAlignment="1">
      <alignment horizontal="center" vertical="center"/>
    </xf>
    <xf numFmtId="0" fontId="83" fillId="2" borderId="1543" xfId="0" applyNumberFormat="1" applyFont="1" applyFill="1" applyBorder="1" applyAlignment="1">
      <alignment horizontal="center" vertical="center"/>
    </xf>
    <xf numFmtId="0" fontId="83" fillId="2" borderId="1555" xfId="0" applyNumberFormat="1" applyFont="1" applyFill="1" applyBorder="1" applyAlignment="1">
      <alignment horizontal="center" vertical="center"/>
    </xf>
    <xf numFmtId="0" fontId="83" fillId="2" borderId="1556" xfId="0" applyNumberFormat="1" applyFont="1" applyFill="1" applyBorder="1" applyAlignment="1">
      <alignment horizontal="center" vertical="center"/>
    </xf>
    <xf numFmtId="0" fontId="83" fillId="2" borderId="1557" xfId="0" applyNumberFormat="1" applyFont="1" applyFill="1" applyBorder="1" applyAlignment="1">
      <alignment horizontal="center" vertical="center"/>
    </xf>
    <xf numFmtId="0" fontId="96" fillId="2" borderId="776" xfId="0" applyNumberFormat="1" applyFont="1" applyFill="1" applyBorder="1" applyAlignment="1">
      <alignment horizontal="center" vertical="center" wrapText="1"/>
    </xf>
    <xf numFmtId="0" fontId="96" fillId="2" borderId="783" xfId="0" applyNumberFormat="1" applyFont="1" applyFill="1" applyBorder="1" applyAlignment="1">
      <alignment horizontal="center" vertical="center" wrapText="1"/>
    </xf>
    <xf numFmtId="0" fontId="93" fillId="2" borderId="775" xfId="0" applyNumberFormat="1" applyFont="1" applyFill="1" applyBorder="1" applyAlignment="1">
      <alignment horizontal="center" vertical="center" wrapText="1"/>
    </xf>
    <xf numFmtId="0" fontId="83" fillId="2" borderId="1539" xfId="0" applyNumberFormat="1" applyFont="1" applyFill="1" applyBorder="1" applyAlignment="1">
      <alignment horizontal="center" vertical="center"/>
    </xf>
    <xf numFmtId="0" fontId="83" fillId="2" borderId="1548" xfId="0" applyNumberFormat="1" applyFont="1" applyFill="1" applyBorder="1" applyAlignment="1">
      <alignment horizontal="center" vertical="center"/>
    </xf>
    <xf numFmtId="0" fontId="83" fillId="2" borderId="1536" xfId="0" applyNumberFormat="1" applyFont="1" applyFill="1" applyBorder="1" applyAlignment="1">
      <alignment horizontal="center" vertical="center"/>
    </xf>
    <xf numFmtId="0" fontId="83" fillId="2" borderId="1549" xfId="0" applyNumberFormat="1" applyFont="1" applyFill="1" applyBorder="1" applyAlignment="1">
      <alignment horizontal="center" vertical="center"/>
    </xf>
    <xf numFmtId="0" fontId="182" fillId="2" borderId="1537" xfId="0" applyNumberFormat="1" applyFont="1" applyFill="1" applyBorder="1" applyAlignment="1">
      <alignment horizontal="center" vertical="center"/>
    </xf>
    <xf numFmtId="0" fontId="182" fillId="2" borderId="1391" xfId="0" applyNumberFormat="1" applyFont="1" applyFill="1" applyBorder="1" applyAlignment="1">
      <alignment horizontal="center" vertical="center"/>
    </xf>
    <xf numFmtId="0" fontId="181" fillId="2" borderId="1542" xfId="0" applyNumberFormat="1" applyFont="1" applyFill="1" applyBorder="1" applyAlignment="1">
      <alignment horizontal="center" vertical="center"/>
    </xf>
    <xf numFmtId="0" fontId="83" fillId="2" borderId="1391" xfId="0" applyNumberFormat="1" applyFont="1" applyFill="1" applyBorder="1" applyAlignment="1">
      <alignment horizontal="center" vertical="center"/>
    </xf>
    <xf numFmtId="0" fontId="83" fillId="2" borderId="1550" xfId="0" applyNumberFormat="1" applyFont="1" applyFill="1" applyBorder="1" applyAlignment="1">
      <alignment horizontal="center" vertical="center"/>
    </xf>
    <xf numFmtId="0" fontId="83" fillId="2" borderId="1538" xfId="0" applyNumberFormat="1" applyFont="1" applyFill="1" applyBorder="1" applyAlignment="1">
      <alignment horizontal="center" vertical="center"/>
    </xf>
    <xf numFmtId="0" fontId="83" fillId="2" borderId="1542" xfId="0" applyNumberFormat="1" applyFont="1" applyFill="1" applyBorder="1" applyAlignment="1">
      <alignment horizontal="center" vertical="center"/>
    </xf>
    <xf numFmtId="0" fontId="181" fillId="2" borderId="1562" xfId="0" applyNumberFormat="1" applyFont="1" applyFill="1" applyBorder="1" applyAlignment="1">
      <alignment horizontal="center" vertical="center"/>
    </xf>
    <xf numFmtId="0" fontId="181" fillId="2" borderId="1563" xfId="0" applyNumberFormat="1" applyFont="1" applyFill="1" applyBorder="1" applyAlignment="1">
      <alignment horizontal="center" vertical="center"/>
    </xf>
    <xf numFmtId="0" fontId="181" fillId="2" borderId="1564" xfId="0" applyNumberFormat="1" applyFont="1" applyFill="1" applyBorder="1" applyAlignment="1">
      <alignment horizontal="center" vertical="center"/>
    </xf>
    <xf numFmtId="0" fontId="103" fillId="2" borderId="1571" xfId="0" applyNumberFormat="1" applyFont="1" applyFill="1" applyBorder="1" applyAlignment="1">
      <alignment horizontal="center" vertical="center"/>
    </xf>
    <xf numFmtId="0" fontId="103" fillId="2" borderId="1572" xfId="0" applyNumberFormat="1" applyFont="1" applyFill="1" applyBorder="1" applyAlignment="1">
      <alignment horizontal="center" vertical="center"/>
    </xf>
    <xf numFmtId="0" fontId="103" fillId="2" borderId="1573" xfId="0" applyNumberFormat="1" applyFont="1" applyFill="1" applyBorder="1" applyAlignment="1">
      <alignment horizontal="center" vertical="center"/>
    </xf>
    <xf numFmtId="0" fontId="103" fillId="2" borderId="1564" xfId="0" applyNumberFormat="1" applyFont="1" applyFill="1" applyBorder="1" applyAlignment="1">
      <alignment horizontal="center" vertical="center"/>
    </xf>
    <xf numFmtId="0" fontId="104" fillId="2" borderId="1571" xfId="0" applyNumberFormat="1" applyFont="1" applyFill="1" applyBorder="1" applyAlignment="1">
      <alignment horizontal="center" vertical="center" wrapText="1"/>
    </xf>
    <xf numFmtId="0" fontId="104" fillId="2" borderId="770" xfId="0" applyNumberFormat="1" applyFont="1" applyFill="1" applyBorder="1" applyAlignment="1">
      <alignment horizontal="center" vertical="center" wrapText="1"/>
    </xf>
    <xf numFmtId="0" fontId="93" fillId="2" borderId="780" xfId="0" applyNumberFormat="1" applyFont="1" applyFill="1" applyBorder="1" applyAlignment="1">
      <alignment horizontal="center" vertical="center" wrapText="1"/>
    </xf>
    <xf numFmtId="0" fontId="181" fillId="2" borderId="1546" xfId="0" applyNumberFormat="1" applyFont="1" applyFill="1" applyBorder="1" applyAlignment="1">
      <alignment horizontal="left"/>
    </xf>
    <xf numFmtId="0" fontId="181" fillId="2" borderId="1529" xfId="0" applyNumberFormat="1" applyFont="1" applyFill="1" applyBorder="1" applyAlignment="1">
      <alignment horizontal="left"/>
    </xf>
    <xf numFmtId="0" fontId="181" fillId="2" borderId="1398" xfId="0" applyNumberFormat="1" applyFont="1" applyFill="1" applyBorder="1" applyAlignment="1">
      <alignment horizontal="left"/>
    </xf>
    <xf numFmtId="0" fontId="191" fillId="2" borderId="1545" xfId="0" applyNumberFormat="1" applyFont="1" applyFill="1" applyBorder="1" applyAlignment="1">
      <alignment horizontal="center" vertical="center"/>
    </xf>
    <xf numFmtId="0" fontId="191" fillId="2" borderId="1554" xfId="0" applyNumberFormat="1" applyFont="1" applyFill="1" applyBorder="1" applyAlignment="1">
      <alignment horizontal="center" vertical="center"/>
    </xf>
    <xf numFmtId="0" fontId="191" fillId="2" borderId="1388" xfId="0" applyNumberFormat="1" applyFont="1" applyFill="1" applyBorder="1" applyAlignment="1">
      <alignment horizontal="center" vertical="center"/>
    </xf>
    <xf numFmtId="0" fontId="191" fillId="2" borderId="1398" xfId="0" applyNumberFormat="1" applyFont="1" applyFill="1" applyBorder="1" applyAlignment="1">
      <alignment horizontal="center" vertical="center"/>
    </xf>
    <xf numFmtId="0" fontId="96" fillId="2" borderId="1566" xfId="0" applyNumberFormat="1" applyFont="1" applyFill="1" applyBorder="1" applyAlignment="1">
      <alignment horizontal="center" vertical="center" wrapText="1"/>
    </xf>
    <xf numFmtId="0" fontId="96" fillId="2" borderId="772" xfId="0" applyNumberFormat="1" applyFont="1" applyFill="1" applyBorder="1" applyAlignment="1">
      <alignment horizontal="center" vertical="center" wrapText="1"/>
    </xf>
    <xf numFmtId="0" fontId="182" fillId="2" borderId="1114" xfId="0" applyNumberFormat="1" applyFont="1" applyFill="1" applyBorder="1" applyAlignment="1">
      <alignment horizontal="center" vertical="center"/>
    </xf>
    <xf numFmtId="0" fontId="182" fillId="2" borderId="1115" xfId="0" applyNumberFormat="1" applyFont="1" applyFill="1" applyBorder="1" applyAlignment="1">
      <alignment horizontal="center" vertical="center"/>
    </xf>
    <xf numFmtId="0" fontId="182" fillId="2" borderId="1122" xfId="0" applyNumberFormat="1" applyFont="1" applyFill="1" applyBorder="1" applyAlignment="1">
      <alignment horizontal="center" vertical="center"/>
    </xf>
    <xf numFmtId="0" fontId="83" fillId="2" borderId="1115" xfId="0" applyNumberFormat="1" applyFont="1" applyFill="1" applyBorder="1" applyAlignment="1">
      <alignment horizontal="center" vertical="center"/>
    </xf>
    <xf numFmtId="0" fontId="83" fillId="2" borderId="1068" xfId="0" applyNumberFormat="1" applyFont="1" applyFill="1" applyBorder="1" applyAlignment="1">
      <alignment horizontal="center" vertical="center"/>
    </xf>
    <xf numFmtId="0" fontId="83" fillId="2" borderId="1109" xfId="0" applyNumberFormat="1" applyFont="1" applyFill="1" applyBorder="1" applyAlignment="1">
      <alignment horizontal="center" vertical="center"/>
    </xf>
    <xf numFmtId="0" fontId="83" fillId="2" borderId="1551" xfId="0" applyNumberFormat="1" applyFont="1" applyFill="1" applyBorder="1" applyAlignment="1">
      <alignment horizontal="center" vertical="center"/>
    </xf>
    <xf numFmtId="0" fontId="83" fillId="2" borderId="1122" xfId="0" applyNumberFormat="1" applyFont="1" applyFill="1" applyBorder="1" applyAlignment="1">
      <alignment horizontal="center" vertical="center"/>
    </xf>
    <xf numFmtId="0" fontId="96" fillId="2" borderId="615" xfId="0" applyNumberFormat="1" applyFont="1" applyFill="1" applyBorder="1" applyAlignment="1">
      <alignment horizontal="center" vertical="center" wrapText="1"/>
    </xf>
    <xf numFmtId="0" fontId="96" fillId="2" borderId="616" xfId="0" applyNumberFormat="1" applyFont="1" applyFill="1" applyBorder="1" applyAlignment="1">
      <alignment horizontal="center" vertical="center" wrapText="1"/>
    </xf>
    <xf numFmtId="0" fontId="96" fillId="2" borderId="611" xfId="0" applyNumberFormat="1" applyFont="1" applyFill="1" applyBorder="1" applyAlignment="1">
      <alignment horizontal="center" vertical="center" wrapText="1"/>
    </xf>
    <xf numFmtId="0" fontId="182" fillId="2" borderId="1549" xfId="0" applyNumberFormat="1" applyFont="1" applyFill="1" applyBorder="1" applyAlignment="1">
      <alignment horizontal="center" vertical="center"/>
    </xf>
    <xf numFmtId="0" fontId="83" fillId="2" borderId="1288" xfId="0" applyNumberFormat="1" applyFont="1" applyFill="1" applyBorder="1" applyAlignment="1">
      <alignment horizontal="center" vertical="center"/>
    </xf>
    <xf numFmtId="0" fontId="97" fillId="2" borderId="0" xfId="0" applyFont="1" applyFill="1" applyBorder="1"/>
    <xf numFmtId="0" fontId="182" fillId="2" borderId="1208" xfId="0" applyNumberFormat="1" applyFont="1" applyFill="1" applyBorder="1" applyAlignment="1">
      <alignment horizontal="center" vertical="center"/>
    </xf>
    <xf numFmtId="0" fontId="182" fillId="2" borderId="1552" xfId="0" applyNumberFormat="1" applyFont="1" applyFill="1" applyBorder="1" applyAlignment="1">
      <alignment horizontal="center" vertical="center"/>
    </xf>
    <xf numFmtId="0" fontId="182" fillId="2" borderId="184" xfId="0" applyNumberFormat="1" applyFont="1" applyFill="1" applyBorder="1" applyAlignment="1">
      <alignment horizontal="center" vertical="center"/>
    </xf>
    <xf numFmtId="0" fontId="83" fillId="2" borderId="1552" xfId="0" applyNumberFormat="1" applyFont="1" applyFill="1" applyBorder="1" applyAlignment="1">
      <alignment horizontal="center" vertical="center"/>
    </xf>
    <xf numFmtId="0" fontId="83" fillId="2" borderId="1293" xfId="0" applyNumberFormat="1" applyFont="1" applyFill="1" applyBorder="1" applyAlignment="1">
      <alignment horizontal="center" vertical="center"/>
    </xf>
    <xf numFmtId="0" fontId="83" fillId="2" borderId="183" xfId="0" applyNumberFormat="1" applyFont="1" applyFill="1" applyBorder="1" applyAlignment="1">
      <alignment horizontal="center" vertical="center"/>
    </xf>
    <xf numFmtId="0" fontId="83" fillId="2" borderId="1553" xfId="0" applyNumberFormat="1" applyFont="1" applyFill="1" applyBorder="1" applyAlignment="1">
      <alignment horizontal="center" vertical="center"/>
    </xf>
    <xf numFmtId="0" fontId="83" fillId="2" borderId="184" xfId="0" applyNumberFormat="1" applyFont="1" applyFill="1" applyBorder="1" applyAlignment="1">
      <alignment horizontal="center" vertical="center"/>
    </xf>
    <xf numFmtId="0" fontId="96" fillId="2" borderId="748" xfId="0" applyNumberFormat="1" applyFont="1" applyFill="1" applyBorder="1" applyAlignment="1">
      <alignment horizontal="center" vertical="center" wrapText="1"/>
    </xf>
    <xf numFmtId="0" fontId="96" fillId="2" borderId="795" xfId="0" applyNumberFormat="1" applyFont="1" applyFill="1" applyBorder="1" applyAlignment="1">
      <alignment horizontal="center" vertical="center" wrapText="1"/>
    </xf>
    <xf numFmtId="0" fontId="96" fillId="2" borderId="586" xfId="0" applyNumberFormat="1" applyFont="1" applyFill="1" applyBorder="1" applyAlignment="1">
      <alignment horizontal="center" vertical="center" wrapText="1"/>
    </xf>
    <xf numFmtId="0" fontId="103" fillId="2" borderId="131" xfId="0" applyNumberFormat="1" applyFont="1" applyFill="1" applyBorder="1" applyAlignment="1">
      <alignment horizontal="center" vertical="center"/>
    </xf>
    <xf numFmtId="0" fontId="103" fillId="2" borderId="0" xfId="0" applyNumberFormat="1" applyFont="1" applyFill="1" applyBorder="1" applyAlignment="1">
      <alignment horizontal="center" vertical="center"/>
    </xf>
    <xf numFmtId="0" fontId="103" fillId="2" borderId="1559" xfId="0" applyNumberFormat="1" applyFont="1" applyFill="1" applyBorder="1" applyAlignment="1">
      <alignment horizontal="center" vertical="center"/>
    </xf>
    <xf numFmtId="0" fontId="103" fillId="2" borderId="132" xfId="0" applyNumberFormat="1" applyFont="1" applyFill="1" applyBorder="1" applyAlignment="1">
      <alignment horizontal="center" vertical="center"/>
    </xf>
    <xf numFmtId="0" fontId="103" fillId="2" borderId="1560" xfId="0" applyNumberFormat="1" applyFont="1" applyFill="1" applyBorder="1" applyAlignment="1">
      <alignment horizontal="center" vertical="center"/>
    </xf>
    <xf numFmtId="0" fontId="103" fillId="2" borderId="225" xfId="0" applyNumberFormat="1" applyFont="1" applyFill="1" applyBorder="1" applyAlignment="1">
      <alignment horizontal="center" vertical="center"/>
    </xf>
    <xf numFmtId="0" fontId="103" fillId="2" borderId="615" xfId="0" applyNumberFormat="1" applyFont="1" applyFill="1" applyBorder="1" applyAlignment="1">
      <alignment horizontal="center" vertical="center" wrapText="1"/>
    </xf>
    <xf numFmtId="0" fontId="103" fillId="2" borderId="616" xfId="0" applyNumberFormat="1" applyFont="1" applyFill="1" applyBorder="1" applyAlignment="1">
      <alignment horizontal="center" vertical="center" wrapText="1"/>
    </xf>
    <xf numFmtId="0" fontId="103" fillId="2" borderId="611" xfId="0" applyNumberFormat="1" applyFont="1" applyFill="1" applyBorder="1" applyAlignment="1">
      <alignment horizontal="center" vertical="center" wrapText="1"/>
    </xf>
    <xf numFmtId="0" fontId="17" fillId="2" borderId="1566" xfId="0" applyNumberFormat="1" applyFont="1" applyFill="1" applyBorder="1" applyAlignment="1">
      <alignment horizontal="center" vertical="center" wrapText="1"/>
    </xf>
    <xf numFmtId="0" fontId="17" fillId="2" borderId="1565" xfId="0" applyNumberFormat="1" applyFont="1" applyFill="1" applyBorder="1" applyAlignment="1">
      <alignment horizontal="center" vertical="center" wrapText="1"/>
    </xf>
    <xf numFmtId="0" fontId="17" fillId="2" borderId="1567" xfId="0" applyNumberFormat="1" applyFont="1" applyFill="1" applyBorder="1" applyAlignment="1">
      <alignment horizontal="center" vertical="center" wrapText="1"/>
    </xf>
    <xf numFmtId="0" fontId="17" fillId="2" borderId="1528" xfId="0" applyNumberFormat="1" applyFont="1" applyFill="1" applyBorder="1" applyAlignment="1">
      <alignment horizontal="center" vertical="center" wrapText="1"/>
    </xf>
    <xf numFmtId="0" fontId="17" fillId="2" borderId="1526" xfId="0" applyNumberFormat="1" applyFont="1" applyFill="1" applyBorder="1" applyAlignment="1">
      <alignment horizontal="center" vertical="center" wrapText="1"/>
    </xf>
    <xf numFmtId="0" fontId="17" fillId="2" borderId="1530" xfId="0" applyNumberFormat="1" applyFont="1" applyFill="1" applyBorder="1" applyAlignment="1">
      <alignment horizontal="center" vertical="center" wrapText="1"/>
    </xf>
    <xf numFmtId="0" fontId="106" fillId="2" borderId="0" xfId="0" applyFont="1" applyFill="1" applyBorder="1" applyAlignment="1">
      <alignment horizontal="center" vertical="center" wrapText="1"/>
    </xf>
    <xf numFmtId="0" fontId="99" fillId="2" borderId="0" xfId="0" applyFont="1" applyFill="1" applyBorder="1"/>
    <xf numFmtId="0" fontId="19" fillId="2" borderId="0" xfId="9" applyFont="1" applyFill="1" applyAlignment="1">
      <alignment horizontal="left"/>
    </xf>
    <xf numFmtId="0" fontId="19" fillId="2" borderId="0" xfId="9" applyFont="1" applyFill="1" applyAlignment="1"/>
    <xf numFmtId="0" fontId="0" fillId="2" borderId="0" xfId="0" applyFont="1" applyFill="1"/>
    <xf numFmtId="0" fontId="0" fillId="2" borderId="0" xfId="0" applyFill="1" applyAlignment="1">
      <alignment horizontal="left" vertical="top"/>
    </xf>
    <xf numFmtId="0" fontId="109" fillId="2" borderId="0" xfId="0" applyFont="1" applyFill="1"/>
    <xf numFmtId="0" fontId="17" fillId="2" borderId="1383" xfId="0" applyNumberFormat="1" applyFont="1" applyFill="1" applyBorder="1" applyAlignment="1">
      <alignment horizontal="center" vertical="center"/>
    </xf>
    <xf numFmtId="0" fontId="17" fillId="2" borderId="1399" xfId="0" applyNumberFormat="1" applyFont="1" applyFill="1" applyBorder="1" applyAlignment="1">
      <alignment horizontal="center" vertical="center"/>
    </xf>
    <xf numFmtId="0" fontId="17" fillId="2" borderId="1359" xfId="0" applyNumberFormat="1" applyFont="1" applyFill="1" applyBorder="1" applyAlignment="1">
      <alignment horizontal="center" vertical="center"/>
    </xf>
    <xf numFmtId="0" fontId="17" fillId="2" borderId="1216" xfId="0" applyNumberFormat="1" applyFont="1" applyFill="1" applyBorder="1" applyAlignment="1">
      <alignment horizontal="center" vertical="center"/>
    </xf>
    <xf numFmtId="0" fontId="17" fillId="2" borderId="1568" xfId="0" applyNumberFormat="1" applyFont="1" applyFill="1" applyBorder="1" applyAlignment="1">
      <alignment horizontal="center" vertical="center"/>
    </xf>
    <xf numFmtId="0" fontId="17" fillId="2" borderId="1569" xfId="0" applyNumberFormat="1" applyFont="1" applyFill="1" applyBorder="1" applyAlignment="1">
      <alignment horizontal="center" vertical="center"/>
    </xf>
    <xf numFmtId="0" fontId="17" fillId="2" borderId="1570" xfId="0" applyNumberFormat="1" applyFont="1" applyFill="1" applyBorder="1" applyAlignment="1">
      <alignment horizontal="center" vertical="center"/>
    </xf>
    <xf numFmtId="0" fontId="17" fillId="2" borderId="1402" xfId="0" applyNumberFormat="1" applyFont="1" applyFill="1" applyBorder="1" applyAlignment="1">
      <alignment horizontal="center" vertical="center"/>
    </xf>
    <xf numFmtId="0" fontId="17" fillId="2" borderId="1400" xfId="0" applyNumberFormat="1" applyFont="1" applyFill="1" applyBorder="1" applyAlignment="1">
      <alignment horizontal="center" vertical="center"/>
    </xf>
    <xf numFmtId="0" fontId="17" fillId="2" borderId="1401" xfId="0" applyNumberFormat="1" applyFont="1" applyFill="1" applyBorder="1" applyAlignment="1">
      <alignment horizontal="center" vertical="center"/>
    </xf>
    <xf numFmtId="0" fontId="17" fillId="2" borderId="1562" xfId="0" applyNumberFormat="1" applyFont="1" applyFill="1" applyBorder="1" applyAlignment="1">
      <alignment horizontal="center" vertical="center"/>
    </xf>
    <xf numFmtId="0" fontId="17" fillId="2" borderId="1571" xfId="0" applyNumberFormat="1" applyFont="1" applyFill="1" applyBorder="1" applyAlignment="1">
      <alignment horizontal="center" vertical="center"/>
    </xf>
    <xf numFmtId="0" fontId="17" fillId="2" borderId="1572" xfId="0" applyNumberFormat="1" applyFont="1" applyFill="1" applyBorder="1" applyAlignment="1">
      <alignment horizontal="center" vertical="center"/>
    </xf>
    <xf numFmtId="0" fontId="17" fillId="2" borderId="1573" xfId="0" applyNumberFormat="1" applyFont="1" applyFill="1" applyBorder="1" applyAlignment="1">
      <alignment horizontal="center" vertical="center"/>
    </xf>
    <xf numFmtId="0" fontId="17" fillId="2" borderId="1564" xfId="0" applyNumberFormat="1" applyFont="1" applyFill="1" applyBorder="1" applyAlignment="1">
      <alignment horizontal="center" vertical="center"/>
    </xf>
    <xf numFmtId="0" fontId="103" fillId="2" borderId="1546" xfId="0" applyNumberFormat="1" applyFont="1" applyFill="1" applyBorder="1" applyAlignment="1">
      <alignment horizontal="center" vertical="center"/>
    </xf>
    <xf numFmtId="0" fontId="103" fillId="2" borderId="1545" xfId="0" applyNumberFormat="1" applyFont="1" applyFill="1" applyBorder="1" applyAlignment="1">
      <alignment horizontal="center" vertical="center"/>
    </xf>
    <xf numFmtId="0" fontId="103" fillId="2" borderId="1530" xfId="0" applyNumberFormat="1" applyFont="1" applyFill="1" applyBorder="1" applyAlignment="1">
      <alignment horizontal="center" vertical="center"/>
    </xf>
    <xf numFmtId="0" fontId="17" fillId="2" borderId="1545" xfId="0" applyNumberFormat="1" applyFont="1" applyFill="1" applyBorder="1" applyAlignment="1">
      <alignment horizontal="center" vertical="center"/>
    </xf>
    <xf numFmtId="0" fontId="17" fillId="2" borderId="1554" xfId="0" applyNumberFormat="1" applyFont="1" applyFill="1" applyBorder="1" applyAlignment="1">
      <alignment horizontal="center" vertical="center"/>
    </xf>
    <xf numFmtId="0" fontId="17" fillId="2" borderId="1388" xfId="0" applyNumberFormat="1" applyFont="1" applyFill="1" applyBorder="1" applyAlignment="1">
      <alignment horizontal="center" vertical="center"/>
    </xf>
    <xf numFmtId="0" fontId="17" fillId="2" borderId="1398" xfId="0" applyNumberFormat="1" applyFont="1" applyFill="1" applyBorder="1" applyAlignment="1">
      <alignment horizontal="center" vertical="center"/>
    </xf>
    <xf numFmtId="0" fontId="122" fillId="0" borderId="1574" xfId="9" applyNumberFormat="1" applyFont="1" applyFill="1" applyBorder="1" applyAlignment="1">
      <alignment horizontal="center" vertical="center"/>
    </xf>
    <xf numFmtId="0" fontId="122" fillId="0" borderId="1575" xfId="9" applyNumberFormat="1" applyFont="1" applyFill="1" applyBorder="1" applyAlignment="1">
      <alignment horizontal="center" vertical="center"/>
    </xf>
    <xf numFmtId="0" fontId="13" fillId="0" borderId="1576" xfId="9" applyNumberFormat="1" applyFont="1" applyFill="1" applyBorder="1" applyAlignment="1">
      <alignment horizontal="center" shrinkToFit="1"/>
    </xf>
    <xf numFmtId="0" fontId="122" fillId="0" borderId="1124" xfId="9" applyNumberFormat="1" applyFont="1" applyFill="1" applyBorder="1" applyAlignment="1">
      <alignment horizontal="center" vertical="center"/>
    </xf>
    <xf numFmtId="0" fontId="122" fillId="0" borderId="1576" xfId="9" applyNumberFormat="1" applyFont="1" applyFill="1" applyBorder="1" applyAlignment="1">
      <alignment horizontal="center" vertical="center"/>
    </xf>
    <xf numFmtId="0" fontId="122" fillId="0" borderId="1068" xfId="9" applyNumberFormat="1" applyFont="1" applyFill="1" applyBorder="1" applyAlignment="1">
      <alignment horizontal="center" vertical="center"/>
    </xf>
    <xf numFmtId="0" fontId="122" fillId="0" borderId="1571" xfId="9" applyNumberFormat="1" applyFont="1" applyFill="1" applyBorder="1" applyAlignment="1">
      <alignment horizontal="center" vertical="center"/>
    </xf>
    <xf numFmtId="0" fontId="122" fillId="0" borderId="1532" xfId="9" applyNumberFormat="1" applyFont="1" applyFill="1" applyBorder="1" applyAlignment="1">
      <alignment horizontal="center" vertical="center"/>
    </xf>
    <xf numFmtId="49" fontId="92" fillId="0" borderId="1528" xfId="0" applyNumberFormat="1" applyFont="1" applyFill="1" applyBorder="1" applyAlignment="1">
      <alignment horizontal="left"/>
    </xf>
    <xf numFmtId="0" fontId="13" fillId="0" borderId="795" xfId="9" applyNumberFormat="1" applyFont="1" applyFill="1" applyBorder="1" applyAlignment="1">
      <alignment horizontal="center" shrinkToFit="1"/>
    </xf>
    <xf numFmtId="0" fontId="13" fillId="0" borderId="1578" xfId="9" applyNumberFormat="1" applyFont="1" applyFill="1" applyBorder="1" applyAlignment="1">
      <alignment horizontal="center" shrinkToFit="1"/>
    </xf>
    <xf numFmtId="0" fontId="9" fillId="0" borderId="1546" xfId="9" applyNumberFormat="1" applyFont="1" applyFill="1" applyBorder="1" applyAlignment="1">
      <alignment horizontal="center" vertical="center"/>
    </xf>
    <xf numFmtId="0" fontId="9" fillId="0" borderId="1545" xfId="9" applyNumberFormat="1" applyFont="1" applyFill="1" applyBorder="1" applyAlignment="1">
      <alignment horizontal="center" vertical="center"/>
    </xf>
    <xf numFmtId="0" fontId="24" fillId="0" borderId="1530" xfId="9" applyNumberFormat="1" applyFont="1" applyFill="1" applyBorder="1" applyAlignment="1">
      <alignment horizontal="center" vertical="center"/>
    </xf>
    <xf numFmtId="0" fontId="13" fillId="0" borderId="1558" xfId="9" applyFont="1" applyFill="1" applyBorder="1" applyAlignment="1">
      <alignment horizontal="left" shrinkToFit="1"/>
    </xf>
    <xf numFmtId="0" fontId="0" fillId="0" borderId="1579" xfId="9" applyNumberFormat="1" applyFont="1" applyFill="1" applyBorder="1" applyAlignment="1">
      <alignment horizontal="center" vertical="center"/>
    </xf>
    <xf numFmtId="0" fontId="0" fillId="0" borderId="1580" xfId="9" applyNumberFormat="1" applyFont="1" applyFill="1" applyBorder="1" applyAlignment="1">
      <alignment horizontal="center" vertical="center"/>
    </xf>
    <xf numFmtId="0" fontId="0" fillId="0" borderId="1425" xfId="9" applyNumberFormat="1" applyFont="1" applyFill="1" applyBorder="1" applyAlignment="1">
      <alignment horizontal="center" vertical="center"/>
    </xf>
    <xf numFmtId="0" fontId="122" fillId="0" borderId="1581" xfId="9" applyNumberFormat="1" applyFont="1" applyFill="1" applyBorder="1" applyAlignment="1">
      <alignment horizontal="center" vertical="center"/>
    </xf>
    <xf numFmtId="0" fontId="122" fillId="0" borderId="1216" xfId="9" applyNumberFormat="1" applyFont="1" applyFill="1" applyBorder="1" applyAlignment="1">
      <alignment horizontal="center" vertical="center"/>
    </xf>
    <xf numFmtId="0" fontId="122" fillId="0" borderId="1582" xfId="9" applyNumberFormat="1" applyFont="1" applyFill="1" applyBorder="1" applyAlignment="1">
      <alignment horizontal="center" vertical="center"/>
    </xf>
    <xf numFmtId="0" fontId="122" fillId="0" borderId="1562" xfId="9" applyNumberFormat="1" applyFont="1" applyFill="1" applyBorder="1" applyAlignment="1">
      <alignment horizontal="center" vertical="center"/>
    </xf>
    <xf numFmtId="0" fontId="95" fillId="0" borderId="1567" xfId="9" applyNumberFormat="1" applyFont="1" applyFill="1" applyBorder="1" applyAlignment="1">
      <alignment horizontal="center" vertical="center"/>
    </xf>
    <xf numFmtId="0" fontId="86" fillId="0" borderId="1558" xfId="9" applyFont="1" applyFill="1" applyBorder="1"/>
    <xf numFmtId="0" fontId="13" fillId="0" borderId="1474" xfId="9" applyFont="1" applyFill="1" applyBorder="1" applyAlignment="1">
      <alignment horizontal="left" shrinkToFit="1"/>
    </xf>
    <xf numFmtId="0" fontId="122" fillId="0" borderId="795" xfId="9" applyNumberFormat="1" applyFont="1" applyFill="1" applyBorder="1" applyAlignment="1">
      <alignment horizontal="center" vertical="center"/>
    </xf>
    <xf numFmtId="0" fontId="122" fillId="0" borderId="1578" xfId="9" applyNumberFormat="1" applyFont="1" applyFill="1" applyBorder="1" applyAlignment="1">
      <alignment horizontal="center" vertical="center"/>
    </xf>
    <xf numFmtId="0" fontId="122" fillId="0" borderId="1533" xfId="9" applyNumberFormat="1" applyFont="1" applyFill="1" applyBorder="1" applyAlignment="1">
      <alignment horizontal="center" vertical="center"/>
    </xf>
    <xf numFmtId="0" fontId="93" fillId="0" borderId="1546" xfId="9" applyNumberFormat="1" applyFont="1" applyFill="1" applyBorder="1" applyAlignment="1">
      <alignment horizontal="center" vertical="center"/>
    </xf>
    <xf numFmtId="0" fontId="93" fillId="0" borderId="1545" xfId="9" applyNumberFormat="1" applyFont="1" applyFill="1" applyBorder="1" applyAlignment="1">
      <alignment horizontal="center" vertical="center"/>
    </xf>
    <xf numFmtId="0" fontId="93" fillId="0" borderId="1530" xfId="9" applyNumberFormat="1" applyFont="1" applyFill="1" applyBorder="1" applyAlignment="1">
      <alignment horizontal="center" vertical="center"/>
    </xf>
    <xf numFmtId="0" fontId="0" fillId="2" borderId="1583" xfId="9" applyNumberFormat="1" applyFont="1" applyFill="1" applyBorder="1" applyAlignment="1">
      <alignment horizontal="center" vertical="center"/>
    </xf>
    <xf numFmtId="0" fontId="0" fillId="2" borderId="1563" xfId="9" applyNumberFormat="1" applyFont="1" applyFill="1" applyBorder="1" applyAlignment="1">
      <alignment horizontal="center" vertical="center"/>
    </xf>
    <xf numFmtId="0" fontId="0" fillId="2" borderId="1558" xfId="9" applyNumberFormat="1" applyFont="1" applyFill="1" applyBorder="1" applyAlignment="1">
      <alignment horizontal="center" vertical="center"/>
    </xf>
    <xf numFmtId="0" fontId="183" fillId="2" borderId="1544" xfId="9" applyNumberFormat="1" applyFont="1" applyFill="1" applyBorder="1" applyAlignment="1">
      <alignment horizontal="center" shrinkToFit="1"/>
    </xf>
    <xf numFmtId="0" fontId="183" fillId="2" borderId="1529" xfId="9" applyNumberFormat="1" applyFont="1" applyFill="1" applyBorder="1" applyAlignment="1">
      <alignment horizontal="center" shrinkToFit="1"/>
    </xf>
    <xf numFmtId="0" fontId="0" fillId="2" borderId="1474" xfId="9" applyNumberFormat="1" applyFont="1" applyFill="1" applyBorder="1" applyAlignment="1">
      <alignment horizontal="center" vertical="center"/>
    </xf>
    <xf numFmtId="0" fontId="183" fillId="2" borderId="1125" xfId="9" applyNumberFormat="1" applyFont="1" applyFill="1" applyBorder="1" applyAlignment="1">
      <alignment horizontal="center" shrinkToFit="1"/>
    </xf>
    <xf numFmtId="0" fontId="183" fillId="2" borderId="1089" xfId="9" applyNumberFormat="1" applyFont="1" applyFill="1" applyBorder="1" applyAlignment="1">
      <alignment horizontal="center" shrinkToFit="1"/>
    </xf>
    <xf numFmtId="0" fontId="91" fillId="0" borderId="1470" xfId="9" applyFont="1" applyBorder="1" applyAlignment="1">
      <alignment vertical="center"/>
    </xf>
    <xf numFmtId="0" fontId="122" fillId="0" borderId="1470" xfId="9" applyNumberFormat="1" applyFont="1" applyFill="1" applyBorder="1" applyAlignment="1">
      <alignment horizontal="center" vertical="center"/>
    </xf>
    <xf numFmtId="0" fontId="122" fillId="0" borderId="1563" xfId="9" applyNumberFormat="1" applyFont="1" applyFill="1" applyBorder="1" applyAlignment="1">
      <alignment horizontal="center" vertical="center"/>
    </xf>
    <xf numFmtId="0" fontId="122" fillId="0" borderId="1584" xfId="9" applyNumberFormat="1" applyFont="1" applyFill="1" applyBorder="1" applyAlignment="1">
      <alignment horizontal="center" vertical="center"/>
    </xf>
    <xf numFmtId="0" fontId="13" fillId="0" borderId="1080" xfId="9" applyNumberFormat="1" applyFont="1" applyFill="1" applyBorder="1" applyAlignment="1">
      <alignment horizontal="center" shrinkToFit="1"/>
    </xf>
    <xf numFmtId="0" fontId="91" fillId="0" borderId="1579" xfId="9" applyFont="1" applyBorder="1" applyAlignment="1">
      <alignment vertical="center"/>
    </xf>
    <xf numFmtId="0" fontId="91" fillId="0" borderId="1569" xfId="9" applyFont="1" applyBorder="1" applyAlignment="1">
      <alignment vertical="center"/>
    </xf>
    <xf numFmtId="0" fontId="122" fillId="0" borderId="1586" xfId="9" applyNumberFormat="1" applyFont="1" applyFill="1" applyBorder="1" applyAlignment="1">
      <alignment horizontal="center" vertical="center"/>
    </xf>
    <xf numFmtId="0" fontId="122" fillId="0" borderId="1215" xfId="9" applyNumberFormat="1" applyFont="1" applyFill="1" applyBorder="1" applyAlignment="1">
      <alignment horizontal="center" vertical="center"/>
    </xf>
    <xf numFmtId="0" fontId="122" fillId="0" borderId="1583" xfId="9" applyNumberFormat="1" applyFont="1" applyFill="1" applyBorder="1" applyAlignment="1">
      <alignment horizontal="center" vertical="center"/>
    </xf>
    <xf numFmtId="0" fontId="122" fillId="0" borderId="1567" xfId="9" applyNumberFormat="1" applyFont="1" applyFill="1" applyBorder="1" applyAlignment="1">
      <alignment horizontal="center" vertical="center"/>
    </xf>
    <xf numFmtId="0" fontId="122" fillId="0" borderId="1544" xfId="9" applyNumberFormat="1" applyFont="1" applyFill="1" applyBorder="1" applyAlignment="1">
      <alignment horizontal="center" vertical="center"/>
    </xf>
    <xf numFmtId="0" fontId="122" fillId="0" borderId="1530" xfId="9" applyNumberFormat="1" applyFont="1" applyFill="1" applyBorder="1" applyAlignment="1">
      <alignment horizontal="center" vertical="center"/>
    </xf>
    <xf numFmtId="0" fontId="13" fillId="0" borderId="1544" xfId="9" applyNumberFormat="1" applyFont="1" applyFill="1" applyBorder="1" applyAlignment="1">
      <alignment horizontal="center" shrinkToFit="1"/>
    </xf>
    <xf numFmtId="0" fontId="13" fillId="0" borderId="1076" xfId="9" applyNumberFormat="1" applyFont="1" applyFill="1" applyBorder="1" applyAlignment="1">
      <alignment horizontal="center" shrinkToFit="1"/>
    </xf>
    <xf numFmtId="0" fontId="122" fillId="0" borderId="1125" xfId="9" applyNumberFormat="1" applyFont="1" applyFill="1" applyBorder="1" applyAlignment="1">
      <alignment horizontal="center" vertical="center"/>
    </xf>
    <xf numFmtId="0" fontId="17" fillId="2" borderId="1387" xfId="9" applyNumberFormat="1" applyFont="1" applyFill="1" applyBorder="1" applyAlignment="1">
      <alignment horizontal="center" vertical="center"/>
    </xf>
    <xf numFmtId="0" fontId="17" fillId="2" borderId="1360" xfId="9" applyNumberFormat="1" applyFont="1" applyFill="1" applyBorder="1" applyAlignment="1">
      <alignment horizontal="center" vertical="center"/>
    </xf>
    <xf numFmtId="0" fontId="17" fillId="2" borderId="1357" xfId="9" applyNumberFormat="1" applyFont="1" applyFill="1" applyBorder="1" applyAlignment="1">
      <alignment horizontal="center" vertical="center"/>
    </xf>
    <xf numFmtId="0" fontId="17" fillId="0" borderId="1574" xfId="9" applyNumberFormat="1" applyFont="1" applyFill="1" applyBorder="1" applyAlignment="1">
      <alignment horizontal="center" vertical="center"/>
    </xf>
    <xf numFmtId="0" fontId="17" fillId="0" borderId="1571" xfId="9" applyNumberFormat="1" applyFont="1" applyFill="1" applyBorder="1" applyAlignment="1">
      <alignment horizontal="center" vertical="center"/>
    </xf>
    <xf numFmtId="0" fontId="17" fillId="0" borderId="1585" xfId="9" applyNumberFormat="1" applyFont="1" applyFill="1" applyBorder="1" applyAlignment="1">
      <alignment horizontal="center" vertical="center"/>
    </xf>
    <xf numFmtId="0" fontId="17" fillId="0" borderId="1562" xfId="9" applyNumberFormat="1" applyFont="1" applyFill="1" applyBorder="1" applyAlignment="1">
      <alignment horizontal="center" vertical="center"/>
    </xf>
    <xf numFmtId="0" fontId="17" fillId="0" borderId="1573" xfId="9" applyNumberFormat="1" applyFont="1" applyFill="1" applyBorder="1" applyAlignment="1">
      <alignment horizontal="center" vertical="center"/>
    </xf>
    <xf numFmtId="0" fontId="17" fillId="0" borderId="1567" xfId="9" applyNumberFormat="1" applyFont="1" applyFill="1" applyBorder="1" applyAlignment="1">
      <alignment horizontal="center" vertical="center"/>
    </xf>
    <xf numFmtId="0" fontId="17" fillId="0" borderId="1577" xfId="9" applyNumberFormat="1" applyFont="1" applyFill="1" applyBorder="1" applyAlignment="1">
      <alignment horizontal="center" vertical="center"/>
    </xf>
    <xf numFmtId="0" fontId="17" fillId="0" borderId="1470" xfId="9" applyNumberFormat="1" applyFont="1" applyFill="1" applyBorder="1" applyAlignment="1">
      <alignment horizontal="center" vertical="center"/>
    </xf>
    <xf numFmtId="0" fontId="17" fillId="0" borderId="1575" xfId="9" applyNumberFormat="1" applyFont="1" applyFill="1" applyBorder="1" applyAlignment="1">
      <alignment horizontal="center" vertical="center"/>
    </xf>
    <xf numFmtId="0" fontId="17" fillId="0" borderId="769" xfId="9" applyNumberFormat="1" applyFont="1" applyFill="1" applyBorder="1" applyAlignment="1">
      <alignment horizontal="center" vertical="center"/>
    </xf>
    <xf numFmtId="0" fontId="17" fillId="0" borderId="773" xfId="9" applyNumberFormat="1" applyFont="1" applyFill="1" applyBorder="1" applyAlignment="1">
      <alignment horizontal="center" vertical="center"/>
    </xf>
    <xf numFmtId="0" fontId="17" fillId="0" borderId="779" xfId="9" applyNumberFormat="1" applyFont="1" applyFill="1" applyBorder="1" applyAlignment="1">
      <alignment horizontal="center" vertical="center"/>
    </xf>
    <xf numFmtId="0" fontId="19" fillId="0" borderId="1539" xfId="9" applyNumberFormat="1" applyFont="1" applyFill="1" applyBorder="1" applyAlignment="1">
      <alignment horizontal="center" vertical="center"/>
    </xf>
    <xf numFmtId="0" fontId="19" fillId="0" borderId="1536" xfId="9" applyNumberFormat="1" applyFont="1" applyFill="1" applyBorder="1" applyAlignment="1">
      <alignment horizontal="center" vertical="center"/>
    </xf>
    <xf numFmtId="0" fontId="19" fillId="0" borderId="1391" xfId="9" applyNumberFormat="1" applyFont="1" applyFill="1" applyBorder="1" applyAlignment="1">
      <alignment horizontal="center" vertical="center"/>
    </xf>
    <xf numFmtId="0" fontId="19" fillId="0" borderId="1538" xfId="9" applyNumberFormat="1" applyFont="1" applyFill="1" applyBorder="1" applyAlignment="1">
      <alignment horizontal="center" vertical="center"/>
    </xf>
    <xf numFmtId="0" fontId="17" fillId="0" borderId="1563" xfId="9" applyNumberFormat="1" applyFont="1" applyFill="1" applyBorder="1" applyAlignment="1">
      <alignment horizontal="center" vertical="center"/>
    </xf>
    <xf numFmtId="0" fontId="81" fillId="0" borderId="1115" xfId="9" applyNumberFormat="1" applyFont="1" applyFill="1" applyBorder="1" applyAlignment="1">
      <alignment horizontal="center" vertical="center"/>
    </xf>
    <xf numFmtId="0" fontId="81" fillId="0" borderId="1539" xfId="9" applyNumberFormat="1" applyFont="1" applyFill="1" applyBorder="1" applyAlignment="1">
      <alignment horizontal="center" vertical="center"/>
    </xf>
    <xf numFmtId="0" fontId="19" fillId="0" borderId="1565" xfId="9" applyNumberFormat="1" applyFont="1" applyFill="1" applyBorder="1" applyAlignment="1">
      <alignment horizontal="center" vertical="center"/>
    </xf>
    <xf numFmtId="0" fontId="17" fillId="0" borderId="1565" xfId="9" applyNumberFormat="1" applyFont="1" applyFill="1" applyBorder="1" applyAlignment="1">
      <alignment horizontal="center" vertical="center" wrapText="1"/>
    </xf>
    <xf numFmtId="0" fontId="17" fillId="0" borderId="157" xfId="9" applyNumberFormat="1" applyFont="1" applyFill="1" applyBorder="1" applyAlignment="1">
      <alignment horizontal="center" vertical="center"/>
    </xf>
    <xf numFmtId="0" fontId="81" fillId="0" borderId="1561" xfId="9" applyFont="1" applyBorder="1"/>
    <xf numFmtId="0" fontId="81" fillId="0" borderId="1556" xfId="9" applyFont="1" applyBorder="1"/>
    <xf numFmtId="0" fontId="81" fillId="0" borderId="1435" xfId="9" applyFont="1" applyBorder="1"/>
    <xf numFmtId="0" fontId="19" fillId="0" borderId="1535" xfId="9" applyNumberFormat="1" applyFont="1" applyFill="1" applyBorder="1" applyAlignment="1">
      <alignment horizontal="center" vertical="center"/>
    </xf>
    <xf numFmtId="0" fontId="19" fillId="0" borderId="1368" xfId="9" applyNumberFormat="1" applyFont="1" applyFill="1" applyBorder="1" applyAlignment="1">
      <alignment horizontal="center" vertical="center"/>
    </xf>
    <xf numFmtId="0" fontId="19" fillId="0" borderId="1537" xfId="9" applyNumberFormat="1" applyFont="1" applyFill="1" applyBorder="1" applyAlignment="1">
      <alignment horizontal="center" vertical="center"/>
    </xf>
    <xf numFmtId="0" fontId="19" fillId="0" borderId="1420" xfId="9" applyNumberFormat="1" applyFont="1" applyFill="1" applyBorder="1" applyAlignment="1">
      <alignment horizontal="center" vertical="center"/>
    </xf>
    <xf numFmtId="0" fontId="81" fillId="0" borderId="1114" xfId="9" applyNumberFormat="1" applyFont="1" applyFill="1" applyBorder="1" applyAlignment="1">
      <alignment horizontal="center" vertical="center"/>
    </xf>
    <xf numFmtId="0" fontId="81" fillId="0" borderId="1076" xfId="9" applyNumberFormat="1" applyFont="1" applyFill="1" applyBorder="1" applyAlignment="1">
      <alignment horizontal="center" vertical="center"/>
    </xf>
    <xf numFmtId="0" fontId="81" fillId="0" borderId="1535" xfId="9" applyNumberFormat="1" applyFont="1" applyFill="1" applyBorder="1" applyAlignment="1">
      <alignment horizontal="center" vertical="center"/>
    </xf>
    <xf numFmtId="0" fontId="81" fillId="0" borderId="1368" xfId="9" applyNumberFormat="1" applyFont="1" applyFill="1" applyBorder="1" applyAlignment="1">
      <alignment horizontal="center" vertical="center"/>
    </xf>
    <xf numFmtId="0" fontId="19" fillId="0" borderId="1271" xfId="9" applyNumberFormat="1" applyFont="1" applyFill="1" applyBorder="1" applyAlignment="1">
      <alignment horizontal="center" vertical="center"/>
    </xf>
    <xf numFmtId="0" fontId="19" fillId="0" borderId="1349" xfId="9" applyNumberFormat="1" applyFont="1" applyFill="1" applyBorder="1" applyAlignment="1">
      <alignment horizontal="center" vertical="center"/>
    </xf>
    <xf numFmtId="0" fontId="19" fillId="0" borderId="1289" xfId="9" applyNumberFormat="1" applyFont="1" applyFill="1" applyBorder="1" applyAlignment="1">
      <alignment horizontal="center" vertical="center"/>
    </xf>
    <xf numFmtId="0" fontId="19" fillId="0" borderId="1587" xfId="9" applyNumberFormat="1" applyFont="1" applyFill="1" applyBorder="1" applyAlignment="1">
      <alignment horizontal="center" vertical="center"/>
    </xf>
    <xf numFmtId="0" fontId="19" fillId="0" borderId="1588" xfId="9" applyNumberFormat="1" applyFont="1" applyFill="1" applyBorder="1" applyAlignment="1">
      <alignment horizontal="center" vertical="center"/>
    </xf>
    <xf numFmtId="0" fontId="17" fillId="0" borderId="1587" xfId="9" applyNumberFormat="1" applyFont="1" applyFill="1" applyBorder="1" applyAlignment="1">
      <alignment horizontal="center" vertical="center" wrapText="1"/>
    </xf>
    <xf numFmtId="0" fontId="17" fillId="0" borderId="1588" xfId="9" applyNumberFormat="1" applyFont="1" applyFill="1" applyBorder="1" applyAlignment="1">
      <alignment horizontal="center" vertical="center" wrapText="1"/>
    </xf>
    <xf numFmtId="0" fontId="17" fillId="0" borderId="1442" xfId="9" applyNumberFormat="1" applyFont="1" applyFill="1" applyBorder="1" applyAlignment="1">
      <alignment horizontal="center" vertical="center"/>
    </xf>
    <xf numFmtId="0" fontId="17" fillId="0" borderId="158" xfId="9" applyNumberFormat="1" applyFont="1" applyFill="1" applyBorder="1" applyAlignment="1">
      <alignment horizontal="center" vertical="center"/>
    </xf>
    <xf numFmtId="0" fontId="1" fillId="0" borderId="1179" xfId="9" applyNumberFormat="1" applyFont="1" applyFill="1" applyBorder="1" applyAlignment="1">
      <alignment horizontal="center" vertical="center" wrapText="1"/>
    </xf>
    <xf numFmtId="0" fontId="1" fillId="0" borderId="1180" xfId="9" applyNumberFormat="1" applyFont="1" applyFill="1" applyBorder="1" applyAlignment="1">
      <alignment horizontal="center" vertical="center" wrapText="1"/>
    </xf>
    <xf numFmtId="0" fontId="1" fillId="0" borderId="1158" xfId="9" applyNumberFormat="1" applyFont="1" applyFill="1" applyBorder="1" applyAlignment="1">
      <alignment horizontal="center" vertical="center" wrapText="1"/>
    </xf>
    <xf numFmtId="0" fontId="1" fillId="0" borderId="1135" xfId="9" applyNumberFormat="1" applyFont="1" applyFill="1" applyBorder="1" applyAlignment="1">
      <alignment horizontal="center" vertical="center"/>
    </xf>
    <xf numFmtId="0" fontId="1" fillId="0" borderId="1180" xfId="9" applyNumberFormat="1" applyFont="1" applyFill="1" applyBorder="1" applyAlignment="1">
      <alignment horizontal="center" vertical="center"/>
    </xf>
    <xf numFmtId="0" fontId="1" fillId="0" borderId="1181" xfId="9" applyNumberFormat="1" applyFont="1" applyFill="1" applyBorder="1" applyAlignment="1">
      <alignment horizontal="center" vertical="center"/>
    </xf>
    <xf numFmtId="0" fontId="1" fillId="0" borderId="1587" xfId="9" applyNumberFormat="1" applyFont="1" applyFill="1" applyBorder="1" applyAlignment="1">
      <alignment horizontal="center" vertical="center"/>
    </xf>
    <xf numFmtId="0" fontId="1" fillId="0" borderId="1565" xfId="9" applyNumberFormat="1" applyFont="1" applyFill="1" applyBorder="1" applyAlignment="1">
      <alignment horizontal="center" vertical="center"/>
    </xf>
    <xf numFmtId="0" fontId="1" fillId="0" borderId="1588" xfId="9" applyNumberFormat="1" applyFont="1" applyFill="1" applyBorder="1" applyAlignment="1">
      <alignment horizontal="center" vertical="center"/>
    </xf>
    <xf numFmtId="0" fontId="81" fillId="0" borderId="1535" xfId="9" applyFont="1" applyBorder="1"/>
    <xf numFmtId="0" fontId="19" fillId="0" borderId="1589" xfId="0" applyNumberFormat="1" applyFont="1" applyFill="1" applyBorder="1" applyAlignment="1">
      <alignment horizontal="center" vertical="center"/>
    </xf>
    <xf numFmtId="0" fontId="19" fillId="0" borderId="1271" xfId="0" applyNumberFormat="1" applyFont="1" applyFill="1" applyBorder="1" applyAlignment="1">
      <alignment horizontal="center" vertical="center"/>
    </xf>
    <xf numFmtId="0" fontId="19" fillId="0" borderId="1541" xfId="0" applyNumberFormat="1" applyFont="1" applyFill="1" applyBorder="1" applyAlignment="1">
      <alignment horizontal="center" vertical="center"/>
    </xf>
    <xf numFmtId="0" fontId="19" fillId="0" borderId="1562" xfId="9" applyNumberFormat="1" applyFont="1" applyFill="1" applyBorder="1" applyAlignment="1">
      <alignment horizontal="center" vertical="center"/>
    </xf>
    <xf numFmtId="0" fontId="7" fillId="0" borderId="1562" xfId="9" applyNumberFormat="1" applyFont="1" applyFill="1" applyBorder="1" applyAlignment="1">
      <alignment horizontal="center" vertical="center"/>
    </xf>
    <xf numFmtId="0" fontId="17" fillId="0" borderId="1113" xfId="9" applyNumberFormat="1" applyFont="1" applyFill="1" applyBorder="1" applyAlignment="1">
      <alignment horizontal="center" vertical="center"/>
    </xf>
    <xf numFmtId="0" fontId="17" fillId="0" borderId="1102" xfId="9" applyNumberFormat="1" applyFont="1" applyFill="1" applyBorder="1" applyAlignment="1">
      <alignment horizontal="center" vertical="center"/>
    </xf>
    <xf numFmtId="0" fontId="17" fillId="0" borderId="1129" xfId="9" applyNumberFormat="1" applyFont="1" applyFill="1" applyBorder="1" applyAlignment="1">
      <alignment horizontal="center" vertical="center"/>
    </xf>
    <xf numFmtId="0" fontId="17" fillId="0" borderId="1115" xfId="9" applyNumberFormat="1" applyFont="1" applyFill="1" applyBorder="1" applyAlignment="1">
      <alignment horizontal="center" vertical="center"/>
    </xf>
    <xf numFmtId="0" fontId="17" fillId="0" borderId="1080" xfId="9" applyNumberFormat="1" applyFont="1" applyFill="1" applyBorder="1" applyAlignment="1">
      <alignment horizontal="center" vertical="center"/>
    </xf>
    <xf numFmtId="0" fontId="17" fillId="0" borderId="1114" xfId="9" applyNumberFormat="1" applyFont="1" applyFill="1" applyBorder="1" applyAlignment="1">
      <alignment horizontal="center" vertical="center"/>
    </xf>
    <xf numFmtId="0" fontId="17" fillId="0" borderId="1109" xfId="9" applyNumberFormat="1" applyFont="1" applyFill="1" applyBorder="1" applyAlignment="1">
      <alignment horizontal="center" vertical="center"/>
    </xf>
    <xf numFmtId="0" fontId="17" fillId="0" borderId="956" xfId="9" applyNumberFormat="1" applyFont="1" applyFill="1" applyBorder="1" applyAlignment="1">
      <alignment horizontal="center" vertical="center"/>
    </xf>
    <xf numFmtId="0" fontId="17" fillId="0" borderId="994" xfId="9" applyNumberFormat="1" applyFont="1" applyFill="1" applyBorder="1" applyAlignment="1">
      <alignment horizontal="center" vertical="center"/>
    </xf>
    <xf numFmtId="0" fontId="17" fillId="0" borderId="221" xfId="9" applyNumberFormat="1" applyFont="1" applyFill="1" applyBorder="1" applyAlignment="1">
      <alignment horizontal="center" vertical="center"/>
    </xf>
    <xf numFmtId="0" fontId="175" fillId="2" borderId="1445" xfId="15" applyFont="1" applyFill="1" applyBorder="1" applyAlignment="1">
      <alignment horizontal="center" vertical="center" wrapText="1"/>
    </xf>
    <xf numFmtId="0" fontId="175" fillId="2" borderId="1443" xfId="15" applyFont="1" applyFill="1" applyBorder="1" applyAlignment="1">
      <alignment horizontal="center" vertical="center" wrapText="1"/>
    </xf>
    <xf numFmtId="0" fontId="175" fillId="2" borderId="1446" xfId="15" applyFont="1" applyFill="1" applyBorder="1" applyAlignment="1">
      <alignment horizontal="center" vertical="center" wrapText="1"/>
    </xf>
    <xf numFmtId="0" fontId="176" fillId="2" borderId="1445" xfId="13" applyFont="1" applyFill="1" applyBorder="1" applyAlignment="1">
      <alignment horizontal="center" vertical="center" wrapText="1"/>
    </xf>
    <xf numFmtId="0" fontId="176" fillId="2" borderId="1443" xfId="13" applyFont="1" applyFill="1" applyBorder="1" applyAlignment="1">
      <alignment horizontal="center" vertical="center" wrapText="1"/>
    </xf>
    <xf numFmtId="0" fontId="176" fillId="2" borderId="1446" xfId="13" applyFont="1" applyFill="1" applyBorder="1" applyAlignment="1">
      <alignment horizontal="center" vertical="center" wrapText="1"/>
    </xf>
    <xf numFmtId="0" fontId="175" fillId="2" borderId="1280" xfId="0" applyFont="1" applyFill="1" applyBorder="1" applyAlignment="1">
      <alignment horizontal="center" vertical="center"/>
    </xf>
    <xf numFmtId="0" fontId="175" fillId="2" borderId="1272" xfId="0" applyFont="1" applyFill="1" applyBorder="1" applyAlignment="1">
      <alignment horizontal="center" vertical="center"/>
    </xf>
    <xf numFmtId="0" fontId="175" fillId="2" borderId="1349" xfId="15" applyFont="1" applyFill="1" applyBorder="1" applyAlignment="1">
      <alignment horizontal="center" vertical="center" wrapText="1"/>
    </xf>
    <xf numFmtId="0" fontId="175" fillId="2" borderId="1015" xfId="15" applyFont="1" applyFill="1" applyBorder="1" applyAlignment="1">
      <alignment horizontal="center" vertical="center" wrapText="1"/>
    </xf>
    <xf numFmtId="0" fontId="175" fillId="2" borderId="1289" xfId="15" applyFont="1" applyFill="1" applyBorder="1" applyAlignment="1">
      <alignment horizontal="center" vertical="center" wrapText="1"/>
    </xf>
    <xf numFmtId="0" fontId="175" fillId="2" borderId="1059" xfId="0" applyFont="1" applyFill="1" applyBorder="1" applyAlignment="1">
      <alignment horizontal="center" vertical="center"/>
    </xf>
    <xf numFmtId="0" fontId="175" fillId="2" borderId="1066" xfId="0" applyFont="1" applyFill="1" applyBorder="1" applyAlignment="1">
      <alignment horizontal="center" vertical="center"/>
    </xf>
    <xf numFmtId="0" fontId="174" fillId="2" borderId="1587" xfId="13" applyFont="1" applyFill="1" applyBorder="1" applyAlignment="1">
      <alignment horizontal="center" vertical="center" wrapText="1"/>
    </xf>
    <xf numFmtId="0" fontId="174" fillId="2" borderId="1565" xfId="13" applyFont="1" applyFill="1" applyBorder="1" applyAlignment="1">
      <alignment horizontal="center" vertical="center" wrapText="1"/>
    </xf>
    <xf numFmtId="0" fontId="174" fillId="2" borderId="1588" xfId="13" applyFont="1" applyFill="1" applyBorder="1" applyAlignment="1">
      <alignment horizontal="center" vertical="center" wrapText="1"/>
    </xf>
    <xf numFmtId="0" fontId="62" fillId="2" borderId="38" xfId="11" quotePrefix="1" applyFont="1" applyFill="1" applyBorder="1" applyAlignment="1">
      <alignment horizontal="center" vertical="center" wrapText="1"/>
    </xf>
    <xf numFmtId="0" fontId="62" fillId="2" borderId="2" xfId="11" quotePrefix="1" applyFont="1" applyFill="1" applyBorder="1" applyAlignment="1">
      <alignment horizontal="center" vertical="center" wrapText="1"/>
    </xf>
    <xf numFmtId="0" fontId="176" fillId="2" borderId="1587" xfId="13" applyFont="1" applyFill="1" applyBorder="1" applyAlignment="1">
      <alignment horizontal="center" vertical="center" wrapText="1"/>
    </xf>
    <xf numFmtId="0" fontId="176" fillId="2" borderId="1565" xfId="13" applyFont="1" applyFill="1" applyBorder="1" applyAlignment="1">
      <alignment horizontal="center" vertical="center" wrapText="1"/>
    </xf>
    <xf numFmtId="0" fontId="176" fillId="2" borderId="1588" xfId="13" applyFont="1" applyFill="1" applyBorder="1" applyAlignment="1">
      <alignment horizontal="center" vertical="center" wrapText="1"/>
    </xf>
    <xf numFmtId="0" fontId="11" fillId="2" borderId="27" xfId="13" applyFont="1" applyFill="1" applyBorder="1" applyAlignment="1">
      <alignment horizontal="center" vertical="center" wrapText="1"/>
    </xf>
    <xf numFmtId="0" fontId="185" fillId="2" borderId="1059" xfId="0" applyFont="1" applyFill="1" applyBorder="1" applyAlignment="1">
      <alignment horizontal="center" vertical="center" wrapText="1"/>
    </xf>
    <xf numFmtId="0" fontId="185" fillId="2" borderId="1066" xfId="0" applyFont="1" applyFill="1" applyBorder="1" applyAlignment="1">
      <alignment horizontal="center" vertical="center" wrapText="1"/>
    </xf>
    <xf numFmtId="0" fontId="185" fillId="2" borderId="1067" xfId="0" applyFont="1" applyFill="1" applyBorder="1" applyAlignment="1">
      <alignment horizontal="center" vertical="center" wrapText="1"/>
    </xf>
    <xf numFmtId="0" fontId="185" fillId="2" borderId="1295" xfId="0" applyFont="1" applyFill="1" applyBorder="1" applyAlignment="1">
      <alignment horizontal="center" vertical="center" wrapText="1"/>
    </xf>
    <xf numFmtId="0" fontId="185" fillId="2" borderId="1296" xfId="0" applyFont="1" applyFill="1" applyBorder="1" applyAlignment="1">
      <alignment horizontal="center" vertical="center" wrapText="1"/>
    </xf>
    <xf numFmtId="0" fontId="185" fillId="2" borderId="1297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174" fillId="2" borderId="1349" xfId="13" applyFont="1" applyFill="1" applyBorder="1" applyAlignment="1">
      <alignment horizontal="center" vertical="center" wrapText="1"/>
    </xf>
    <xf numFmtId="0" fontId="174" fillId="2" borderId="1015" xfId="13" quotePrefix="1" applyFont="1" applyFill="1" applyBorder="1" applyAlignment="1">
      <alignment horizontal="center" vertical="center" wrapText="1"/>
    </xf>
    <xf numFmtId="0" fontId="176" fillId="2" borderId="1289" xfId="13" applyFont="1" applyFill="1" applyBorder="1" applyAlignment="1">
      <alignment horizontal="center" vertical="center" wrapText="1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57" fillId="0" borderId="1590" xfId="15" applyFont="1" applyFill="1" applyBorder="1" applyAlignment="1">
      <alignment horizontal="center" vertical="center" wrapText="1"/>
    </xf>
    <xf numFmtId="0" fontId="57" fillId="0" borderId="1591" xfId="15" applyFont="1" applyFill="1" applyBorder="1" applyAlignment="1">
      <alignment horizontal="center" vertical="center" wrapText="1"/>
    </xf>
    <xf numFmtId="0" fontId="57" fillId="0" borderId="1280" xfId="15" applyFont="1" applyFill="1" applyBorder="1" applyAlignment="1">
      <alignment horizontal="center" vertical="center" wrapText="1"/>
    </xf>
    <xf numFmtId="0" fontId="57" fillId="0" borderId="1272" xfId="15" applyFont="1" applyFill="1" applyBorder="1" applyAlignment="1">
      <alignment horizontal="center" vertical="center" wrapText="1"/>
    </xf>
    <xf numFmtId="0" fontId="57" fillId="0" borderId="1377" xfId="15" applyFont="1" applyFill="1" applyBorder="1" applyAlignment="1">
      <alignment horizontal="center" vertical="center" wrapText="1"/>
    </xf>
    <xf numFmtId="0" fontId="57" fillId="0" borderId="1378" xfId="15" applyFont="1" applyFill="1" applyBorder="1" applyAlignment="1">
      <alignment horizontal="center" vertical="center" wrapText="1"/>
    </xf>
    <xf numFmtId="0" fontId="51" fillId="0" borderId="1592" xfId="15" applyFont="1" applyFill="1" applyBorder="1" applyAlignment="1">
      <alignment horizontal="center" vertical="center" wrapText="1"/>
    </xf>
    <xf numFmtId="0" fontId="51" fillId="0" borderId="1593" xfId="15" applyFont="1" applyFill="1" applyBorder="1" applyAlignment="1">
      <alignment horizontal="center" vertical="center" wrapText="1"/>
    </xf>
    <xf numFmtId="0" fontId="57" fillId="0" borderId="1594" xfId="15" applyFont="1" applyFill="1" applyBorder="1" applyAlignment="1">
      <alignment horizontal="center" vertical="center" wrapText="1"/>
    </xf>
    <xf numFmtId="0" fontId="51" fillId="0" borderId="1590" xfId="15" applyFont="1" applyFill="1" applyBorder="1" applyAlignment="1">
      <alignment horizontal="center" vertical="center" wrapText="1"/>
    </xf>
    <xf numFmtId="0" fontId="51" fillId="0" borderId="1591" xfId="15" applyFont="1" applyFill="1" applyBorder="1" applyAlignment="1">
      <alignment horizontal="center" vertical="center" wrapText="1"/>
    </xf>
    <xf numFmtId="0" fontId="51" fillId="0" borderId="1594" xfId="15" applyFont="1" applyFill="1" applyBorder="1" applyAlignment="1">
      <alignment horizontal="center" vertical="center" wrapText="1"/>
    </xf>
    <xf numFmtId="0" fontId="57" fillId="0" borderId="1595" xfId="15" applyFont="1" applyFill="1" applyBorder="1" applyAlignment="1">
      <alignment horizontal="center" vertical="center" wrapText="1"/>
    </xf>
    <xf numFmtId="0" fontId="57" fillId="0" borderId="1596" xfId="15" applyFont="1" applyFill="1" applyBorder="1" applyAlignment="1">
      <alignment horizontal="center" vertical="center" wrapText="1"/>
    </xf>
    <xf numFmtId="0" fontId="57" fillId="0" borderId="1597" xfId="15" applyFont="1" applyFill="1" applyBorder="1" applyAlignment="1">
      <alignment horizontal="center" vertical="center" wrapText="1"/>
    </xf>
    <xf numFmtId="0" fontId="51" fillId="0" borderId="1378" xfId="15" applyFont="1" applyFill="1" applyBorder="1" applyAlignment="1">
      <alignment horizontal="center" vertical="center" wrapText="1"/>
    </xf>
    <xf numFmtId="0" fontId="57" fillId="0" borderId="1296" xfId="15" applyFont="1" applyFill="1" applyBorder="1" applyAlignment="1">
      <alignment horizontal="center" vertical="center" wrapText="1"/>
    </xf>
    <xf numFmtId="0" fontId="57" fillId="0" borderId="1599" xfId="15" applyFont="1" applyFill="1" applyBorder="1" applyAlignment="1">
      <alignment horizontal="center" vertical="center" wrapText="1"/>
    </xf>
    <xf numFmtId="0" fontId="51" fillId="0" borderId="1599" xfId="15" applyFont="1" applyFill="1" applyBorder="1" applyAlignment="1">
      <alignment horizontal="center" vertical="center" wrapText="1"/>
    </xf>
    <xf numFmtId="0" fontId="57" fillId="0" borderId="1600" xfId="15" applyFont="1" applyFill="1" applyBorder="1" applyAlignment="1">
      <alignment horizontal="center" vertical="center" wrapText="1"/>
    </xf>
    <xf numFmtId="0" fontId="57" fillId="0" borderId="1290" xfId="15" applyFont="1" applyFill="1" applyBorder="1" applyAlignment="1">
      <alignment horizontal="center" vertical="center" wrapText="1"/>
    </xf>
    <xf numFmtId="0" fontId="57" fillId="0" borderId="1292" xfId="15" applyFont="1" applyFill="1" applyBorder="1" applyAlignment="1">
      <alignment horizontal="center" vertical="center" wrapText="1"/>
    </xf>
    <xf numFmtId="0" fontId="192" fillId="0" borderId="1186" xfId="15" applyFont="1" applyFill="1" applyBorder="1" applyAlignment="1">
      <alignment horizontal="center" vertical="center" wrapText="1"/>
    </xf>
    <xf numFmtId="0" fontId="192" fillId="0" borderId="1599" xfId="15" applyFont="1" applyFill="1" applyBorder="1" applyAlignment="1">
      <alignment horizontal="center" vertical="center" wrapText="1"/>
    </xf>
    <xf numFmtId="0" fontId="193" fillId="0" borderId="1186" xfId="15" applyFont="1" applyFill="1" applyBorder="1" applyAlignment="1">
      <alignment horizontal="center" vertical="center" wrapText="1"/>
    </xf>
    <xf numFmtId="0" fontId="128" fillId="2" borderId="1575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1567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1563" xfId="11" applyNumberFormat="1" applyFont="1" applyFill="1" applyBorder="1" applyAlignment="1" applyProtection="1">
      <alignment horizontal="center" vertical="center" textRotation="255" wrapText="1"/>
      <protection locked="0"/>
    </xf>
    <xf numFmtId="0" fontId="127" fillId="2" borderId="1575" xfId="13" applyNumberFormat="1" applyFont="1" applyFill="1" applyBorder="1" applyAlignment="1" applyProtection="1">
      <alignment vertical="center" wrapText="1"/>
      <protection locked="0"/>
    </xf>
    <xf numFmtId="0" fontId="127" fillId="2" borderId="1593" xfId="13" applyNumberFormat="1" applyFont="1" applyFill="1" applyBorder="1" applyAlignment="1" applyProtection="1">
      <alignment vertical="center" wrapText="1"/>
      <protection locked="0"/>
    </xf>
    <xf numFmtId="0" fontId="128" fillId="2" borderId="1598" xfId="13" applyNumberFormat="1" applyFont="1" applyFill="1" applyBorder="1" applyAlignment="1" applyProtection="1">
      <alignment vertical="center" wrapText="1"/>
      <protection locked="0"/>
    </xf>
    <xf numFmtId="0" fontId="128" fillId="2" borderId="1602" xfId="13" applyNumberFormat="1" applyFont="1" applyFill="1" applyBorder="1" applyAlignment="1" applyProtection="1">
      <alignment vertical="center" wrapText="1"/>
      <protection locked="0"/>
    </xf>
    <xf numFmtId="0" fontId="127" fillId="2" borderId="1592" xfId="13" applyNumberFormat="1" applyFont="1" applyFill="1" applyBorder="1" applyAlignment="1" applyProtection="1">
      <alignment vertical="center" wrapText="1"/>
      <protection locked="0"/>
    </xf>
    <xf numFmtId="0" fontId="127" fillId="2" borderId="896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41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89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92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592" xfId="11" applyNumberFormat="1" applyFont="1" applyFill="1" applyBorder="1" applyAlignment="1" applyProtection="1">
      <alignment horizontal="center" vertical="center" textRotation="255" wrapText="1"/>
      <protection locked="0"/>
    </xf>
    <xf numFmtId="0" fontId="127" fillId="2" borderId="1590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04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5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5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361" xfId="22" applyNumberFormat="1" applyFont="1" applyFill="1" applyBorder="1" applyAlignment="1" applyProtection="1">
      <alignment horizontal="center" vertical="center" wrapText="1"/>
    </xf>
    <xf numFmtId="0" fontId="27" fillId="2" borderId="1362" xfId="22" applyNumberFormat="1" applyFont="1" applyFill="1" applyBorder="1" applyAlignment="1" applyProtection="1">
      <alignment horizontal="center" vertical="center" wrapText="1"/>
    </xf>
    <xf numFmtId="0" fontId="127" fillId="2" borderId="1595" xfId="15" applyNumberFormat="1" applyFont="1" applyFill="1" applyBorder="1" applyAlignment="1" applyProtection="1">
      <alignment horizontal="center" vertical="center" wrapText="1"/>
    </xf>
    <xf numFmtId="0" fontId="27" fillId="2" borderId="1059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66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67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57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5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58" xfId="22" applyNumberFormat="1" applyFont="1" applyFill="1" applyBorder="1" applyAlignment="1" applyProtection="1">
      <alignment horizontal="center" vertical="center" wrapText="1"/>
      <protection locked="0"/>
    </xf>
    <xf numFmtId="0" fontId="25" fillId="2" borderId="506" xfId="13" applyNumberFormat="1" applyFont="1" applyFill="1" applyBorder="1" applyAlignment="1" applyProtection="1">
      <alignment horizontal="center" vertical="center" wrapText="1"/>
    </xf>
    <xf numFmtId="0" fontId="27" fillId="2" borderId="508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592" xfId="13" applyNumberFormat="1" applyFont="1" applyFill="1" applyBorder="1" applyAlignment="1" applyProtection="1">
      <alignment horizontal="center" vertical="center" wrapText="1"/>
    </xf>
    <xf numFmtId="0" fontId="25" fillId="2" borderId="510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511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512" xfId="11" applyNumberFormat="1" applyFont="1" applyFill="1" applyBorder="1" applyAlignment="1" applyProtection="1">
      <alignment horizontal="center" vertical="center" textRotation="255" wrapText="1"/>
      <protection locked="0"/>
    </xf>
    <xf numFmtId="0" fontId="27" fillId="2" borderId="506" xfId="13" applyNumberFormat="1" applyFont="1" applyFill="1" applyBorder="1" applyAlignment="1" applyProtection="1">
      <alignment vertical="center" wrapText="1"/>
      <protection locked="0"/>
    </xf>
    <xf numFmtId="0" fontId="27" fillId="2" borderId="513" xfId="13" applyNumberFormat="1" applyFont="1" applyFill="1" applyBorder="1" applyAlignment="1" applyProtection="1">
      <alignment vertical="center" wrapText="1"/>
      <protection locked="0"/>
    </xf>
    <xf numFmtId="0" fontId="25" fillId="2" borderId="514" xfId="13" applyNumberFormat="1" applyFont="1" applyFill="1" applyBorder="1" applyAlignment="1" applyProtection="1">
      <alignment vertical="center" wrapText="1"/>
      <protection locked="0"/>
    </xf>
    <xf numFmtId="0" fontId="127" fillId="2" borderId="1593" xfId="13" quotePrefix="1" applyNumberFormat="1" applyFont="1" applyFill="1" applyBorder="1" applyAlignment="1" applyProtection="1">
      <alignment vertical="center" wrapText="1"/>
      <protection locked="0"/>
    </xf>
    <xf numFmtId="0" fontId="27" fillId="2" borderId="1346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347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34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8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7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7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896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92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926" xfId="22" applyNumberFormat="1" applyFont="1" applyFill="1" applyBorder="1" applyAlignment="1" applyProtection="1">
      <alignment horizontal="center" vertical="center" wrapText="1"/>
      <protection locked="0"/>
    </xf>
    <xf numFmtId="0" fontId="48" fillId="2" borderId="1350" xfId="22" applyFont="1" applyFill="1" applyBorder="1" applyAlignment="1" applyProtection="1">
      <alignment horizontal="left" vertical="center" wrapText="1"/>
      <protection locked="0"/>
    </xf>
    <xf numFmtId="0" fontId="48" fillId="2" borderId="1351" xfId="22" applyFont="1" applyFill="1" applyBorder="1" applyAlignment="1" applyProtection="1">
      <alignment horizontal="left" vertical="center" wrapText="1"/>
      <protection locked="0"/>
    </xf>
    <xf numFmtId="0" fontId="48" fillId="2" borderId="1352" xfId="22" applyFont="1" applyFill="1" applyBorder="1" applyAlignment="1" applyProtection="1">
      <alignment horizontal="left" vertical="center" wrapText="1"/>
      <protection locked="0"/>
    </xf>
    <xf numFmtId="0" fontId="48" fillId="2" borderId="1013" xfId="22" applyFont="1" applyFill="1" applyBorder="1" applyAlignment="1" applyProtection="1">
      <alignment horizontal="center" vertical="center" wrapText="1"/>
      <protection locked="0"/>
    </xf>
    <xf numFmtId="0" fontId="48" fillId="2" borderId="1298" xfId="22" applyFont="1" applyFill="1" applyBorder="1" applyAlignment="1" applyProtection="1">
      <alignment horizontal="center" vertical="center" wrapText="1"/>
      <protection locked="0"/>
    </xf>
    <xf numFmtId="0" fontId="48" fillId="2" borderId="1353" xfId="22" applyFont="1" applyFill="1" applyBorder="1" applyAlignment="1" applyProtection="1">
      <alignment horizontal="center" vertical="center" wrapText="1"/>
      <protection locked="0"/>
    </xf>
    <xf numFmtId="0" fontId="27" fillId="2" borderId="510" xfId="13" applyNumberFormat="1" applyFont="1" applyFill="1" applyBorder="1" applyAlignment="1" applyProtection="1">
      <alignment vertical="center" wrapText="1"/>
      <protection locked="0"/>
    </xf>
    <xf numFmtId="0" fontId="27" fillId="2" borderId="811" xfId="13" applyNumberFormat="1" applyFont="1" applyFill="1" applyBorder="1" applyAlignment="1" applyProtection="1">
      <alignment vertical="center" wrapText="1"/>
      <protection locked="0"/>
    </xf>
    <xf numFmtId="0" fontId="27" fillId="2" borderId="812" xfId="13" applyNumberFormat="1" applyFont="1" applyFill="1" applyBorder="1" applyAlignment="1" applyProtection="1">
      <alignment vertical="center" wrapText="1"/>
      <protection locked="0"/>
    </xf>
    <xf numFmtId="0" fontId="27" fillId="2" borderId="80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801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80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226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227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238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439" xfId="13" applyNumberFormat="1" applyFont="1" applyFill="1" applyBorder="1" applyAlignment="1" applyProtection="1">
      <alignment horizontal="center" vertical="center" wrapText="1"/>
    </xf>
    <xf numFmtId="0" fontId="25" fillId="2" borderId="157" xfId="13" applyNumberFormat="1" applyFont="1" applyFill="1" applyBorder="1" applyAlignment="1" applyProtection="1">
      <alignment horizontal="center" vertical="center" wrapText="1"/>
    </xf>
    <xf numFmtId="0" fontId="25" fillId="2" borderId="158" xfId="13" applyNumberFormat="1" applyFont="1" applyFill="1" applyBorder="1" applyAlignment="1" applyProtection="1">
      <alignment horizontal="center" vertical="center" wrapText="1"/>
    </xf>
    <xf numFmtId="0" fontId="48" fillId="2" borderId="507" xfId="22" applyFont="1" applyFill="1" applyBorder="1" applyAlignment="1" applyProtection="1">
      <alignment horizontal="center" vertical="center" wrapText="1"/>
      <protection locked="0"/>
    </xf>
    <xf numFmtId="0" fontId="48" fillId="2" borderId="508" xfId="22" applyFont="1" applyFill="1" applyBorder="1" applyAlignment="1" applyProtection="1">
      <alignment horizontal="center" vertical="center" wrapText="1"/>
      <protection locked="0"/>
    </xf>
    <xf numFmtId="0" fontId="48" fillId="2" borderId="509" xfId="22" applyFont="1" applyFill="1" applyBorder="1" applyAlignment="1" applyProtection="1">
      <alignment horizontal="center" vertical="center" wrapText="1"/>
      <protection locked="0"/>
    </xf>
    <xf numFmtId="0" fontId="48" fillId="2" borderId="401" xfId="22" applyFont="1" applyFill="1" applyBorder="1" applyAlignment="1" applyProtection="1">
      <alignment horizontal="center" vertical="center" wrapText="1"/>
      <protection locked="0"/>
    </xf>
    <xf numFmtId="0" fontId="48" fillId="2" borderId="398" xfId="22" applyFont="1" applyFill="1" applyBorder="1" applyAlignment="1" applyProtection="1">
      <alignment horizontal="center" vertical="center" wrapText="1"/>
      <protection locked="0"/>
    </xf>
    <xf numFmtId="0" fontId="48" fillId="2" borderId="402" xfId="22" applyFont="1" applyFill="1" applyBorder="1" applyAlignment="1" applyProtection="1">
      <alignment horizontal="center" vertical="center" wrapText="1"/>
      <protection locked="0"/>
    </xf>
    <xf numFmtId="0" fontId="48" fillId="2" borderId="474" xfId="22" applyFont="1" applyFill="1" applyBorder="1" applyAlignment="1" applyProtection="1">
      <alignment horizontal="center" vertical="center" wrapText="1"/>
      <protection locked="0"/>
    </xf>
    <xf numFmtId="0" fontId="48" fillId="2" borderId="475" xfId="22" applyFont="1" applyFill="1" applyBorder="1" applyAlignment="1" applyProtection="1">
      <alignment horizontal="center" vertical="center" wrapText="1"/>
      <protection locked="0"/>
    </xf>
    <xf numFmtId="0" fontId="48" fillId="2" borderId="479" xfId="22" applyFont="1" applyFill="1" applyBorder="1" applyAlignment="1" applyProtection="1">
      <alignment horizontal="center" vertical="center" wrapText="1"/>
      <protection locked="0"/>
    </xf>
    <xf numFmtId="0" fontId="27" fillId="2" borderId="507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508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509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06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29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506" xfId="22" applyNumberFormat="1" applyFont="1" applyFill="1" applyBorder="1" applyAlignment="1" applyProtection="1">
      <alignment horizontal="center" vertical="center" wrapText="1"/>
    </xf>
    <xf numFmtId="0" fontId="25" fillId="2" borderId="513" xfId="22" applyNumberFormat="1" applyFont="1" applyFill="1" applyBorder="1" applyAlignment="1" applyProtection="1">
      <alignment horizontal="center" vertical="center" wrapText="1"/>
    </xf>
    <xf numFmtId="0" fontId="25" fillId="2" borderId="514" xfId="22" applyNumberFormat="1" applyFont="1" applyFill="1" applyBorder="1" applyAlignment="1" applyProtection="1">
      <alignment horizontal="center" vertical="center" wrapText="1"/>
    </xf>
    <xf numFmtId="0" fontId="128" fillId="2" borderId="1476" xfId="15" applyNumberFormat="1" applyFont="1" applyFill="1" applyBorder="1" applyAlignment="1" applyProtection="1">
      <alignment horizontal="center" vertical="center" wrapText="1"/>
    </xf>
    <xf numFmtId="0" fontId="165" fillId="2" borderId="369" xfId="0" applyNumberFormat="1" applyFont="1" applyFill="1" applyBorder="1" applyAlignment="1" applyProtection="1">
      <alignment horizontal="center" vertical="center"/>
    </xf>
    <xf numFmtId="0" fontId="27" fillId="2" borderId="1433" xfId="22" quotePrefix="1" applyFont="1" applyFill="1" applyBorder="1" applyAlignment="1">
      <alignment horizontal="left" vertical="center" wrapText="1"/>
    </xf>
    <xf numFmtId="0" fontId="27" fillId="2" borderId="159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594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590" xfId="13" applyNumberFormat="1" applyFont="1" applyFill="1" applyBorder="1" applyAlignment="1" applyProtection="1">
      <alignment horizontal="center" vertical="center" wrapText="1"/>
    </xf>
    <xf numFmtId="0" fontId="128" fillId="2" borderId="1591" xfId="13" applyNumberFormat="1" applyFont="1" applyFill="1" applyBorder="1" applyAlignment="1" applyProtection="1">
      <alignment horizontal="center" vertical="center" wrapText="1"/>
    </xf>
    <xf numFmtId="0" fontId="128" fillId="2" borderId="1594" xfId="13" applyNumberFormat="1" applyFont="1" applyFill="1" applyBorder="1" applyAlignment="1" applyProtection="1">
      <alignment horizontal="center" vertical="center" wrapText="1"/>
    </xf>
    <xf numFmtId="0" fontId="128" fillId="2" borderId="1280" xfId="13" applyNumberFormat="1" applyFont="1" applyFill="1" applyBorder="1" applyAlignment="1" applyProtection="1">
      <alignment horizontal="center" vertical="center" wrapText="1"/>
    </xf>
    <xf numFmtId="0" fontId="128" fillId="2" borderId="1272" xfId="13" applyNumberFormat="1" applyFont="1" applyFill="1" applyBorder="1" applyAlignment="1" applyProtection="1">
      <alignment horizontal="center" vertical="center" wrapText="1"/>
    </xf>
    <xf numFmtId="0" fontId="128" fillId="2" borderId="1273" xfId="13" applyNumberFormat="1" applyFont="1" applyFill="1" applyBorder="1" applyAlignment="1" applyProtection="1">
      <alignment horizontal="center" vertical="center" wrapText="1"/>
    </xf>
    <xf numFmtId="0" fontId="27" fillId="2" borderId="129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96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97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295" xfId="13" applyNumberFormat="1" applyFont="1" applyFill="1" applyBorder="1" applyAlignment="1" applyProtection="1">
      <alignment horizontal="center" vertical="center" wrapText="1"/>
    </xf>
    <xf numFmtId="0" fontId="128" fillId="2" borderId="1296" xfId="13" applyNumberFormat="1" applyFont="1" applyFill="1" applyBorder="1" applyAlignment="1" applyProtection="1">
      <alignment horizontal="center" vertical="center" wrapText="1"/>
    </xf>
    <xf numFmtId="0" fontId="128" fillId="2" borderId="1297" xfId="13" applyNumberFormat="1" applyFont="1" applyFill="1" applyBorder="1" applyAlignment="1" applyProtection="1">
      <alignment horizontal="center" vertical="center" wrapText="1"/>
    </xf>
    <xf numFmtId="0" fontId="48" fillId="2" borderId="1476" xfId="22" quotePrefix="1" applyFont="1" applyFill="1" applyBorder="1" applyAlignment="1">
      <alignment horizontal="left" vertical="center" wrapText="1"/>
    </xf>
    <xf numFmtId="0" fontId="27" fillId="2" borderId="1479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1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14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479" xfId="15" applyFont="1" applyFill="1" applyBorder="1" applyAlignment="1" applyProtection="1">
      <alignment horizontal="center" vertical="center" wrapText="1"/>
    </xf>
    <xf numFmtId="0" fontId="128" fillId="2" borderId="1413" xfId="15" applyFont="1" applyFill="1" applyBorder="1" applyAlignment="1" applyProtection="1">
      <alignment horizontal="center" vertical="center" wrapText="1"/>
    </xf>
    <xf numFmtId="0" fontId="128" fillId="2" borderId="1414" xfId="15" applyFont="1" applyFill="1" applyBorder="1" applyAlignment="1" applyProtection="1">
      <alignment horizontal="center" vertical="center" wrapText="1"/>
    </xf>
    <xf numFmtId="0" fontId="48" fillId="2" borderId="1590" xfId="22" quotePrefix="1" applyFont="1" applyFill="1" applyBorder="1" applyAlignment="1">
      <alignment horizontal="left" vertical="center" wrapText="1"/>
    </xf>
    <xf numFmtId="0" fontId="27" fillId="2" borderId="1590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590" xfId="15" applyFont="1" applyFill="1" applyBorder="1" applyAlignment="1" applyProtection="1">
      <alignment horizontal="center" vertical="center" wrapText="1"/>
    </xf>
    <xf numFmtId="0" fontId="128" fillId="2" borderId="1591" xfId="15" applyFont="1" applyFill="1" applyBorder="1" applyAlignment="1" applyProtection="1">
      <alignment horizontal="center" vertical="center" wrapText="1"/>
    </xf>
    <xf numFmtId="0" fontId="128" fillId="2" borderId="1594" xfId="15" applyFont="1" applyFill="1" applyBorder="1" applyAlignment="1" applyProtection="1">
      <alignment horizontal="center" vertical="center" wrapText="1"/>
    </xf>
    <xf numFmtId="0" fontId="48" fillId="2" borderId="1280" xfId="22" quotePrefix="1" applyFont="1" applyFill="1" applyBorder="1" applyAlignment="1">
      <alignment horizontal="left" vertical="center" wrapText="1"/>
    </xf>
    <xf numFmtId="0" fontId="128" fillId="2" borderId="1280" xfId="15" applyFont="1" applyFill="1" applyBorder="1" applyAlignment="1" applyProtection="1">
      <alignment horizontal="center" vertical="center" wrapText="1"/>
    </xf>
    <xf numFmtId="0" fontId="128" fillId="2" borderId="1272" xfId="15" applyFont="1" applyFill="1" applyBorder="1" applyAlignment="1" applyProtection="1">
      <alignment horizontal="center" vertical="center" wrapText="1"/>
    </xf>
    <xf numFmtId="0" fontId="128" fillId="2" borderId="1273" xfId="15" applyFont="1" applyFill="1" applyBorder="1" applyAlignment="1" applyProtection="1">
      <alignment horizontal="center" vertical="center" wrapText="1"/>
    </xf>
    <xf numFmtId="0" fontId="48" fillId="2" borderId="1295" xfId="22" quotePrefix="1" applyFont="1" applyFill="1" applyBorder="1" applyAlignment="1">
      <alignment horizontal="left" vertical="center" wrapText="1"/>
    </xf>
    <xf numFmtId="0" fontId="128" fillId="2" borderId="1295" xfId="15" applyFont="1" applyFill="1" applyBorder="1" applyAlignment="1" applyProtection="1">
      <alignment horizontal="center" vertical="center" wrapText="1"/>
    </xf>
    <xf numFmtId="0" fontId="128" fillId="2" borderId="1296" xfId="15" applyFont="1" applyFill="1" applyBorder="1" applyAlignment="1" applyProtection="1">
      <alignment horizontal="center" vertical="center" wrapText="1"/>
    </xf>
    <xf numFmtId="0" fontId="128" fillId="2" borderId="1297" xfId="15" applyFont="1" applyFill="1" applyBorder="1" applyAlignment="1" applyProtection="1">
      <alignment horizontal="center" vertical="center" wrapText="1"/>
    </xf>
    <xf numFmtId="0" fontId="168" fillId="2" borderId="1592" xfId="0" applyNumberFormat="1" applyFont="1" applyFill="1" applyBorder="1" applyAlignment="1" applyProtection="1">
      <alignment horizontal="center" vertical="center"/>
    </xf>
    <xf numFmtId="0" fontId="135" fillId="5" borderId="1601" xfId="11" quotePrefix="1" applyFont="1" applyFill="1" applyBorder="1" applyAlignment="1" applyProtection="1">
      <alignment horizontal="center" textRotation="90" wrapText="1"/>
      <protection locked="0"/>
    </xf>
    <xf numFmtId="0" fontId="129" fillId="5" borderId="1603" xfId="15" quotePrefix="1" applyFont="1" applyFill="1" applyBorder="1" applyAlignment="1" applyProtection="1">
      <alignment vertical="center" wrapText="1"/>
      <protection locked="0"/>
    </xf>
    <xf numFmtId="0" fontId="128" fillId="2" borderId="1442" xfId="15" applyFont="1" applyFill="1" applyBorder="1" applyAlignment="1" applyProtection="1">
      <alignment vertical="center" wrapText="1"/>
      <protection locked="0"/>
    </xf>
    <xf numFmtId="0" fontId="129" fillId="2" borderId="1442" xfId="0" applyFont="1" applyFill="1" applyBorder="1" applyAlignment="1" applyProtection="1">
      <alignment horizontal="left" vertical="center" wrapText="1"/>
      <protection locked="0"/>
    </xf>
    <xf numFmtId="0" fontId="129" fillId="2" borderId="1373" xfId="0" applyFont="1" applyFill="1" applyBorder="1" applyAlignment="1" applyProtection="1">
      <alignment horizontal="left" vertical="center" wrapText="1"/>
      <protection locked="0"/>
    </xf>
    <xf numFmtId="0" fontId="129" fillId="2" borderId="1603" xfId="0" applyFont="1" applyFill="1" applyBorder="1" applyAlignment="1" applyProtection="1">
      <alignment horizontal="left" vertical="center" wrapText="1"/>
      <protection locked="0"/>
    </xf>
    <xf numFmtId="0" fontId="144" fillId="2" borderId="863" xfId="15" applyFont="1" applyFill="1" applyBorder="1" applyAlignment="1">
      <alignment horizontal="left" vertical="center" wrapText="1"/>
    </xf>
    <xf numFmtId="0" fontId="129" fillId="2" borderId="1604" xfId="15" applyFont="1" applyFill="1" applyBorder="1" applyAlignment="1" applyProtection="1">
      <alignment vertical="center" wrapText="1"/>
      <protection locked="0"/>
    </xf>
    <xf numFmtId="0" fontId="127" fillId="2" borderId="863" xfId="15" quotePrefix="1" applyFont="1" applyFill="1" applyBorder="1" applyAlignment="1">
      <alignment horizontal="left" vertical="center" wrapText="1"/>
    </xf>
    <xf numFmtId="0" fontId="127" fillId="2" borderId="1566" xfId="15" quotePrefix="1" applyFont="1" applyFill="1" applyBorder="1" applyAlignment="1">
      <alignment horizontal="left" vertical="center" wrapText="1"/>
    </xf>
    <xf numFmtId="0" fontId="144" fillId="2" borderId="1433" xfId="15" quotePrefix="1" applyFont="1" applyFill="1" applyBorder="1" applyAlignment="1">
      <alignment horizontal="left" vertical="center" wrapText="1"/>
    </xf>
    <xf numFmtId="0" fontId="144" fillId="2" borderId="1271" xfId="15" quotePrefix="1" applyFont="1" applyFill="1" applyBorder="1" applyAlignment="1">
      <alignment horizontal="left" vertical="center" wrapText="1"/>
    </xf>
    <xf numFmtId="0" fontId="144" fillId="2" borderId="1371" xfId="15" quotePrefix="1" applyFont="1" applyFill="1" applyBorder="1" applyAlignment="1">
      <alignment horizontal="left" vertical="center" wrapText="1"/>
    </xf>
    <xf numFmtId="0" fontId="128" fillId="2" borderId="1601" xfId="13" applyFont="1" applyFill="1" applyBorder="1" applyAlignment="1" applyProtection="1">
      <alignment horizontal="center" vertical="center" wrapText="1"/>
      <protection locked="0"/>
    </xf>
    <xf numFmtId="0" fontId="128" fillId="2" borderId="1593" xfId="13" applyFont="1" applyFill="1" applyBorder="1" applyAlignment="1" applyProtection="1">
      <alignment horizontal="center" vertical="center" wrapText="1"/>
      <protection locked="0"/>
    </xf>
    <xf numFmtId="0" fontId="128" fillId="2" borderId="1598" xfId="13" applyFont="1" applyFill="1" applyBorder="1" applyAlignment="1" applyProtection="1">
      <alignment horizontal="center" vertical="center" wrapText="1"/>
      <protection locked="0"/>
    </xf>
    <xf numFmtId="0" fontId="128" fillId="2" borderId="1441" xfId="13" applyFont="1" applyFill="1" applyBorder="1" applyAlignment="1" applyProtection="1">
      <alignment horizontal="center" vertical="center" wrapText="1"/>
      <protection locked="0"/>
    </xf>
    <xf numFmtId="0" fontId="128" fillId="2" borderId="1590" xfId="0" applyFont="1" applyFill="1" applyBorder="1" applyAlignment="1" applyProtection="1">
      <alignment horizontal="center" vertical="center" wrapText="1"/>
    </xf>
    <xf numFmtId="0" fontId="128" fillId="2" borderId="1591" xfId="0" applyFont="1" applyFill="1" applyBorder="1" applyAlignment="1" applyProtection="1">
      <alignment horizontal="center" vertical="center" wrapText="1"/>
    </xf>
    <xf numFmtId="0" fontId="128" fillId="2" borderId="1594" xfId="0" applyFont="1" applyFill="1" applyBorder="1" applyAlignment="1" applyProtection="1">
      <alignment horizontal="center" vertical="center" wrapText="1"/>
    </xf>
    <xf numFmtId="0" fontId="127" fillId="2" borderId="1595" xfId="15" applyFont="1" applyFill="1" applyBorder="1" applyAlignment="1" applyProtection="1">
      <alignment horizontal="center" vertical="center" wrapText="1"/>
    </xf>
    <xf numFmtId="0" fontId="128" fillId="2" borderId="1280" xfId="0" applyFont="1" applyFill="1" applyBorder="1" applyAlignment="1" applyProtection="1">
      <alignment horizontal="center" vertical="center" wrapText="1"/>
    </xf>
    <xf numFmtId="0" fontId="128" fillId="2" borderId="1272" xfId="0" applyFont="1" applyFill="1" applyBorder="1" applyAlignment="1" applyProtection="1">
      <alignment horizontal="center" vertical="center" wrapText="1"/>
    </xf>
    <xf numFmtId="0" fontId="128" fillId="2" borderId="1273" xfId="0" applyFont="1" applyFill="1" applyBorder="1" applyAlignment="1" applyProtection="1">
      <alignment horizontal="center" vertical="center" wrapText="1"/>
    </xf>
    <xf numFmtId="0" fontId="129" fillId="2" borderId="1566" xfId="15" quotePrefix="1" applyFont="1" applyFill="1" applyBorder="1" applyAlignment="1" applyProtection="1">
      <alignment vertical="center" wrapText="1"/>
      <protection locked="0"/>
    </xf>
    <xf numFmtId="0" fontId="129" fillId="2" borderId="1595" xfId="0" applyFont="1" applyFill="1" applyBorder="1" applyAlignment="1" applyProtection="1">
      <alignment horizontal="center" vertical="center" wrapText="1"/>
      <protection locked="0"/>
    </xf>
    <xf numFmtId="0" fontId="129" fillId="2" borderId="1596" xfId="0" applyFont="1" applyFill="1" applyBorder="1" applyAlignment="1" applyProtection="1">
      <alignment horizontal="center" vertical="center" wrapText="1"/>
      <protection locked="0"/>
    </xf>
    <xf numFmtId="0" fontId="129" fillId="2" borderId="1597" xfId="0" applyFont="1" applyFill="1" applyBorder="1" applyAlignment="1" applyProtection="1">
      <alignment horizontal="center" vertical="center" wrapText="1"/>
      <protection locked="0"/>
    </xf>
    <xf numFmtId="0" fontId="129" fillId="2" borderId="1280" xfId="0" applyFont="1" applyFill="1" applyBorder="1" applyAlignment="1" applyProtection="1">
      <alignment horizontal="center" vertical="center" wrapText="1"/>
    </xf>
    <xf numFmtId="0" fontId="129" fillId="2" borderId="1272" xfId="0" applyFont="1" applyFill="1" applyBorder="1" applyAlignment="1" applyProtection="1">
      <alignment horizontal="center" vertical="center" wrapText="1"/>
    </xf>
    <xf numFmtId="0" fontId="129" fillId="2" borderId="1273" xfId="0" applyFont="1" applyFill="1" applyBorder="1" applyAlignment="1" applyProtection="1">
      <alignment horizontal="center" vertical="center" wrapText="1"/>
    </xf>
    <xf numFmtId="0" fontId="129" fillId="2" borderId="1295" xfId="0" applyFont="1" applyFill="1" applyBorder="1" applyAlignment="1" applyProtection="1">
      <alignment horizontal="center" vertical="center" wrapText="1"/>
    </xf>
    <xf numFmtId="0" fontId="129" fillId="2" borderId="1296" xfId="0" applyFont="1" applyFill="1" applyBorder="1" applyAlignment="1" applyProtection="1">
      <alignment horizontal="center" vertical="center" wrapText="1"/>
    </xf>
    <xf numFmtId="0" fontId="129" fillId="2" borderId="1297" xfId="0" applyFont="1" applyFill="1" applyBorder="1" applyAlignment="1" applyProtection="1">
      <alignment horizontal="center" vertical="center" wrapText="1"/>
    </xf>
    <xf numFmtId="0" fontId="129" fillId="2" borderId="1590" xfId="0" applyFont="1" applyFill="1" applyBorder="1" applyAlignment="1" applyProtection="1">
      <alignment horizontal="center" vertical="center" wrapText="1"/>
    </xf>
    <xf numFmtId="0" fontId="129" fillId="2" borderId="1591" xfId="0" applyFont="1" applyFill="1" applyBorder="1" applyAlignment="1" applyProtection="1">
      <alignment horizontal="center" vertical="center" wrapText="1"/>
    </xf>
    <xf numFmtId="0" fontId="129" fillId="2" borderId="1594" xfId="0" applyFont="1" applyFill="1" applyBorder="1" applyAlignment="1" applyProtection="1">
      <alignment horizontal="center" vertical="center" wrapText="1"/>
    </xf>
    <xf numFmtId="0" fontId="128" fillId="2" borderId="1566" xfId="15" applyFont="1" applyFill="1" applyBorder="1" applyAlignment="1" applyProtection="1">
      <alignment horizontal="center" vertical="center" wrapText="1"/>
    </xf>
    <xf numFmtId="0" fontId="129" fillId="2" borderId="1566" xfId="0" applyNumberFormat="1" applyFont="1" applyFill="1" applyBorder="1" applyAlignment="1" applyProtection="1">
      <alignment horizontal="left" vertical="center" wrapText="1"/>
      <protection locked="0"/>
    </xf>
    <xf numFmtId="0" fontId="129" fillId="2" borderId="1603" xfId="0" applyFont="1" applyFill="1" applyBorder="1" applyAlignment="1" applyProtection="1">
      <alignment horizontal="center" vertical="center"/>
    </xf>
    <xf numFmtId="0" fontId="127" fillId="2" borderId="1433" xfId="15" quotePrefix="1" applyFont="1" applyFill="1" applyBorder="1" applyAlignment="1">
      <alignment horizontal="left" vertical="center" wrapText="1"/>
    </xf>
    <xf numFmtId="0" fontId="144" fillId="2" borderId="1271" xfId="15" applyFont="1" applyFill="1" applyBorder="1" applyAlignment="1">
      <alignment horizontal="left" vertical="center" wrapText="1"/>
    </xf>
    <xf numFmtId="0" fontId="129" fillId="2" borderId="1371" xfId="0" applyFont="1" applyFill="1" applyBorder="1" applyAlignment="1" applyProtection="1">
      <alignment horizontal="left" vertical="center" wrapText="1"/>
      <protection locked="0"/>
    </xf>
    <xf numFmtId="0" fontId="32" fillId="2" borderId="345" xfId="22" applyFont="1" applyFill="1" applyBorder="1" applyAlignment="1" applyProtection="1">
      <alignment horizontal="center" vertical="center" wrapText="1"/>
    </xf>
    <xf numFmtId="0" fontId="32" fillId="2" borderId="336" xfId="22" applyFont="1" applyFill="1" applyBorder="1" applyAlignment="1" applyProtection="1">
      <alignment horizontal="center" vertical="center" wrapText="1"/>
    </xf>
    <xf numFmtId="0" fontId="32" fillId="2" borderId="347" xfId="22" applyFont="1" applyFill="1" applyBorder="1" applyAlignment="1" applyProtection="1">
      <alignment horizontal="center" vertical="center" wrapText="1"/>
    </xf>
    <xf numFmtId="0" fontId="32" fillId="2" borderId="341" xfId="22" applyFont="1" applyFill="1" applyBorder="1" applyAlignment="1" applyProtection="1">
      <alignment horizontal="center" vertical="center" wrapText="1"/>
    </xf>
    <xf numFmtId="0" fontId="32" fillId="2" borderId="314" xfId="22" applyFont="1" applyFill="1" applyBorder="1" applyAlignment="1" applyProtection="1">
      <alignment horizontal="center" vertical="center" wrapText="1"/>
    </xf>
    <xf numFmtId="0" fontId="32" fillId="2" borderId="315" xfId="22" applyFont="1" applyFill="1" applyBorder="1" applyAlignment="1" applyProtection="1">
      <alignment horizontal="center" vertical="center" wrapText="1"/>
    </xf>
    <xf numFmtId="0" fontId="32" fillId="2" borderId="1280" xfId="22" applyFont="1" applyFill="1" applyBorder="1" applyAlignment="1" applyProtection="1">
      <alignment horizontal="center" vertical="center" wrapText="1"/>
    </xf>
    <xf numFmtId="0" fontId="32" fillId="2" borderId="1272" xfId="22" applyFont="1" applyFill="1" applyBorder="1" applyAlignment="1" applyProtection="1">
      <alignment horizontal="center" vertical="center" wrapText="1"/>
    </xf>
    <xf numFmtId="0" fontId="32" fillId="2" borderId="1273" xfId="22" applyFont="1" applyFill="1" applyBorder="1" applyAlignment="1" applyProtection="1">
      <alignment horizontal="center" vertical="center" wrapText="1"/>
    </xf>
    <xf numFmtId="0" fontId="32" fillId="2" borderId="1295" xfId="22" applyFont="1" applyFill="1" applyBorder="1" applyAlignment="1" applyProtection="1">
      <alignment horizontal="center" vertical="center" wrapText="1"/>
    </xf>
    <xf numFmtId="0" fontId="32" fillId="2" borderId="1296" xfId="22" applyFont="1" applyFill="1" applyBorder="1" applyAlignment="1" applyProtection="1">
      <alignment horizontal="center" vertical="center" wrapText="1"/>
    </xf>
    <xf numFmtId="0" fontId="32" fillId="2" borderId="1297" xfId="22" applyFont="1" applyFill="1" applyBorder="1" applyAlignment="1" applyProtection="1">
      <alignment horizontal="center" vertical="center" wrapText="1"/>
    </xf>
    <xf numFmtId="0" fontId="31" fillId="2" borderId="341" xfId="13" applyFont="1" applyFill="1" applyBorder="1" applyAlignment="1" applyProtection="1">
      <alignment horizontal="center" vertical="center" wrapText="1"/>
      <protection locked="0"/>
    </xf>
    <xf numFmtId="0" fontId="31" fillId="2" borderId="314" xfId="13" applyFont="1" applyFill="1" applyBorder="1" applyAlignment="1" applyProtection="1">
      <alignment horizontal="center" vertical="center" wrapText="1"/>
      <protection locked="0"/>
    </xf>
    <xf numFmtId="0" fontId="32" fillId="2" borderId="315" xfId="22" applyFont="1" applyFill="1" applyBorder="1" applyAlignment="1" applyProtection="1">
      <alignment horizontal="center" vertical="center" wrapText="1"/>
      <protection locked="0"/>
    </xf>
    <xf numFmtId="0" fontId="32" fillId="2" borderId="356" xfId="13" applyFont="1" applyFill="1" applyBorder="1" applyAlignment="1" applyProtection="1">
      <alignment horizontal="center" vertical="center" wrapText="1"/>
      <protection locked="0"/>
    </xf>
    <xf numFmtId="0" fontId="32" fillId="2" borderId="357" xfId="13" applyFont="1" applyFill="1" applyBorder="1" applyAlignment="1" applyProtection="1">
      <alignment horizontal="center" vertical="center" wrapText="1"/>
      <protection locked="0"/>
    </xf>
    <xf numFmtId="0" fontId="32" fillId="2" borderId="358" xfId="22" applyFont="1" applyFill="1" applyBorder="1" applyAlignment="1" applyProtection="1">
      <alignment horizontal="center" vertical="center" wrapText="1"/>
      <protection locked="0"/>
    </xf>
    <xf numFmtId="0" fontId="32" fillId="2" borderId="303" xfId="13" applyFont="1" applyFill="1" applyBorder="1" applyAlignment="1" applyProtection="1">
      <alignment horizontal="center" vertical="center" wrapText="1"/>
      <protection locked="0"/>
    </xf>
    <xf numFmtId="0" fontId="32" fillId="2" borderId="312" xfId="13" applyFont="1" applyFill="1" applyBorder="1" applyAlignment="1" applyProtection="1">
      <alignment horizontal="center" vertical="center" wrapText="1"/>
      <protection locked="0"/>
    </xf>
    <xf numFmtId="0" fontId="32" fillId="2" borderId="313" xfId="13" applyFont="1" applyFill="1" applyBorder="1" applyAlignment="1" applyProtection="1">
      <alignment horizontal="center" vertical="center" wrapText="1"/>
      <protection locked="0"/>
    </xf>
    <xf numFmtId="0" fontId="32" fillId="2" borderId="317" xfId="0" applyFont="1" applyFill="1" applyBorder="1" applyAlignment="1" applyProtection="1">
      <alignment horizontal="center" vertical="center"/>
      <protection locked="0"/>
    </xf>
    <xf numFmtId="0" fontId="32" fillId="2" borderId="318" xfId="0" applyFont="1" applyFill="1" applyBorder="1" applyAlignment="1" applyProtection="1">
      <alignment horizontal="center" vertical="center"/>
      <protection locked="0"/>
    </xf>
    <xf numFmtId="0" fontId="32" fillId="2" borderId="319" xfId="0" applyFont="1" applyFill="1" applyBorder="1" applyAlignment="1" applyProtection="1">
      <alignment horizontal="center" vertical="center"/>
      <protection locked="0"/>
    </xf>
    <xf numFmtId="0" fontId="31" fillId="2" borderId="1147" xfId="13" applyFont="1" applyFill="1" applyBorder="1" applyAlignment="1" applyProtection="1">
      <alignment horizontal="center" vertical="center" wrapText="1"/>
    </xf>
    <xf numFmtId="0" fontId="31" fillId="2" borderId="1149" xfId="13" applyFont="1" applyFill="1" applyBorder="1" applyAlignment="1" applyProtection="1">
      <alignment horizontal="center" vertical="center" wrapText="1"/>
    </xf>
    <xf numFmtId="0" fontId="31" fillId="2" borderId="1150" xfId="13" applyFont="1" applyFill="1" applyBorder="1" applyAlignment="1" applyProtection="1">
      <alignment horizontal="center" vertical="center" wrapText="1"/>
    </xf>
    <xf numFmtId="0" fontId="32" fillId="2" borderId="1280" xfId="13" applyFont="1" applyFill="1" applyBorder="1" applyAlignment="1" applyProtection="1">
      <alignment horizontal="center" vertical="center" wrapText="1"/>
      <protection locked="0"/>
    </xf>
    <xf numFmtId="0" fontId="32" fillId="2" borderId="1272" xfId="13" applyFont="1" applyFill="1" applyBorder="1" applyAlignment="1" applyProtection="1">
      <alignment horizontal="center" vertical="center" wrapText="1"/>
      <protection locked="0"/>
    </xf>
    <xf numFmtId="0" fontId="32" fillId="2" borderId="1273" xfId="13" applyFont="1" applyFill="1" applyBorder="1" applyAlignment="1" applyProtection="1">
      <alignment horizontal="center" vertical="center" wrapText="1"/>
      <protection locked="0"/>
    </xf>
    <xf numFmtId="0" fontId="32" fillId="2" borderId="1280" xfId="0" applyFont="1" applyFill="1" applyBorder="1" applyAlignment="1" applyProtection="1">
      <alignment horizontal="center" vertical="center"/>
      <protection locked="0"/>
    </xf>
    <xf numFmtId="0" fontId="32" fillId="2" borderId="1272" xfId="0" applyFont="1" applyFill="1" applyBorder="1" applyAlignment="1" applyProtection="1">
      <alignment horizontal="center" vertical="center"/>
      <protection locked="0"/>
    </xf>
    <xf numFmtId="0" fontId="32" fillId="2" borderId="1273" xfId="0" applyFont="1" applyFill="1" applyBorder="1" applyAlignment="1" applyProtection="1">
      <alignment horizontal="center" vertical="center"/>
      <protection locked="0"/>
    </xf>
    <xf numFmtId="0" fontId="32" fillId="2" borderId="1295" xfId="0" applyFont="1" applyFill="1" applyBorder="1" applyAlignment="1" applyProtection="1">
      <alignment horizontal="center" vertical="center"/>
      <protection locked="0"/>
    </xf>
    <xf numFmtId="0" fontId="32" fillId="2" borderId="1296" xfId="0" applyFont="1" applyFill="1" applyBorder="1" applyAlignment="1" applyProtection="1">
      <alignment horizontal="center" vertical="center"/>
      <protection locked="0"/>
    </xf>
    <xf numFmtId="0" fontId="32" fillId="2" borderId="1297" xfId="0" applyFont="1" applyFill="1" applyBorder="1" applyAlignment="1" applyProtection="1">
      <alignment horizontal="center" vertical="center"/>
      <protection locked="0"/>
    </xf>
    <xf numFmtId="0" fontId="32" fillId="2" borderId="1007" xfId="13" applyFont="1" applyFill="1" applyBorder="1" applyAlignment="1" applyProtection="1">
      <alignment horizontal="center" vertical="center" wrapText="1"/>
      <protection locked="0"/>
    </xf>
    <xf numFmtId="0" fontId="32" fillId="2" borderId="1009" xfId="13" applyFont="1" applyFill="1" applyBorder="1" applyAlignment="1" applyProtection="1">
      <alignment horizontal="center" vertical="center" wrapText="1"/>
      <protection locked="0"/>
    </xf>
    <xf numFmtId="0" fontId="32" fillId="2" borderId="1010" xfId="13" applyFont="1" applyFill="1" applyBorder="1" applyAlignment="1" applyProtection="1">
      <alignment horizontal="center" vertical="center" wrapText="1"/>
      <protection locked="0"/>
    </xf>
    <xf numFmtId="0" fontId="146" fillId="2" borderId="1474" xfId="13" applyFont="1" applyFill="1" applyBorder="1" applyAlignment="1" applyProtection="1">
      <alignment horizontal="center" vertical="center" wrapText="1"/>
    </xf>
    <xf numFmtId="0" fontId="49" fillId="2" borderId="1433" xfId="28" quotePrefix="1" applyFont="1" applyFill="1" applyBorder="1" applyAlignment="1">
      <alignment vertical="center" wrapText="1"/>
    </xf>
    <xf numFmtId="0" fontId="32" fillId="2" borderId="1590" xfId="22" applyFont="1" applyFill="1" applyBorder="1" applyAlignment="1" applyProtection="1">
      <alignment horizontal="center" vertical="center" wrapText="1"/>
    </xf>
    <xf numFmtId="0" fontId="32" fillId="2" borderId="1591" xfId="22" applyFont="1" applyFill="1" applyBorder="1" applyAlignment="1" applyProtection="1">
      <alignment horizontal="center" vertical="center" wrapText="1"/>
    </xf>
    <xf numFmtId="0" fontId="32" fillId="2" borderId="1594" xfId="22" applyFont="1" applyFill="1" applyBorder="1" applyAlignment="1" applyProtection="1">
      <alignment horizontal="center" vertical="center" wrapText="1"/>
    </xf>
    <xf numFmtId="0" fontId="50" fillId="2" borderId="1590" xfId="28" applyFont="1" applyFill="1" applyBorder="1" applyAlignment="1" applyProtection="1">
      <alignment vertical="center" wrapText="1"/>
    </xf>
    <xf numFmtId="0" fontId="50" fillId="2" borderId="1591" xfId="28" applyFont="1" applyFill="1" applyBorder="1" applyAlignment="1" applyProtection="1">
      <alignment vertical="center" wrapText="1"/>
    </xf>
    <xf numFmtId="0" fontId="50" fillId="2" borderId="1594" xfId="28" applyFont="1" applyFill="1" applyBorder="1" applyAlignment="1" applyProtection="1">
      <alignment vertical="center" wrapText="1"/>
    </xf>
    <xf numFmtId="0" fontId="146" fillId="2" borderId="1059" xfId="13" applyFont="1" applyFill="1" applyBorder="1" applyAlignment="1" applyProtection="1">
      <alignment horizontal="center" vertical="center" wrapText="1"/>
    </xf>
    <xf numFmtId="0" fontId="146" fillId="2" borderId="603" xfId="13" applyFont="1" applyFill="1" applyBorder="1" applyAlignment="1" applyProtection="1">
      <alignment horizontal="center" vertical="center" wrapText="1"/>
    </xf>
    <xf numFmtId="0" fontId="146" fillId="2" borderId="604" xfId="13" applyFont="1" applyFill="1" applyBorder="1" applyAlignment="1" applyProtection="1">
      <alignment horizontal="center" vertical="center" wrapText="1"/>
    </xf>
    <xf numFmtId="0" fontId="32" fillId="2" borderId="1590" xfId="0" applyFont="1" applyFill="1" applyBorder="1" applyAlignment="1" applyProtection="1">
      <alignment horizontal="center" vertical="center"/>
      <protection locked="0"/>
    </xf>
    <xf numFmtId="0" fontId="32" fillId="2" borderId="1591" xfId="0" applyFont="1" applyFill="1" applyBorder="1" applyAlignment="1" applyProtection="1">
      <alignment horizontal="center" vertical="center"/>
      <protection locked="0"/>
    </xf>
    <xf numFmtId="0" fontId="32" fillId="2" borderId="1594" xfId="0" applyFont="1" applyFill="1" applyBorder="1" applyAlignment="1" applyProtection="1">
      <alignment horizontal="center" vertical="center"/>
      <protection locked="0"/>
    </xf>
    <xf numFmtId="0" fontId="145" fillId="2" borderId="1594" xfId="0" applyFont="1" applyFill="1" applyBorder="1" applyAlignment="1" applyProtection="1">
      <alignment horizontal="center" vertical="center"/>
      <protection locked="0"/>
    </xf>
    <xf numFmtId="0" fontId="146" fillId="2" borderId="1590" xfId="13" applyFont="1" applyFill="1" applyBorder="1" applyAlignment="1" applyProtection="1">
      <alignment horizontal="center" vertical="center" wrapText="1"/>
    </xf>
    <xf numFmtId="0" fontId="146" fillId="2" borderId="1591" xfId="13" applyFont="1" applyFill="1" applyBorder="1" applyAlignment="1" applyProtection="1">
      <alignment horizontal="center" vertical="center" wrapText="1"/>
    </xf>
    <xf numFmtId="0" fontId="146" fillId="2" borderId="1594" xfId="13" applyFont="1" applyFill="1" applyBorder="1" applyAlignment="1" applyProtection="1">
      <alignment horizontal="center" vertical="center" wrapText="1"/>
    </xf>
    <xf numFmtId="0" fontId="27" fillId="2" borderId="863" xfId="22" quotePrefix="1" applyFont="1" applyFill="1" applyBorder="1" applyAlignment="1">
      <alignment horizontal="left" vertical="center" wrapText="1"/>
    </xf>
    <xf numFmtId="0" fontId="32" fillId="2" borderId="896" xfId="0" applyFont="1" applyFill="1" applyBorder="1" applyAlignment="1" applyProtection="1">
      <alignment horizontal="center" vertical="center"/>
      <protection locked="0"/>
    </xf>
    <xf numFmtId="0" fontId="32" fillId="2" borderId="925" xfId="0" applyFont="1" applyFill="1" applyBorder="1" applyAlignment="1" applyProtection="1">
      <alignment horizontal="center" vertical="center"/>
      <protection locked="0"/>
    </xf>
    <xf numFmtId="0" fontId="32" fillId="2" borderId="926" xfId="0" applyFont="1" applyFill="1" applyBorder="1" applyAlignment="1" applyProtection="1">
      <alignment horizontal="center" vertical="center"/>
      <protection locked="0"/>
    </xf>
    <xf numFmtId="0" fontId="25" fillId="2" borderId="1566" xfId="22" quotePrefix="1" applyFont="1" applyFill="1" applyBorder="1" applyAlignment="1">
      <alignment horizontal="left" vertical="center" wrapText="1"/>
    </xf>
    <xf numFmtId="0" fontId="31" fillId="2" borderId="1601" xfId="0" applyFont="1" applyFill="1" applyBorder="1" applyAlignment="1" applyProtection="1">
      <alignment horizontal="center" vertical="center"/>
    </xf>
    <xf numFmtId="0" fontId="31" fillId="2" borderId="1593" xfId="0" applyFont="1" applyFill="1" applyBorder="1" applyAlignment="1" applyProtection="1">
      <alignment horizontal="center" vertical="center"/>
    </xf>
    <xf numFmtId="0" fontId="31" fillId="2" borderId="1598" xfId="0" applyFont="1" applyFill="1" applyBorder="1" applyAlignment="1" applyProtection="1">
      <alignment horizontal="center" vertical="center"/>
    </xf>
    <xf numFmtId="0" fontId="146" fillId="2" borderId="1601" xfId="0" applyFont="1" applyFill="1" applyBorder="1" applyAlignment="1" applyProtection="1">
      <alignment horizontal="center" vertical="center"/>
    </xf>
    <xf numFmtId="0" fontId="146" fillId="2" borderId="1593" xfId="0" applyFont="1" applyFill="1" applyBorder="1" applyAlignment="1" applyProtection="1">
      <alignment horizontal="center" vertical="center"/>
    </xf>
    <xf numFmtId="0" fontId="146" fillId="2" borderId="1598" xfId="0" applyFont="1" applyFill="1" applyBorder="1" applyAlignment="1" applyProtection="1">
      <alignment horizontal="center" vertical="center"/>
    </xf>
    <xf numFmtId="0" fontId="50" fillId="2" borderId="1590" xfId="28" applyFont="1" applyFill="1" applyBorder="1" applyAlignment="1" applyProtection="1">
      <alignment vertical="center" wrapText="1"/>
      <protection locked="0"/>
    </xf>
    <xf numFmtId="0" fontId="50" fillId="2" borderId="1591" xfId="28" applyFont="1" applyFill="1" applyBorder="1" applyAlignment="1" applyProtection="1">
      <alignment vertical="center" wrapText="1"/>
      <protection locked="0"/>
    </xf>
    <xf numFmtId="0" fontId="50" fillId="2" borderId="1594" xfId="28" applyFont="1" applyFill="1" applyBorder="1" applyAlignment="1" applyProtection="1">
      <alignment vertical="center" wrapText="1"/>
      <protection locked="0"/>
    </xf>
    <xf numFmtId="0" fontId="32" fillId="2" borderId="1059" xfId="13" applyFont="1" applyFill="1" applyBorder="1" applyAlignment="1" applyProtection="1">
      <alignment horizontal="center" vertical="center" wrapText="1"/>
      <protection locked="0"/>
    </xf>
    <xf numFmtId="0" fontId="32" fillId="2" borderId="603" xfId="13" applyFont="1" applyFill="1" applyBorder="1" applyAlignment="1" applyProtection="1">
      <alignment horizontal="center" vertical="center" wrapText="1"/>
      <protection locked="0"/>
    </xf>
    <xf numFmtId="0" fontId="32" fillId="2" borderId="604" xfId="13" applyFont="1" applyFill="1" applyBorder="1" applyAlignment="1" applyProtection="1">
      <alignment horizontal="center" vertical="center" wrapText="1"/>
      <protection locked="0"/>
    </xf>
    <xf numFmtId="0" fontId="50" fillId="2" borderId="1590" xfId="28" applyFont="1" applyFill="1" applyBorder="1" applyAlignment="1" applyProtection="1">
      <alignment horizontal="center" vertical="center" wrapText="1"/>
      <protection locked="0"/>
    </xf>
    <xf numFmtId="0" fontId="50" fillId="2" borderId="1591" xfId="28" applyFont="1" applyFill="1" applyBorder="1" applyAlignment="1" applyProtection="1">
      <alignment horizontal="center" vertical="center" wrapText="1"/>
      <protection locked="0"/>
    </xf>
    <xf numFmtId="0" fontId="50" fillId="2" borderId="1594" xfId="28" applyFont="1" applyFill="1" applyBorder="1" applyAlignment="1" applyProtection="1">
      <alignment horizontal="center" vertical="center" wrapText="1"/>
      <protection locked="0"/>
    </xf>
    <xf numFmtId="0" fontId="194" fillId="2" borderId="1099" xfId="0" applyFont="1" applyFill="1" applyBorder="1" applyAlignment="1" applyProtection="1">
      <alignment horizontal="center" vertical="center"/>
    </xf>
    <xf numFmtId="0" fontId="194" fillId="2" borderId="1603" xfId="0" applyFont="1" applyFill="1" applyBorder="1" applyAlignment="1" applyProtection="1">
      <alignment horizontal="center" vertical="center"/>
    </xf>
    <xf numFmtId="0" fontId="194" fillId="2" borderId="1140" xfId="0" applyFont="1" applyFill="1" applyBorder="1" applyAlignment="1" applyProtection="1">
      <alignment horizontal="center" vertical="center"/>
    </xf>
    <xf numFmtId="0" fontId="194" fillId="2" borderId="1155" xfId="0" applyFont="1" applyFill="1" applyBorder="1" applyAlignment="1" applyProtection="1">
      <alignment horizontal="center" vertical="center"/>
    </xf>
    <xf numFmtId="0" fontId="194" fillId="2" borderId="1156" xfId="0" applyFont="1" applyFill="1" applyBorder="1" applyAlignment="1" applyProtection="1">
      <alignment horizontal="center" vertical="center"/>
    </xf>
    <xf numFmtId="0" fontId="127" fillId="2" borderId="1595" xfId="0" applyFont="1" applyFill="1" applyBorder="1" applyAlignment="1" applyProtection="1">
      <alignment horizontal="center" vertical="center"/>
      <protection locked="0"/>
    </xf>
    <xf numFmtId="0" fontId="127" fillId="2" borderId="1596" xfId="0" applyFont="1" applyFill="1" applyBorder="1" applyAlignment="1" applyProtection="1">
      <alignment horizontal="center" vertical="center"/>
      <protection locked="0"/>
    </xf>
    <xf numFmtId="0" fontId="127" fillId="2" borderId="1597" xfId="15" applyFont="1" applyFill="1" applyBorder="1" applyAlignment="1" applyProtection="1">
      <alignment horizontal="center" vertical="center" wrapText="1"/>
      <protection locked="0"/>
    </xf>
    <xf numFmtId="0" fontId="127" fillId="2" borderId="1344" xfId="0" applyFont="1" applyFill="1" applyBorder="1" applyAlignment="1" applyProtection="1">
      <alignment horizontal="center" vertical="center"/>
      <protection locked="0"/>
    </xf>
    <xf numFmtId="0" fontId="127" fillId="2" borderId="1374" xfId="15" applyFont="1" applyFill="1" applyBorder="1" applyAlignment="1" applyProtection="1">
      <alignment horizontal="center" vertical="center" wrapText="1"/>
      <protection locked="0"/>
    </xf>
    <xf numFmtId="0" fontId="127" fillId="2" borderId="1355" xfId="15" applyFont="1" applyFill="1" applyBorder="1" applyAlignment="1" applyProtection="1">
      <alignment horizontal="center" vertical="center" wrapText="1"/>
      <protection locked="0"/>
    </xf>
    <xf numFmtId="0" fontId="127" fillId="2" borderId="1442" xfId="13" applyFont="1" applyFill="1" applyBorder="1" applyAlignment="1" applyProtection="1">
      <alignment horizontal="center" vertical="center" wrapText="1"/>
      <protection locked="0"/>
    </xf>
    <xf numFmtId="0" fontId="128" fillId="2" borderId="1442" xfId="13" applyFont="1" applyFill="1" applyBorder="1" applyAlignment="1" applyProtection="1">
      <alignment horizontal="center" vertical="center" wrapText="1"/>
      <protection locked="0"/>
    </xf>
    <xf numFmtId="0" fontId="127" fillId="2" borderId="1280" xfId="13" applyFont="1" applyFill="1" applyBorder="1" applyAlignment="1" applyProtection="1">
      <alignment horizontal="center" vertical="center" wrapText="1"/>
      <protection locked="0"/>
    </xf>
    <xf numFmtId="0" fontId="127" fillId="2" borderId="1272" xfId="13" applyFont="1" applyFill="1" applyBorder="1" applyAlignment="1" applyProtection="1">
      <alignment horizontal="center" vertical="center" wrapText="1"/>
      <protection locked="0"/>
    </xf>
    <xf numFmtId="0" fontId="127" fillId="2" borderId="1273" xfId="13" applyFont="1" applyFill="1" applyBorder="1" applyAlignment="1" applyProtection="1">
      <alignment horizontal="center" vertical="center" wrapText="1"/>
      <protection locked="0"/>
    </xf>
    <xf numFmtId="0" fontId="127" fillId="2" borderId="1410" xfId="13" applyFont="1" applyFill="1" applyBorder="1" applyAlignment="1" applyProtection="1">
      <alignment horizontal="center" vertical="center" wrapText="1"/>
      <protection locked="0"/>
    </xf>
    <xf numFmtId="0" fontId="127" fillId="2" borderId="1287" xfId="13" applyFont="1" applyFill="1" applyBorder="1" applyAlignment="1" applyProtection="1">
      <alignment horizontal="center" vertical="center" wrapText="1"/>
      <protection locked="0"/>
    </xf>
    <xf numFmtId="0" fontId="147" fillId="2" borderId="1373" xfId="15" applyFont="1" applyFill="1" applyBorder="1" applyAlignment="1" applyProtection="1">
      <alignment vertical="center" wrapText="1"/>
      <protection locked="0"/>
    </xf>
    <xf numFmtId="0" fontId="127" fillId="2" borderId="1595" xfId="13" applyFont="1" applyFill="1" applyBorder="1" applyAlignment="1" applyProtection="1">
      <alignment horizontal="center" vertical="center" wrapText="1"/>
      <protection locked="0"/>
    </xf>
    <xf numFmtId="0" fontId="127" fillId="2" borderId="1596" xfId="13" applyFont="1" applyFill="1" applyBorder="1" applyAlignment="1" applyProtection="1">
      <alignment horizontal="center" vertical="center" wrapText="1"/>
      <protection locked="0"/>
    </xf>
    <xf numFmtId="0" fontId="127" fillId="2" borderId="1597" xfId="13" applyFont="1" applyFill="1" applyBorder="1" applyAlignment="1" applyProtection="1">
      <alignment horizontal="center" vertical="center" wrapText="1"/>
      <protection locked="0"/>
    </xf>
    <xf numFmtId="0" fontId="127" fillId="2" borderId="1344" xfId="13" applyFont="1" applyFill="1" applyBorder="1" applyAlignment="1" applyProtection="1">
      <alignment horizontal="center" vertical="center" wrapText="1"/>
      <protection locked="0"/>
    </xf>
    <xf numFmtId="0" fontId="128" fillId="2" borderId="1597" xfId="13" applyFont="1" applyFill="1" applyBorder="1" applyAlignment="1" applyProtection="1">
      <alignment horizontal="center" vertical="center" wrapText="1"/>
      <protection locked="0"/>
    </xf>
    <xf numFmtId="0" fontId="135" fillId="2" borderId="1595" xfId="11" quotePrefix="1" applyFont="1" applyFill="1" applyBorder="1" applyAlignment="1" applyProtection="1">
      <alignment horizontal="left" textRotation="90" wrapText="1"/>
      <protection locked="0"/>
    </xf>
    <xf numFmtId="0" fontId="129" fillId="2" borderId="1373" xfId="15" quotePrefix="1" applyFont="1" applyFill="1" applyBorder="1" applyAlignment="1" applyProtection="1">
      <alignment vertical="center" wrapText="1"/>
      <protection locked="0"/>
    </xf>
    <xf numFmtId="0" fontId="129" fillId="2" borderId="1603" xfId="15" quotePrefix="1" applyFont="1" applyFill="1" applyBorder="1" applyAlignment="1" applyProtection="1">
      <alignment vertical="center" wrapText="1"/>
      <protection locked="0"/>
    </xf>
    <xf numFmtId="0" fontId="128" fillId="2" borderId="1601" xfId="13" applyFont="1" applyFill="1" applyBorder="1" applyAlignment="1" applyProtection="1">
      <alignment horizontal="center" vertical="center" wrapText="1"/>
    </xf>
    <xf numFmtId="0" fontId="128" fillId="2" borderId="1603" xfId="13" applyFont="1" applyFill="1" applyBorder="1" applyAlignment="1" applyProtection="1">
      <alignment horizontal="center" vertical="center" wrapText="1"/>
    </xf>
    <xf numFmtId="0" fontId="128" fillId="2" borderId="1280" xfId="13" applyFont="1" applyFill="1" applyBorder="1" applyAlignment="1" applyProtection="1">
      <alignment horizontal="center" vertical="center" wrapText="1"/>
    </xf>
    <xf numFmtId="0" fontId="128" fillId="2" borderId="1272" xfId="13" applyFont="1" applyFill="1" applyBorder="1" applyAlignment="1" applyProtection="1">
      <alignment horizontal="center" vertical="center" wrapText="1"/>
    </xf>
    <xf numFmtId="0" fontId="128" fillId="2" borderId="1273" xfId="13" applyFont="1" applyFill="1" applyBorder="1" applyAlignment="1" applyProtection="1">
      <alignment horizontal="center" vertical="center" wrapText="1"/>
    </xf>
    <xf numFmtId="0" fontId="127" fillId="2" borderId="924" xfId="13" applyFont="1" applyFill="1" applyBorder="1" applyAlignment="1" applyProtection="1">
      <alignment horizontal="center" vertical="center" wrapText="1"/>
      <protection locked="0"/>
    </xf>
    <xf numFmtId="0" fontId="127" fillId="2" borderId="925" xfId="13" applyFont="1" applyFill="1" applyBorder="1" applyAlignment="1" applyProtection="1">
      <alignment horizontal="center" vertical="center" wrapText="1"/>
      <protection locked="0"/>
    </xf>
    <xf numFmtId="0" fontId="127" fillId="2" borderId="896" xfId="13" applyFont="1" applyFill="1" applyBorder="1" applyAlignment="1" applyProtection="1">
      <alignment horizontal="center" vertical="center" wrapText="1"/>
      <protection locked="0"/>
    </xf>
    <xf numFmtId="0" fontId="128" fillId="2" borderId="1474" xfId="13" applyFont="1" applyFill="1" applyBorder="1" applyAlignment="1" applyProtection="1">
      <alignment horizontal="center" vertical="center" wrapText="1"/>
    </xf>
    <xf numFmtId="0" fontId="127" fillId="2" borderId="1272" xfId="15" applyFont="1" applyFill="1" applyBorder="1" applyAlignment="1" applyProtection="1">
      <alignment horizontal="center" vertical="center" wrapText="1"/>
    </xf>
    <xf numFmtId="0" fontId="127" fillId="2" borderId="1273" xfId="15" applyFont="1" applyFill="1" applyBorder="1" applyAlignment="1" applyProtection="1">
      <alignment horizontal="center" vertical="center" wrapText="1"/>
    </xf>
    <xf numFmtId="0" fontId="127" fillId="2" borderId="1296" xfId="15" applyFont="1" applyFill="1" applyBorder="1" applyAlignment="1" applyProtection="1">
      <alignment horizontal="center" vertical="center" wrapText="1"/>
    </xf>
    <xf numFmtId="0" fontId="127" fillId="2" borderId="1297" xfId="15" applyFont="1" applyFill="1" applyBorder="1" applyAlignment="1" applyProtection="1">
      <alignment horizontal="center" vertical="center" wrapText="1"/>
    </xf>
    <xf numFmtId="0" fontId="129" fillId="2" borderId="1474" xfId="15" quotePrefix="1" applyFont="1" applyFill="1" applyBorder="1" applyAlignment="1" applyProtection="1">
      <alignment vertical="center" wrapText="1"/>
      <protection locked="0"/>
    </xf>
    <xf numFmtId="0" fontId="127" fillId="2" borderId="1280" xfId="0" applyFont="1" applyFill="1" applyBorder="1" applyAlignment="1" applyProtection="1">
      <alignment horizontal="center" vertical="center"/>
      <protection locked="0"/>
    </xf>
    <xf numFmtId="0" fontId="127" fillId="2" borderId="1272" xfId="0" applyFont="1" applyFill="1" applyBorder="1" applyAlignment="1" applyProtection="1">
      <alignment horizontal="center" vertical="center"/>
      <protection locked="0"/>
    </xf>
    <xf numFmtId="0" fontId="127" fillId="2" borderId="1295" xfId="0" applyFont="1" applyFill="1" applyBorder="1" applyAlignment="1" applyProtection="1">
      <alignment horizontal="center" vertical="center"/>
      <protection locked="0"/>
    </xf>
    <xf numFmtId="0" fontId="127" fillId="2" borderId="1296" xfId="0" applyFont="1" applyFill="1" applyBorder="1" applyAlignment="1" applyProtection="1">
      <alignment horizontal="center" vertical="center"/>
      <protection locked="0"/>
    </xf>
    <xf numFmtId="0" fontId="128" fillId="2" borderId="1295" xfId="13" applyFont="1" applyFill="1" applyBorder="1" applyAlignment="1" applyProtection="1">
      <alignment horizontal="center" vertical="center" wrapText="1"/>
    </xf>
    <xf numFmtId="0" fontId="128" fillId="2" borderId="1296" xfId="13" applyFont="1" applyFill="1" applyBorder="1" applyAlignment="1" applyProtection="1">
      <alignment horizontal="center" vertical="center" wrapText="1"/>
    </xf>
    <xf numFmtId="0" fontId="128" fillId="2" borderId="1297" xfId="13" applyFont="1" applyFill="1" applyBorder="1" applyAlignment="1" applyProtection="1">
      <alignment horizontal="center" vertical="center" wrapText="1"/>
    </xf>
    <xf numFmtId="0" fontId="51" fillId="0" borderId="1441" xfId="13" applyFont="1" applyFill="1" applyBorder="1" applyAlignment="1">
      <alignment horizontal="center" vertical="center" wrapText="1"/>
    </xf>
    <xf numFmtId="0" fontId="51" fillId="0" borderId="157" xfId="13" applyFont="1" applyFill="1" applyBorder="1" applyAlignment="1">
      <alignment horizontal="center" vertical="center" wrapText="1"/>
    </xf>
    <xf numFmtId="0" fontId="51" fillId="0" borderId="1590" xfId="13" applyFont="1" applyFill="1" applyBorder="1" applyAlignment="1">
      <alignment horizontal="center" vertical="center" wrapText="1"/>
    </xf>
    <xf numFmtId="0" fontId="51" fillId="0" borderId="1591" xfId="13" applyFont="1" applyFill="1" applyBorder="1" applyAlignment="1">
      <alignment horizontal="center" vertical="center" wrapText="1"/>
    </xf>
    <xf numFmtId="0" fontId="51" fillId="0" borderId="1594" xfId="13" applyFont="1" applyFill="1" applyBorder="1" applyAlignment="1">
      <alignment horizontal="center" vertical="center" wrapText="1"/>
    </xf>
    <xf numFmtId="0" fontId="51" fillId="0" borderId="346" xfId="15" applyFont="1" applyFill="1" applyBorder="1" applyAlignment="1">
      <alignment horizontal="center" vertical="center" wrapText="1"/>
    </xf>
    <xf numFmtId="0" fontId="174" fillId="2" borderId="1408" xfId="15" applyFont="1" applyFill="1" applyBorder="1" applyAlignment="1">
      <alignment horizontal="center" vertical="center" wrapText="1"/>
    </xf>
    <xf numFmtId="0" fontId="174" fillId="2" borderId="1409" xfId="15" applyFont="1" applyFill="1" applyBorder="1" applyAlignment="1">
      <alignment horizontal="center" vertical="center" wrapText="1"/>
    </xf>
    <xf numFmtId="0" fontId="40" fillId="2" borderId="1408" xfId="15" quotePrefix="1" applyFont="1" applyFill="1" applyBorder="1" applyAlignment="1">
      <alignment horizontal="center" vertical="center" wrapText="1"/>
    </xf>
    <xf numFmtId="0" fontId="40" fillId="2" borderId="1406" xfId="15" quotePrefix="1" applyFont="1" applyFill="1" applyBorder="1" applyAlignment="1">
      <alignment horizontal="center" vertical="center" wrapText="1"/>
    </xf>
    <xf numFmtId="0" fontId="40" fillId="2" borderId="1409" xfId="15" quotePrefix="1" applyFont="1" applyFill="1" applyBorder="1" applyAlignment="1">
      <alignment horizontal="center" vertical="center" wrapText="1"/>
    </xf>
    <xf numFmtId="0" fontId="176" fillId="2" borderId="1350" xfId="13" applyFont="1" applyFill="1" applyBorder="1" applyAlignment="1">
      <alignment horizontal="center" vertical="center" wrapText="1"/>
    </xf>
    <xf numFmtId="0" fontId="11" fillId="2" borderId="1615" xfId="13" quotePrefix="1" applyFont="1" applyFill="1" applyBorder="1" applyAlignment="1">
      <alignment horizontal="center" vertical="center" wrapText="1"/>
    </xf>
    <xf numFmtId="0" fontId="11" fillId="2" borderId="209" xfId="11" quotePrefix="1" applyFont="1" applyFill="1" applyBorder="1" applyAlignment="1">
      <alignment horizontal="center" vertical="center" textRotation="255" wrapText="1"/>
    </xf>
    <xf numFmtId="0" fontId="11" fillId="2" borderId="377" xfId="11" quotePrefix="1" applyFont="1" applyFill="1" applyBorder="1" applyAlignment="1">
      <alignment horizontal="center" vertical="center" textRotation="255" wrapText="1"/>
    </xf>
    <xf numFmtId="0" fontId="11" fillId="2" borderId="0" xfId="11" quotePrefix="1" applyFont="1" applyFill="1" applyAlignment="1">
      <alignment horizontal="center" vertical="center" textRotation="255" wrapText="1"/>
    </xf>
    <xf numFmtId="0" fontId="11" fillId="2" borderId="1606" xfId="11" quotePrefix="1" applyFont="1" applyFill="1" applyBorder="1" applyAlignment="1">
      <alignment horizontal="center" vertical="center" textRotation="255" wrapText="1"/>
    </xf>
    <xf numFmtId="0" fontId="174" fillId="2" borderId="1346" xfId="13" applyFont="1" applyFill="1" applyBorder="1" applyAlignment="1">
      <alignment horizontal="center" vertical="center" wrapText="1"/>
    </xf>
    <xf numFmtId="0" fontId="40" fillId="2" borderId="1607" xfId="13" quotePrefix="1" applyFont="1" applyFill="1" applyBorder="1" applyAlignment="1">
      <alignment horizontal="center" vertical="center" wrapText="1"/>
    </xf>
    <xf numFmtId="0" fontId="40" fillId="2" borderId="1608" xfId="13" quotePrefix="1" applyFont="1" applyFill="1" applyBorder="1" applyAlignment="1">
      <alignment horizontal="center" vertical="center" wrapText="1"/>
    </xf>
    <xf numFmtId="0" fontId="11" fillId="2" borderId="1609" xfId="13" quotePrefix="1" applyFont="1" applyFill="1" applyBorder="1" applyAlignment="1">
      <alignment horizontal="center" vertical="center" wrapText="1"/>
    </xf>
    <xf numFmtId="0" fontId="11" fillId="2" borderId="1610" xfId="13" quotePrefix="1" applyFont="1" applyFill="1" applyBorder="1" applyAlignment="1">
      <alignment horizontal="center" vertical="center" wrapText="1"/>
    </xf>
    <xf numFmtId="0" fontId="40" fillId="2" borderId="1611" xfId="13" quotePrefix="1" applyFont="1" applyFill="1" applyBorder="1" applyAlignment="1">
      <alignment horizontal="center" vertical="center" wrapText="1"/>
    </xf>
    <xf numFmtId="0" fontId="40" fillId="2" borderId="1612" xfId="15" quotePrefix="1" applyFont="1" applyFill="1" applyBorder="1" applyAlignment="1">
      <alignment horizontal="center" vertical="center" wrapText="1"/>
    </xf>
    <xf numFmtId="0" fontId="40" fillId="2" borderId="1613" xfId="15" quotePrefix="1" applyFont="1" applyFill="1" applyBorder="1" applyAlignment="1">
      <alignment horizontal="center" vertical="center" wrapText="1"/>
    </xf>
    <xf numFmtId="0" fontId="40" fillId="2" borderId="1394" xfId="15" quotePrefix="1" applyFont="1" applyFill="1" applyBorder="1" applyAlignment="1">
      <alignment horizontal="center" vertical="center" wrapText="1"/>
    </xf>
    <xf numFmtId="0" fontId="40" fillId="2" borderId="1614" xfId="15" quotePrefix="1" applyFont="1" applyFill="1" applyBorder="1" applyAlignment="1">
      <alignment horizontal="center" vertical="center" wrapText="1"/>
    </xf>
    <xf numFmtId="0" fontId="40" fillId="2" borderId="1405" xfId="15" quotePrefix="1" applyFont="1" applyFill="1" applyBorder="1" applyAlignment="1">
      <alignment horizontal="center" vertical="center" wrapText="1"/>
    </xf>
    <xf numFmtId="0" fontId="40" fillId="2" borderId="1410" xfId="15" quotePrefix="1" applyFont="1" applyFill="1" applyBorder="1" applyAlignment="1">
      <alignment horizontal="center" vertical="center" wrapText="1"/>
    </xf>
    <xf numFmtId="0" fontId="11" fillId="2" borderId="1615" xfId="15" quotePrefix="1" applyFont="1" applyFill="1" applyBorder="1" applyAlignment="1">
      <alignment horizontal="center" vertical="center" wrapText="1"/>
    </xf>
    <xf numFmtId="0" fontId="40" fillId="2" borderId="1612" xfId="13" quotePrefix="1" applyFont="1" applyFill="1" applyBorder="1" applyAlignment="1">
      <alignment horizontal="center" vertical="center" wrapText="1"/>
    </xf>
    <xf numFmtId="0" fontId="174" fillId="2" borderId="1410" xfId="15" applyFont="1" applyFill="1" applyBorder="1" applyAlignment="1">
      <alignment horizontal="center" vertical="center" wrapText="1"/>
    </xf>
    <xf numFmtId="0" fontId="11" fillId="2" borderId="1616" xfId="15" quotePrefix="1" applyFont="1" applyFill="1" applyBorder="1" applyAlignment="1">
      <alignment horizontal="center" vertical="center" wrapText="1"/>
    </xf>
    <xf numFmtId="0" fontId="11" fillId="2" borderId="1617" xfId="13" quotePrefix="1" applyFont="1" applyFill="1" applyBorder="1" applyAlignment="1">
      <alignment horizontal="center" vertical="center" wrapText="1"/>
    </xf>
    <xf numFmtId="0" fontId="190" fillId="2" borderId="465" xfId="0" applyFont="1" applyFill="1" applyBorder="1" applyAlignment="1">
      <alignment horizontal="center" vertical="center"/>
    </xf>
    <xf numFmtId="0" fontId="189" fillId="2" borderId="467" xfId="13" applyFont="1" applyFill="1" applyBorder="1" applyAlignment="1">
      <alignment horizontal="center" vertical="center" wrapText="1"/>
    </xf>
    <xf numFmtId="0" fontId="190" fillId="2" borderId="467" xfId="0" applyFont="1" applyFill="1" applyBorder="1" applyAlignment="1">
      <alignment horizontal="center" vertical="center"/>
    </xf>
    <xf numFmtId="0" fontId="190" fillId="2" borderId="1354" xfId="0" applyFont="1" applyFill="1" applyBorder="1" applyAlignment="1">
      <alignment horizontal="center" vertical="center"/>
    </xf>
    <xf numFmtId="0" fontId="190" fillId="2" borderId="1357" xfId="0" applyFont="1" applyFill="1" applyBorder="1" applyAlignment="1">
      <alignment horizontal="center" vertical="center"/>
    </xf>
    <xf numFmtId="0" fontId="190" fillId="2" borderId="1618" xfId="0" applyFont="1" applyFill="1" applyBorder="1" applyAlignment="1">
      <alignment horizontal="center" vertical="center"/>
    </xf>
    <xf numFmtId="0" fontId="190" fillId="2" borderId="1615" xfId="0" applyFont="1" applyFill="1" applyBorder="1" applyAlignment="1">
      <alignment horizontal="center" vertical="center"/>
    </xf>
    <xf numFmtId="0" fontId="174" fillId="2" borderId="1611" xfId="13" applyFont="1" applyFill="1" applyBorder="1" applyAlignment="1">
      <alignment horizontal="center" vertical="center" wrapText="1"/>
    </xf>
    <xf numFmtId="0" fontId="174" fillId="2" borderId="1608" xfId="13" applyFont="1" applyFill="1" applyBorder="1" applyAlignment="1">
      <alignment horizontal="center" vertical="center" wrapText="1"/>
    </xf>
    <xf numFmtId="0" fontId="176" fillId="2" borderId="1609" xfId="13" applyFont="1" applyFill="1" applyBorder="1" applyAlignment="1">
      <alignment horizontal="center" vertical="center" wrapText="1"/>
    </xf>
    <xf numFmtId="0" fontId="11" fillId="2" borderId="1619" xfId="13" quotePrefix="1" applyFont="1" applyFill="1" applyBorder="1" applyAlignment="1">
      <alignment horizontal="center" vertical="center" wrapText="1"/>
    </xf>
    <xf numFmtId="0" fontId="174" fillId="2" borderId="1620" xfId="15" applyFont="1" applyFill="1" applyBorder="1" applyAlignment="1">
      <alignment horizontal="center" vertical="center" wrapText="1"/>
    </xf>
    <xf numFmtId="0" fontId="174" fillId="2" borderId="1378" xfId="15" applyFont="1" applyFill="1" applyBorder="1" applyAlignment="1">
      <alignment horizontal="center" vertical="center" wrapText="1"/>
    </xf>
    <xf numFmtId="0" fontId="174" fillId="2" borderId="365" xfId="15" applyFont="1" applyFill="1" applyBorder="1" applyAlignment="1">
      <alignment horizontal="center" vertical="center" wrapText="1"/>
    </xf>
    <xf numFmtId="0" fontId="40" fillId="2" borderId="1620" xfId="15" quotePrefix="1" applyFont="1" applyFill="1" applyBorder="1" applyAlignment="1">
      <alignment horizontal="center" vertical="center" wrapText="1"/>
    </xf>
    <xf numFmtId="0" fontId="40" fillId="2" borderId="1378" xfId="15" quotePrefix="1" applyFont="1" applyFill="1" applyBorder="1" applyAlignment="1">
      <alignment horizontal="center" vertical="center" wrapText="1"/>
    </xf>
    <xf numFmtId="0" fontId="40" fillId="2" borderId="365" xfId="15" quotePrefix="1" applyFont="1" applyFill="1" applyBorder="1" applyAlignment="1">
      <alignment horizontal="center" vertical="center" wrapText="1"/>
    </xf>
    <xf numFmtId="0" fontId="11" fillId="2" borderId="1620" xfId="13" applyFont="1" applyFill="1" applyBorder="1" applyAlignment="1">
      <alignment horizontal="center" vertical="center" wrapText="1"/>
    </xf>
    <xf numFmtId="0" fontId="174" fillId="2" borderId="1621" xfId="15" applyFont="1" applyFill="1" applyBorder="1" applyAlignment="1">
      <alignment horizontal="center" vertical="center" wrapText="1"/>
    </xf>
    <xf numFmtId="0" fontId="174" fillId="2" borderId="1613" xfId="15" applyFont="1" applyFill="1" applyBorder="1" applyAlignment="1">
      <alignment horizontal="center" vertical="center" wrapText="1"/>
    </xf>
    <xf numFmtId="0" fontId="174" fillId="2" borderId="1622" xfId="15" applyFont="1" applyFill="1" applyBorder="1" applyAlignment="1">
      <alignment horizontal="center" vertical="center" wrapText="1"/>
    </xf>
    <xf numFmtId="0" fontId="40" fillId="2" borderId="1622" xfId="15" quotePrefix="1" applyFont="1" applyFill="1" applyBorder="1" applyAlignment="1">
      <alignment horizontal="center" vertical="center" wrapText="1"/>
    </xf>
    <xf numFmtId="0" fontId="40" fillId="2" borderId="1623" xfId="15" quotePrefix="1" applyFont="1" applyFill="1" applyBorder="1" applyAlignment="1">
      <alignment horizontal="center" vertical="center" wrapText="1"/>
    </xf>
    <xf numFmtId="0" fontId="11" fillId="2" borderId="1624" xfId="13" applyFont="1" applyFill="1" applyBorder="1" applyAlignment="1">
      <alignment horizontal="center" vertical="center" wrapText="1"/>
    </xf>
    <xf numFmtId="0" fontId="11" fillId="2" borderId="1404" xfId="13" applyFont="1" applyFill="1" applyBorder="1" applyAlignment="1">
      <alignment horizontal="center" vertical="center" wrapText="1"/>
    </xf>
    <xf numFmtId="0" fontId="176" fillId="2" borderId="1615" xfId="15" applyFont="1" applyFill="1" applyBorder="1" applyAlignment="1">
      <alignment horizontal="center" vertical="center" wrapText="1"/>
    </xf>
    <xf numFmtId="0" fontId="11" fillId="2" borderId="1617" xfId="15" quotePrefix="1" applyFont="1" applyFill="1" applyBorder="1" applyAlignment="1">
      <alignment horizontal="center" vertical="center" wrapText="1"/>
    </xf>
    <xf numFmtId="0" fontId="174" fillId="2" borderId="1525" xfId="13" applyFont="1" applyFill="1" applyBorder="1" applyAlignment="1">
      <alignment horizontal="center" vertical="center" wrapText="1"/>
    </xf>
    <xf numFmtId="0" fontId="174" fillId="2" borderId="1526" xfId="13" applyFont="1" applyFill="1" applyBorder="1" applyAlignment="1">
      <alignment horizontal="center" vertical="center" wrapText="1"/>
    </xf>
    <xf numFmtId="0" fontId="174" fillId="2" borderId="1527" xfId="13" applyFont="1" applyFill="1" applyBorder="1" applyAlignment="1">
      <alignment horizontal="center" vertical="center" wrapText="1"/>
    </xf>
    <xf numFmtId="0" fontId="40" fillId="2" borderId="1533" xfId="13" quotePrefix="1" applyFont="1" applyFill="1" applyBorder="1" applyAlignment="1">
      <alignment horizontal="center" vertical="center" wrapText="1"/>
    </xf>
    <xf numFmtId="0" fontId="40" fillId="2" borderId="1526" xfId="13" quotePrefix="1" applyFont="1" applyFill="1" applyBorder="1" applyAlignment="1">
      <alignment horizontal="center" vertical="center" wrapText="1"/>
    </xf>
    <xf numFmtId="0" fontId="40" fillId="2" borderId="1534" xfId="13" quotePrefix="1" applyFont="1" applyFill="1" applyBorder="1" applyAlignment="1">
      <alignment horizontal="center" vertical="center" wrapText="1"/>
    </xf>
    <xf numFmtId="0" fontId="40" fillId="2" borderId="1615" xfId="13" quotePrefix="1" applyFont="1" applyFill="1" applyBorder="1" applyAlignment="1">
      <alignment horizontal="center" vertical="center" wrapText="1"/>
    </xf>
    <xf numFmtId="0" fontId="40" fillId="2" borderId="1625" xfId="13" quotePrefix="1" applyFont="1" applyFill="1" applyBorder="1" applyAlignment="1">
      <alignment horizontal="center" vertical="center" wrapText="1"/>
    </xf>
    <xf numFmtId="0" fontId="40" fillId="2" borderId="1626" xfId="13" quotePrefix="1" applyFont="1" applyFill="1" applyBorder="1" applyAlignment="1">
      <alignment horizontal="center" vertical="center" wrapText="1"/>
    </xf>
    <xf numFmtId="0" fontId="11" fillId="2" borderId="1292" xfId="13" applyFont="1" applyFill="1" applyBorder="1" applyAlignment="1">
      <alignment horizontal="center" vertical="center" wrapText="1"/>
    </xf>
    <xf numFmtId="0" fontId="40" fillId="0" borderId="1612" xfId="15" quotePrefix="1" applyFont="1" applyFill="1" applyBorder="1" applyAlignment="1">
      <alignment horizontal="center" vertical="center" wrapText="1"/>
    </xf>
    <xf numFmtId="0" fontId="40" fillId="0" borderId="1614" xfId="15" quotePrefix="1" applyFont="1" applyFill="1" applyBorder="1" applyAlignment="1">
      <alignment horizontal="center" vertical="center" wrapText="1"/>
    </xf>
    <xf numFmtId="0" fontId="40" fillId="0" borderId="1623" xfId="15" quotePrefix="1" applyFont="1" applyFill="1" applyBorder="1" applyAlignment="1">
      <alignment horizontal="center" vertical="center" wrapText="1"/>
    </xf>
    <xf numFmtId="0" fontId="40" fillId="0" borderId="1377" xfId="15" quotePrefix="1" applyFont="1" applyFill="1" applyBorder="1" applyAlignment="1">
      <alignment horizontal="center" vertical="center" wrapText="1"/>
    </xf>
    <xf numFmtId="0" fontId="40" fillId="0" borderId="365" xfId="15" quotePrefix="1" applyFont="1" applyFill="1" applyBorder="1" applyAlignment="1">
      <alignment horizontal="center" vertical="center" wrapText="1"/>
    </xf>
    <xf numFmtId="0" fontId="40" fillId="0" borderId="1605" xfId="15" quotePrefix="1" applyFont="1" applyFill="1" applyBorder="1" applyAlignment="1">
      <alignment horizontal="center" vertical="center" wrapText="1"/>
    </xf>
    <xf numFmtId="0" fontId="40" fillId="0" borderId="1606" xfId="15" quotePrefix="1" applyFont="1" applyFill="1" applyBorder="1" applyAlignment="1">
      <alignment horizontal="center" vertical="center" wrapText="1"/>
    </xf>
    <xf numFmtId="0" fontId="11" fillId="0" borderId="1615" xfId="13" quotePrefix="1" applyFont="1" applyFill="1" applyBorder="1" applyAlignment="1">
      <alignment horizontal="center" vertical="center" wrapText="1"/>
    </xf>
    <xf numFmtId="0" fontId="11" fillId="0" borderId="1625" xfId="13" quotePrefix="1" applyFont="1" applyFill="1" applyBorder="1" applyAlignment="1">
      <alignment horizontal="center" vertical="center" wrapText="1"/>
    </xf>
    <xf numFmtId="0" fontId="11" fillId="0" borderId="1627" xfId="13" quotePrefix="1" applyFont="1" applyFill="1" applyBorder="1" applyAlignment="1">
      <alignment horizontal="center" vertical="center" wrapText="1"/>
    </xf>
    <xf numFmtId="0" fontId="11" fillId="0" borderId="1618" xfId="13" quotePrefix="1" applyFont="1" applyFill="1" applyBorder="1" applyAlignment="1">
      <alignment horizontal="center" vertical="center" wrapText="1"/>
    </xf>
    <xf numFmtId="0" fontId="11" fillId="0" borderId="1626" xfId="13" quotePrefix="1" applyFont="1" applyFill="1" applyBorder="1" applyAlignment="1">
      <alignment horizontal="center" vertical="center" wrapText="1"/>
    </xf>
    <xf numFmtId="0" fontId="11" fillId="0" borderId="1607" xfId="13" quotePrefix="1" applyFont="1" applyFill="1" applyBorder="1" applyAlignment="1">
      <alignment horizontal="center" vertical="center" wrapText="1"/>
    </xf>
    <xf numFmtId="0" fontId="11" fillId="0" borderId="1608" xfId="13" quotePrefix="1" applyFont="1" applyFill="1" applyBorder="1" applyAlignment="1">
      <alignment horizontal="center" vertical="center" wrapText="1"/>
    </xf>
    <xf numFmtId="0" fontId="11" fillId="0" borderId="1610" xfId="13" quotePrefix="1" applyFont="1" applyFill="1" applyBorder="1" applyAlignment="1">
      <alignment horizontal="center" vertical="center" wrapText="1"/>
    </xf>
    <xf numFmtId="0" fontId="40" fillId="0" borderId="1615" xfId="13" quotePrefix="1" applyFont="1" applyFill="1" applyBorder="1" applyAlignment="1">
      <alignment horizontal="center" vertical="center" wrapText="1"/>
    </xf>
    <xf numFmtId="0" fontId="40" fillId="0" borderId="1625" xfId="13" quotePrefix="1" applyFont="1" applyFill="1" applyBorder="1" applyAlignment="1">
      <alignment horizontal="center" vertical="center" wrapText="1"/>
    </xf>
    <xf numFmtId="0" fontId="40" fillId="0" borderId="1618" xfId="13" quotePrefix="1" applyFont="1" applyFill="1" applyBorder="1" applyAlignment="1">
      <alignment horizontal="center" vertical="center" wrapText="1"/>
    </xf>
    <xf numFmtId="0" fontId="56" fillId="0" borderId="1606" xfId="0" applyFont="1" applyFill="1" applyBorder="1" applyAlignment="1">
      <alignment horizontal="center" vertical="center"/>
    </xf>
    <xf numFmtId="0" fontId="40" fillId="0" borderId="77" xfId="15" quotePrefix="1" applyFont="1" applyFill="1" applyBorder="1" applyAlignment="1">
      <alignment horizontal="center" vertical="center" wrapText="1"/>
    </xf>
    <xf numFmtId="0" fontId="56" fillId="0" borderId="1405" xfId="0" applyFont="1" applyFill="1" applyBorder="1" applyAlignment="1">
      <alignment horizontal="center" vertical="center"/>
    </xf>
    <xf numFmtId="0" fontId="56" fillId="0" borderId="1406" xfId="0" applyFont="1" applyFill="1" applyBorder="1" applyAlignment="1">
      <alignment horizontal="center" vertical="center"/>
    </xf>
    <xf numFmtId="0" fontId="40" fillId="0" borderId="1407" xfId="15" quotePrefix="1" applyFont="1" applyFill="1" applyBorder="1" applyAlignment="1">
      <alignment horizontal="center" vertical="center" wrapText="1"/>
    </xf>
    <xf numFmtId="0" fontId="40" fillId="0" borderId="1417" xfId="15" quotePrefix="1" applyFont="1" applyFill="1" applyBorder="1" applyAlignment="1">
      <alignment horizontal="center" vertical="center" wrapText="1"/>
    </xf>
    <xf numFmtId="0" fontId="40" fillId="0" borderId="1297" xfId="15" quotePrefix="1" applyFont="1" applyFill="1" applyBorder="1" applyAlignment="1">
      <alignment horizontal="center" vertical="center" wrapText="1"/>
    </xf>
    <xf numFmtId="0" fontId="11" fillId="0" borderId="1611" xfId="13" quotePrefix="1" applyFont="1" applyFill="1" applyBorder="1" applyAlignment="1">
      <alignment horizontal="center" vertical="center" wrapText="1"/>
    </xf>
    <xf numFmtId="0" fontId="40" fillId="0" borderId="1612" xfId="13" quotePrefix="1" applyFont="1" applyFill="1" applyBorder="1" applyAlignment="1">
      <alignment horizontal="center" vertical="center" wrapText="1"/>
    </xf>
    <xf numFmtId="0" fontId="40" fillId="0" borderId="1614" xfId="13" quotePrefix="1" applyFont="1" applyFill="1" applyBorder="1" applyAlignment="1">
      <alignment horizontal="center" vertical="center" wrapText="1"/>
    </xf>
    <xf numFmtId="0" fontId="40" fillId="0" borderId="1623" xfId="13" quotePrefix="1" applyFont="1" applyFill="1" applyBorder="1" applyAlignment="1">
      <alignment horizontal="center" vertical="center" wrapText="1"/>
    </xf>
    <xf numFmtId="0" fontId="40" fillId="0" borderId="1622" xfId="13" quotePrefix="1" applyFont="1" applyFill="1" applyBorder="1" applyAlignment="1">
      <alignment horizontal="center" vertical="center" wrapText="1"/>
    </xf>
    <xf numFmtId="0" fontId="56" fillId="0" borderId="1410" xfId="0" applyFont="1" applyFill="1" applyBorder="1" applyAlignment="1">
      <alignment horizontal="center" vertical="center"/>
    </xf>
    <xf numFmtId="0" fontId="34" fillId="0" borderId="1410" xfId="0" applyFont="1" applyFill="1" applyBorder="1" applyAlignment="1">
      <alignment horizontal="center" vertical="center"/>
    </xf>
    <xf numFmtId="0" fontId="34" fillId="0" borderId="1406" xfId="0" applyFont="1" applyFill="1" applyBorder="1" applyAlignment="1">
      <alignment horizontal="center" vertical="center"/>
    </xf>
    <xf numFmtId="0" fontId="174" fillId="2" borderId="1346" xfId="15" applyFont="1" applyFill="1" applyBorder="1" applyAlignment="1">
      <alignment horizontal="center" vertical="center" wrapText="1"/>
    </xf>
    <xf numFmtId="0" fontId="174" fillId="2" borderId="1411" xfId="15" applyFont="1" applyFill="1" applyBorder="1" applyAlignment="1">
      <alignment horizontal="center" vertical="center" wrapText="1"/>
    </xf>
    <xf numFmtId="0" fontId="175" fillId="2" borderId="1377" xfId="15" applyFont="1" applyFill="1" applyBorder="1" applyAlignment="1">
      <alignment horizontal="center" vertical="center" wrapText="1"/>
    </xf>
    <xf numFmtId="0" fontId="175" fillId="2" borderId="365" xfId="15" applyFont="1" applyFill="1" applyBorder="1" applyAlignment="1">
      <alignment horizontal="center" vertical="center" wrapText="1"/>
    </xf>
    <xf numFmtId="0" fontId="40" fillId="2" borderId="1377" xfId="15" quotePrefix="1" applyFont="1" applyFill="1" applyBorder="1" applyAlignment="1">
      <alignment horizontal="center" vertical="center" wrapText="1"/>
    </xf>
    <xf numFmtId="0" fontId="174" fillId="2" borderId="1377" xfId="15" applyFont="1" applyFill="1" applyBorder="1" applyAlignment="1">
      <alignment horizontal="center" vertical="center" wrapText="1"/>
    </xf>
    <xf numFmtId="0" fontId="40" fillId="2" borderId="1606" xfId="15" quotePrefix="1" applyFont="1" applyFill="1" applyBorder="1" applyAlignment="1">
      <alignment horizontal="center" vertical="center" wrapText="1"/>
    </xf>
    <xf numFmtId="0" fontId="176" fillId="2" borderId="1361" xfId="13" applyFont="1" applyFill="1" applyBorder="1" applyAlignment="1">
      <alignment horizontal="center" vertical="center" wrapText="1"/>
    </xf>
    <xf numFmtId="0" fontId="176" fillId="2" borderId="1362" xfId="13" applyFont="1" applyFill="1" applyBorder="1" applyAlignment="1">
      <alignment horizontal="center" vertical="center" wrapText="1"/>
    </xf>
    <xf numFmtId="0" fontId="176" fillId="2" borderId="1412" xfId="13" applyFont="1" applyFill="1" applyBorder="1" applyAlignment="1">
      <alignment horizontal="center" vertical="center" wrapText="1"/>
    </xf>
    <xf numFmtId="0" fontId="176" fillId="2" borderId="1413" xfId="13" applyFont="1" applyFill="1" applyBorder="1" applyAlignment="1">
      <alignment horizontal="center" vertical="center" wrapText="1"/>
    </xf>
    <xf numFmtId="0" fontId="176" fillId="2" borderId="1414" xfId="13" applyFont="1" applyFill="1" applyBorder="1" applyAlignment="1">
      <alignment horizontal="center" vertical="center" wrapText="1"/>
    </xf>
    <xf numFmtId="0" fontId="174" fillId="2" borderId="1354" xfId="13" applyFont="1" applyFill="1" applyBorder="1" applyAlignment="1">
      <alignment horizontal="center" vertical="center" wrapText="1"/>
    </xf>
    <xf numFmtId="0" fontId="174" fillId="2" borderId="1361" xfId="13" applyFont="1" applyFill="1" applyBorder="1" applyAlignment="1">
      <alignment horizontal="center" vertical="center" wrapText="1"/>
    </xf>
    <xf numFmtId="0" fontId="176" fillId="2" borderId="1363" xfId="13" applyFont="1" applyFill="1" applyBorder="1" applyAlignment="1">
      <alignment horizontal="center" vertical="center" wrapText="1"/>
    </xf>
    <xf numFmtId="0" fontId="175" fillId="2" borderId="1415" xfId="0" applyFont="1" applyFill="1" applyBorder="1" applyAlignment="1">
      <alignment horizontal="center" vertical="center"/>
    </xf>
    <xf numFmtId="0" fontId="175" fillId="2" borderId="88" xfId="0" applyFont="1" applyFill="1" applyBorder="1" applyAlignment="1">
      <alignment horizontal="center" vertical="center"/>
    </xf>
    <xf numFmtId="0" fontId="174" fillId="2" borderId="1352" xfId="15" applyFont="1" applyFill="1" applyBorder="1" applyAlignment="1">
      <alignment horizontal="center" vertical="center" wrapText="1"/>
    </xf>
    <xf numFmtId="0" fontId="56" fillId="2" borderId="1606" xfId="0" applyFont="1" applyFill="1" applyBorder="1" applyAlignment="1">
      <alignment horizontal="center" vertical="center"/>
    </xf>
    <xf numFmtId="0" fontId="175" fillId="2" borderId="1405" xfId="0" applyFont="1" applyFill="1" applyBorder="1" applyAlignment="1">
      <alignment horizontal="center" vertical="center"/>
    </xf>
    <xf numFmtId="0" fontId="175" fillId="2" borderId="1406" xfId="0" applyFont="1" applyFill="1" applyBorder="1" applyAlignment="1">
      <alignment horizontal="center" vertical="center"/>
    </xf>
    <xf numFmtId="0" fontId="175" fillId="2" borderId="1407" xfId="15" applyFont="1" applyFill="1" applyBorder="1" applyAlignment="1">
      <alignment horizontal="center" vertical="center" wrapText="1"/>
    </xf>
    <xf numFmtId="0" fontId="56" fillId="2" borderId="1405" xfId="0" applyFont="1" applyFill="1" applyBorder="1" applyAlignment="1">
      <alignment horizontal="center" vertical="center"/>
    </xf>
    <xf numFmtId="0" fontId="174" fillId="2" borderId="158" xfId="15" applyFont="1" applyFill="1" applyBorder="1" applyAlignment="1">
      <alignment horizontal="center" vertical="center" wrapText="1"/>
    </xf>
    <xf numFmtId="0" fontId="174" fillId="2" borderId="1238" xfId="15" applyFont="1" applyFill="1" applyBorder="1" applyAlignment="1">
      <alignment horizontal="center" vertical="center" wrapText="1"/>
    </xf>
    <xf numFmtId="0" fontId="11" fillId="2" borderId="1611" xfId="13" quotePrefix="1" applyFont="1" applyFill="1" applyBorder="1" applyAlignment="1">
      <alignment horizontal="center" vertical="center" wrapText="1"/>
    </xf>
    <xf numFmtId="0" fontId="174" fillId="2" borderId="1411" xfId="13" applyFont="1" applyFill="1" applyBorder="1" applyAlignment="1">
      <alignment horizontal="center" vertical="center" wrapText="1"/>
    </xf>
    <xf numFmtId="0" fontId="174" fillId="2" borderId="1416" xfId="13" applyFont="1" applyFill="1" applyBorder="1" applyAlignment="1">
      <alignment horizontal="center" vertical="center" wrapText="1"/>
    </xf>
    <xf numFmtId="0" fontId="174" fillId="2" borderId="77" xfId="15" applyFont="1" applyFill="1" applyBorder="1" applyAlignment="1">
      <alignment horizontal="center" vertical="center" wrapText="1"/>
    </xf>
    <xf numFmtId="0" fontId="174" fillId="2" borderId="1417" xfId="15" applyFont="1" applyFill="1" applyBorder="1" applyAlignment="1">
      <alignment horizontal="center" vertical="center" wrapText="1"/>
    </xf>
    <xf numFmtId="0" fontId="41" fillId="2" borderId="1415" xfId="0" applyFont="1" applyFill="1" applyBorder="1" applyAlignment="1">
      <alignment horizontal="center" vertical="center" wrapText="1"/>
    </xf>
    <xf numFmtId="0" fontId="41" fillId="2" borderId="1354" xfId="0" applyFont="1" applyFill="1" applyBorder="1" applyAlignment="1">
      <alignment horizontal="center" vertical="center" wrapText="1"/>
    </xf>
    <xf numFmtId="0" fontId="41" fillId="2" borderId="1361" xfId="0" applyFont="1" applyFill="1" applyBorder="1" applyAlignment="1">
      <alignment horizontal="center" vertical="center" wrapText="1"/>
    </xf>
    <xf numFmtId="0" fontId="176" fillId="2" borderId="1616" xfId="13" applyFont="1" applyFill="1" applyBorder="1" applyAlignment="1">
      <alignment horizontal="center" vertical="center" wrapText="1"/>
    </xf>
    <xf numFmtId="0" fontId="41" fillId="2" borderId="1441" xfId="0" applyFont="1" applyFill="1" applyBorder="1" applyAlignment="1">
      <alignment horizontal="center" vertical="center" wrapText="1"/>
    </xf>
    <xf numFmtId="0" fontId="41" fillId="2" borderId="1626" xfId="0" applyFont="1" applyFill="1" applyBorder="1" applyAlignment="1">
      <alignment horizontal="center" vertical="center" wrapText="1"/>
    </xf>
    <xf numFmtId="0" fontId="41" fillId="2" borderId="1615" xfId="0" applyFont="1" applyFill="1" applyBorder="1" applyAlignment="1">
      <alignment horizontal="center" vertical="center" wrapText="1"/>
    </xf>
    <xf numFmtId="0" fontId="41" fillId="0" borderId="1625" xfId="0" applyFont="1" applyFill="1" applyBorder="1" applyAlignment="1">
      <alignment horizontal="center" vertical="center" wrapText="1"/>
    </xf>
    <xf numFmtId="0" fontId="41" fillId="0" borderId="1626" xfId="0" applyFont="1" applyFill="1" applyBorder="1" applyAlignment="1">
      <alignment horizontal="center" vertical="center" wrapText="1"/>
    </xf>
    <xf numFmtId="0" fontId="41" fillId="0" borderId="1615" xfId="0" applyFont="1" applyFill="1" applyBorder="1" applyAlignment="1">
      <alignment horizontal="center" vertical="center" wrapText="1"/>
    </xf>
    <xf numFmtId="0" fontId="41" fillId="0" borderId="1627" xfId="0" applyFont="1" applyFill="1" applyBorder="1" applyAlignment="1">
      <alignment horizontal="center" vertical="center" wrapText="1"/>
    </xf>
    <xf numFmtId="0" fontId="41" fillId="0" borderId="1618" xfId="0" applyFont="1" applyFill="1" applyBorder="1" applyAlignment="1">
      <alignment horizontal="center" vertical="center" wrapText="1"/>
    </xf>
    <xf numFmtId="0" fontId="190" fillId="2" borderId="1361" xfId="0" applyFont="1" applyFill="1" applyBorder="1" applyAlignment="1">
      <alignment horizontal="center" vertical="center"/>
    </xf>
    <xf numFmtId="0" fontId="190" fillId="2" borderId="1362" xfId="0" applyFont="1" applyFill="1" applyBorder="1" applyAlignment="1">
      <alignment horizontal="center" vertical="center"/>
    </xf>
    <xf numFmtId="0" fontId="190" fillId="5" borderId="1033" xfId="0" applyFont="1" applyFill="1" applyBorder="1" applyAlignment="1">
      <alignment horizontal="center" vertical="center"/>
    </xf>
    <xf numFmtId="0" fontId="190" fillId="5" borderId="395" xfId="0" applyFont="1" applyFill="1" applyBorder="1" applyAlignment="1">
      <alignment horizontal="center" vertical="center"/>
    </xf>
    <xf numFmtId="0" fontId="190" fillId="5" borderId="396" xfId="0" applyFont="1" applyFill="1" applyBorder="1" applyAlignment="1">
      <alignment horizontal="center" vertical="center"/>
    </xf>
    <xf numFmtId="0" fontId="190" fillId="2" borderId="1533" xfId="0" applyFont="1" applyFill="1" applyBorder="1" applyAlignment="1">
      <alignment horizontal="center" vertical="center"/>
    </xf>
    <xf numFmtId="0" fontId="190" fillId="5" borderId="1526" xfId="0" applyFont="1" applyFill="1" applyBorder="1" applyAlignment="1">
      <alignment horizontal="center" vertical="center"/>
    </xf>
    <xf numFmtId="0" fontId="190" fillId="5" borderId="1534" xfId="0" applyFont="1" applyFill="1" applyBorder="1" applyAlignment="1">
      <alignment horizontal="center" vertical="center"/>
    </xf>
    <xf numFmtId="0" fontId="190" fillId="5" borderId="1525" xfId="0" applyFont="1" applyFill="1" applyBorder="1" applyAlignment="1">
      <alignment horizontal="center" vertical="center"/>
    </xf>
    <xf numFmtId="0" fontId="190" fillId="5" borderId="1527" xfId="0" applyFont="1" applyFill="1" applyBorder="1" applyAlignment="1">
      <alignment horizontal="center" vertical="center"/>
    </xf>
    <xf numFmtId="0" fontId="190" fillId="5" borderId="1533" xfId="0" applyFont="1" applyFill="1" applyBorder="1" applyAlignment="1">
      <alignment horizontal="center" vertical="center"/>
    </xf>
    <xf numFmtId="0" fontId="57" fillId="10" borderId="1612" xfId="0" applyFont="1" applyFill="1" applyBorder="1" applyAlignment="1">
      <alignment horizontal="center" vertical="center" wrapText="1"/>
    </xf>
    <xf numFmtId="0" fontId="57" fillId="10" borderId="1405" xfId="0" applyFont="1" applyFill="1" applyBorder="1" applyAlignment="1">
      <alignment horizontal="center" vertical="center" wrapText="1"/>
    </xf>
    <xf numFmtId="0" fontId="57" fillId="10" borderId="1295" xfId="0" applyFont="1" applyFill="1" applyBorder="1" applyAlignment="1">
      <alignment horizontal="center" vertical="center" wrapText="1"/>
    </xf>
    <xf numFmtId="0" fontId="56" fillId="5" borderId="1622" xfId="0" applyFont="1" applyFill="1" applyBorder="1" applyAlignment="1">
      <alignment horizontal="center" vertical="center" wrapText="1"/>
    </xf>
    <xf numFmtId="0" fontId="56" fillId="5" borderId="1623" xfId="0" applyFont="1" applyFill="1" applyBorder="1" applyAlignment="1">
      <alignment horizontal="center" vertical="center" wrapText="1"/>
    </xf>
    <xf numFmtId="0" fontId="56" fillId="5" borderId="1624" xfId="0" applyFont="1" applyFill="1" applyBorder="1" applyAlignment="1">
      <alignment horizontal="center" wrapText="1"/>
    </xf>
    <xf numFmtId="0" fontId="56" fillId="5" borderId="1623" xfId="0" applyFont="1" applyFill="1" applyBorder="1" applyAlignment="1">
      <alignment horizontal="center" wrapText="1"/>
    </xf>
    <xf numFmtId="0" fontId="56" fillId="5" borderId="1622" xfId="0" applyFont="1" applyFill="1" applyBorder="1" applyAlignment="1">
      <alignment horizontal="center" wrapText="1"/>
    </xf>
    <xf numFmtId="0" fontId="40" fillId="5" borderId="1404" xfId="0" applyFont="1" applyFill="1" applyBorder="1" applyAlignment="1">
      <alignment horizontal="center" wrapText="1"/>
    </xf>
    <xf numFmtId="0" fontId="40" fillId="5" borderId="1394" xfId="0" applyFont="1" applyFill="1" applyBorder="1" applyAlignment="1">
      <alignment horizontal="center" wrapText="1"/>
    </xf>
    <xf numFmtId="0" fontId="40" fillId="5" borderId="1409" xfId="0" applyFont="1" applyFill="1" applyBorder="1" applyAlignment="1">
      <alignment horizontal="center" wrapText="1"/>
    </xf>
    <xf numFmtId="0" fontId="56" fillId="5" borderId="1459" xfId="0" applyFont="1" applyFill="1" applyBorder="1" applyAlignment="1">
      <alignment horizontal="center" wrapText="1"/>
    </xf>
    <xf numFmtId="0" fontId="56" fillId="5" borderId="1624" xfId="0" applyFont="1" applyFill="1" applyBorder="1" applyAlignment="1">
      <alignment horizontal="center" vertical="center" wrapText="1"/>
    </xf>
    <xf numFmtId="0" fontId="40" fillId="5" borderId="1404" xfId="0" applyFont="1" applyFill="1" applyBorder="1" applyAlignment="1">
      <alignment horizontal="center" vertical="center" wrapText="1"/>
    </xf>
    <xf numFmtId="0" fontId="56" fillId="5" borderId="1394" xfId="0" applyFont="1" applyFill="1" applyBorder="1" applyAlignment="1">
      <alignment horizontal="center" vertical="center" wrapText="1"/>
    </xf>
    <xf numFmtId="0" fontId="56" fillId="5" borderId="1409" xfId="0" applyFont="1" applyFill="1" applyBorder="1" applyAlignment="1">
      <alignment horizontal="center" vertical="center" wrapText="1"/>
    </xf>
    <xf numFmtId="0" fontId="56" fillId="5" borderId="1404" xfId="0" applyFont="1" applyFill="1" applyBorder="1" applyAlignment="1">
      <alignment horizontal="center" vertical="center" wrapText="1"/>
    </xf>
    <xf numFmtId="0" fontId="40" fillId="5" borderId="1394" xfId="0" applyFont="1" applyFill="1" applyBorder="1" applyAlignment="1">
      <alignment horizontal="center" vertical="center" wrapText="1"/>
    </xf>
    <xf numFmtId="0" fontId="40" fillId="5" borderId="1292" xfId="0" applyFont="1" applyFill="1" applyBorder="1" applyAlignment="1">
      <alignment horizontal="center" wrapText="1"/>
    </xf>
    <xf numFmtId="0" fontId="40" fillId="5" borderId="1459" xfId="0" applyFont="1" applyFill="1" applyBorder="1" applyAlignment="1">
      <alignment horizontal="center" wrapText="1"/>
    </xf>
    <xf numFmtId="0" fontId="40" fillId="5" borderId="1624" xfId="0" applyFont="1" applyFill="1" applyBorder="1" applyAlignment="1">
      <alignment horizontal="center" wrapText="1"/>
    </xf>
    <xf numFmtId="0" fontId="40" fillId="5" borderId="1623" xfId="0" applyFont="1" applyFill="1" applyBorder="1" applyAlignment="1">
      <alignment horizontal="center" wrapText="1"/>
    </xf>
    <xf numFmtId="0" fontId="40" fillId="5" borderId="1622" xfId="0" applyFont="1" applyFill="1" applyBorder="1" applyAlignment="1">
      <alignment horizontal="center" wrapText="1"/>
    </xf>
    <xf numFmtId="0" fontId="114" fillId="5" borderId="1621" xfId="15" applyFont="1" applyFill="1" applyBorder="1" applyAlignment="1">
      <alignment horizontal="left" vertical="center" wrapText="1"/>
    </xf>
    <xf numFmtId="0" fontId="114" fillId="5" borderId="1408" xfId="15" applyFont="1" applyFill="1" applyBorder="1" applyAlignment="1">
      <alignment horizontal="left" vertical="center" wrapText="1"/>
    </xf>
    <xf numFmtId="0" fontId="114" fillId="5" borderId="1371" xfId="15" applyFont="1" applyFill="1" applyBorder="1" applyAlignment="1">
      <alignment horizontal="left" vertical="center" wrapText="1"/>
    </xf>
    <xf numFmtId="0" fontId="71" fillId="5" borderId="390" xfId="15" quotePrefix="1" applyFont="1" applyFill="1" applyBorder="1" applyAlignment="1">
      <alignment horizontal="left" vertical="center" wrapText="1"/>
    </xf>
    <xf numFmtId="0" fontId="22" fillId="5" borderId="390" xfId="15" applyFont="1" applyFill="1" applyBorder="1" applyAlignment="1">
      <alignment horizontal="left" vertical="center" wrapText="1"/>
    </xf>
    <xf numFmtId="1" fontId="27" fillId="2" borderId="425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426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427" xfId="22" applyNumberFormat="1" applyFont="1" applyFill="1" applyBorder="1" applyAlignment="1" applyProtection="1">
      <alignment horizontal="center" vertical="center" wrapText="1"/>
      <protection locked="0"/>
    </xf>
    <xf numFmtId="1" fontId="127" fillId="2" borderId="425" xfId="15" applyNumberFormat="1" applyFont="1" applyFill="1" applyBorder="1" applyAlignment="1" applyProtection="1">
      <alignment horizontal="center" vertical="center" wrapText="1"/>
      <protection locked="0"/>
    </xf>
    <xf numFmtId="1" fontId="27" fillId="2" borderId="401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398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402" xfId="22" applyNumberFormat="1" applyFont="1" applyFill="1" applyBorder="1" applyAlignment="1" applyProtection="1">
      <alignment horizontal="center" vertical="center" wrapText="1"/>
      <protection locked="0"/>
    </xf>
    <xf numFmtId="1" fontId="127" fillId="2" borderId="401" xfId="15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127" fillId="2" borderId="1405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404" xfId="15" applyNumberFormat="1" applyFont="1" applyFill="1" applyBorder="1" applyAlignment="1" applyProtection="1">
      <alignment horizontal="center" vertical="center" wrapText="1"/>
      <protection locked="0"/>
    </xf>
    <xf numFmtId="0" fontId="48" fillId="2" borderId="1346" xfId="22" applyFont="1" applyFill="1" applyBorder="1" applyAlignment="1" applyProtection="1">
      <alignment horizontal="center" vertical="center" wrapText="1"/>
      <protection locked="0"/>
    </xf>
    <xf numFmtId="0" fontId="48" fillId="2" borderId="1347" xfId="22" applyFont="1" applyFill="1" applyBorder="1" applyAlignment="1" applyProtection="1">
      <alignment horizontal="center" vertical="center" wrapText="1"/>
      <protection locked="0"/>
    </xf>
    <xf numFmtId="0" fontId="48" fillId="2" borderId="1348" xfId="22" applyFont="1" applyFill="1" applyBorder="1" applyAlignment="1" applyProtection="1">
      <alignment horizontal="center" vertical="center" wrapText="1"/>
      <protection locked="0"/>
    </xf>
    <xf numFmtId="0" fontId="144" fillId="2" borderId="1444" xfId="15" applyFont="1" applyFill="1" applyBorder="1" applyAlignment="1" applyProtection="1">
      <alignment horizontal="center" vertical="center" wrapText="1"/>
      <protection locked="0"/>
    </xf>
    <xf numFmtId="0" fontId="144" fillId="2" borderId="1591" xfId="15" applyFont="1" applyFill="1" applyBorder="1" applyAlignment="1" applyProtection="1">
      <alignment horizontal="center" vertical="center" wrapText="1"/>
      <protection locked="0"/>
    </xf>
    <xf numFmtId="0" fontId="144" fillId="2" borderId="1454" xfId="15" applyFont="1" applyFill="1" applyBorder="1" applyAlignment="1" applyProtection="1">
      <alignment horizontal="center" vertical="center" wrapText="1"/>
      <protection locked="0"/>
    </xf>
    <xf numFmtId="0" fontId="144" fillId="2" borderId="1590" xfId="15" applyFont="1" applyFill="1" applyBorder="1" applyAlignment="1" applyProtection="1">
      <alignment horizontal="center" vertical="center" wrapText="1"/>
      <protection locked="0"/>
    </xf>
    <xf numFmtId="0" fontId="144" fillId="2" borderId="1594" xfId="15" applyFont="1" applyFill="1" applyBorder="1" applyAlignment="1" applyProtection="1">
      <alignment horizontal="center" vertical="center" wrapText="1"/>
      <protection locked="0"/>
    </xf>
    <xf numFmtId="0" fontId="48" fillId="2" borderId="1280" xfId="22" applyFont="1" applyFill="1" applyBorder="1" applyAlignment="1" applyProtection="1">
      <alignment horizontal="center" vertical="center" wrapText="1"/>
      <protection locked="0"/>
    </xf>
    <xf numFmtId="0" fontId="48" fillId="2" borderId="1272" xfId="22" applyFont="1" applyFill="1" applyBorder="1" applyAlignment="1" applyProtection="1">
      <alignment horizontal="center" vertical="center" wrapText="1"/>
      <protection locked="0"/>
    </xf>
    <xf numFmtId="0" fontId="48" fillId="2" borderId="1273" xfId="22" applyFont="1" applyFill="1" applyBorder="1" applyAlignment="1" applyProtection="1">
      <alignment horizontal="center" vertical="center" wrapText="1"/>
      <protection locked="0"/>
    </xf>
    <xf numFmtId="0" fontId="144" fillId="2" borderId="1410" xfId="15" applyFont="1" applyFill="1" applyBorder="1" applyAlignment="1" applyProtection="1">
      <alignment horizontal="center" vertical="center" wrapText="1"/>
      <protection locked="0"/>
    </xf>
    <xf numFmtId="0" fontId="144" fillId="2" borderId="1272" xfId="15" applyFont="1" applyFill="1" applyBorder="1" applyAlignment="1" applyProtection="1">
      <alignment horizontal="center" vertical="center" wrapText="1"/>
      <protection locked="0"/>
    </xf>
    <xf numFmtId="0" fontId="144" fillId="2" borderId="1287" xfId="15" applyFont="1" applyFill="1" applyBorder="1" applyAlignment="1" applyProtection="1">
      <alignment horizontal="center" vertical="center" wrapText="1"/>
      <protection locked="0"/>
    </xf>
    <xf numFmtId="0" fontId="144" fillId="2" borderId="1280" xfId="15" applyFont="1" applyFill="1" applyBorder="1" applyAlignment="1" applyProtection="1">
      <alignment horizontal="center" vertical="center" wrapText="1"/>
      <protection locked="0"/>
    </xf>
    <xf numFmtId="0" fontId="144" fillId="2" borderId="1273" xfId="15" applyFont="1" applyFill="1" applyBorder="1" applyAlignment="1" applyProtection="1">
      <alignment horizontal="center" vertical="center" wrapText="1"/>
      <protection locked="0"/>
    </xf>
    <xf numFmtId="0" fontId="48" fillId="2" borderId="1059" xfId="22" applyFont="1" applyFill="1" applyBorder="1" applyAlignment="1" applyProtection="1">
      <alignment horizontal="center" vertical="center" wrapText="1"/>
      <protection locked="0"/>
    </xf>
    <xf numFmtId="0" fontId="48" fillId="2" borderId="1066" xfId="22" applyFont="1" applyFill="1" applyBorder="1" applyAlignment="1" applyProtection="1">
      <alignment horizontal="center" vertical="center" wrapText="1"/>
      <protection locked="0"/>
    </xf>
    <xf numFmtId="0" fontId="48" fillId="2" borderId="1067" xfId="22" applyFont="1" applyFill="1" applyBorder="1" applyAlignment="1" applyProtection="1">
      <alignment horizontal="center" vertical="center" wrapText="1"/>
      <protection locked="0"/>
    </xf>
    <xf numFmtId="0" fontId="144" fillId="2" borderId="1293" xfId="15" applyFont="1" applyFill="1" applyBorder="1" applyAlignment="1" applyProtection="1">
      <alignment horizontal="center" vertical="center" wrapText="1"/>
      <protection locked="0"/>
    </xf>
    <xf numFmtId="0" fontId="144" fillId="2" borderId="1296" xfId="15" applyFont="1" applyFill="1" applyBorder="1" applyAlignment="1" applyProtection="1">
      <alignment horizontal="center" vertical="center" wrapText="1"/>
      <protection locked="0"/>
    </xf>
    <xf numFmtId="0" fontId="144" fillId="2" borderId="1294" xfId="15" applyFont="1" applyFill="1" applyBorder="1" applyAlignment="1" applyProtection="1">
      <alignment horizontal="center" vertical="center" wrapText="1"/>
      <protection locked="0"/>
    </xf>
    <xf numFmtId="0" fontId="144" fillId="2" borderId="1295" xfId="15" applyFont="1" applyFill="1" applyBorder="1" applyAlignment="1" applyProtection="1">
      <alignment horizontal="center" vertical="center" wrapText="1"/>
      <protection locked="0"/>
    </xf>
    <xf numFmtId="0" fontId="144" fillId="2" borderId="1297" xfId="15" applyFont="1" applyFill="1" applyBorder="1" applyAlignment="1" applyProtection="1">
      <alignment horizontal="center" vertical="center" wrapText="1"/>
      <protection locked="0"/>
    </xf>
    <xf numFmtId="0" fontId="127" fillId="2" borderId="161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61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594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0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0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0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364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1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629" xfId="15" applyNumberFormat="1" applyFont="1" applyFill="1" applyBorder="1" applyAlignment="1" applyProtection="1">
      <alignment horizontal="center" vertical="center" wrapText="1"/>
    </xf>
    <xf numFmtId="0" fontId="128" fillId="2" borderId="1628" xfId="15" applyNumberFormat="1" applyFont="1" applyFill="1" applyBorder="1" applyAlignment="1" applyProtection="1">
      <alignment horizontal="center" vertical="center" wrapText="1"/>
    </xf>
    <xf numFmtId="0" fontId="127" fillId="2" borderId="1611" xfId="13" applyNumberFormat="1" applyFont="1" applyFill="1" applyBorder="1" applyAlignment="1" applyProtection="1">
      <alignment vertical="center" wrapText="1"/>
      <protection locked="0"/>
    </xf>
    <xf numFmtId="0" fontId="127" fillId="2" borderId="1608" xfId="13" applyNumberFormat="1" applyFont="1" applyFill="1" applyBorder="1" applyAlignment="1" applyProtection="1">
      <alignment vertical="center" wrapText="1"/>
      <protection locked="0"/>
    </xf>
    <xf numFmtId="0" fontId="127" fillId="2" borderId="1610" xfId="13" applyNumberFormat="1" applyFont="1" applyFill="1" applyBorder="1" applyAlignment="1" applyProtection="1">
      <alignment vertical="center" wrapText="1"/>
      <protection locked="0"/>
    </xf>
    <xf numFmtId="0" fontId="127" fillId="2" borderId="1609" xfId="13" applyNumberFormat="1" applyFont="1" applyFill="1" applyBorder="1" applyAlignment="1" applyProtection="1">
      <alignment vertical="center" wrapText="1"/>
      <protection locked="0"/>
    </xf>
    <xf numFmtId="0" fontId="127" fillId="2" borderId="163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63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63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63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611" xfId="13" applyNumberFormat="1" applyFont="1" applyFill="1" applyBorder="1" applyAlignment="1" applyProtection="1">
      <alignment horizontal="center" vertical="center" wrapText="1"/>
    </xf>
    <xf numFmtId="0" fontId="128" fillId="2" borderId="1619" xfId="13" applyNumberFormat="1" applyFont="1" applyFill="1" applyBorder="1" applyAlignment="1" applyProtection="1">
      <alignment horizontal="center" vertical="center" wrapText="1"/>
    </xf>
    <xf numFmtId="0" fontId="128" fillId="2" borderId="162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63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63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63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63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639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9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9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9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9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94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614" xfId="13" applyNumberFormat="1" applyFont="1" applyFill="1" applyBorder="1" applyAlignment="1" applyProtection="1">
      <alignment horizontal="center" vertical="center" wrapText="1"/>
      <protection locked="0"/>
    </xf>
    <xf numFmtId="0" fontId="144" fillId="2" borderId="1612" xfId="15" applyFont="1" applyFill="1" applyBorder="1" applyAlignment="1" applyProtection="1">
      <alignment horizontal="center" vertical="center" wrapText="1"/>
      <protection locked="0"/>
    </xf>
    <xf numFmtId="0" fontId="144" fillId="2" borderId="1613" xfId="15" applyFont="1" applyFill="1" applyBorder="1" applyAlignment="1" applyProtection="1">
      <alignment horizontal="center" vertical="center" wrapText="1"/>
      <protection locked="0"/>
    </xf>
    <xf numFmtId="0" fontId="144" fillId="2" borderId="1614" xfId="15" applyFont="1" applyFill="1" applyBorder="1" applyAlignment="1" applyProtection="1">
      <alignment horizontal="center" vertical="center" wrapText="1"/>
      <protection locked="0"/>
    </xf>
    <xf numFmtId="0" fontId="144" fillId="2" borderId="1364" xfId="15" applyFont="1" applyFill="1" applyBorder="1" applyAlignment="1" applyProtection="1">
      <alignment horizontal="center" vertical="center" wrapText="1"/>
      <protection locked="0"/>
    </xf>
    <xf numFmtId="0" fontId="144" fillId="2" borderId="1405" xfId="15" applyFont="1" applyFill="1" applyBorder="1" applyAlignment="1" applyProtection="1">
      <alignment horizontal="center" vertical="center" wrapText="1"/>
      <protection locked="0"/>
    </xf>
    <xf numFmtId="0" fontId="144" fillId="2" borderId="1406" xfId="15" applyFont="1" applyFill="1" applyBorder="1" applyAlignment="1" applyProtection="1">
      <alignment horizontal="center" vertical="center" wrapText="1"/>
      <protection locked="0"/>
    </xf>
    <xf numFmtId="0" fontId="144" fillId="2" borderId="1407" xfId="15" applyFont="1" applyFill="1" applyBorder="1" applyAlignment="1" applyProtection="1">
      <alignment horizontal="center" vertical="center" wrapText="1"/>
      <protection locked="0"/>
    </xf>
    <xf numFmtId="0" fontId="144" fillId="2" borderId="1634" xfId="15" applyFont="1" applyFill="1" applyBorder="1" applyAlignment="1" applyProtection="1">
      <alignment horizontal="center" vertical="center" wrapText="1"/>
      <protection locked="0"/>
    </xf>
    <xf numFmtId="0" fontId="144" fillId="2" borderId="1417" xfId="15" applyFont="1" applyFill="1" applyBorder="1" applyAlignment="1" applyProtection="1">
      <alignment horizontal="center" vertical="center" wrapText="1"/>
      <protection locked="0"/>
    </xf>
    <xf numFmtId="0" fontId="145" fillId="2" borderId="1405" xfId="0" applyFont="1" applyFill="1" applyBorder="1" applyAlignment="1" applyProtection="1">
      <alignment horizontal="center" vertical="center"/>
      <protection locked="0"/>
    </xf>
    <xf numFmtId="0" fontId="145" fillId="2" borderId="1639" xfId="0" applyFont="1" applyFill="1" applyBorder="1" applyAlignment="1" applyProtection="1">
      <alignment horizontal="center" vertical="center"/>
      <protection locked="0"/>
    </xf>
    <xf numFmtId="0" fontId="145" fillId="2" borderId="1638" xfId="0" applyFont="1" applyFill="1" applyBorder="1" applyAlignment="1" applyProtection="1">
      <alignment horizontal="center" vertical="center"/>
      <protection locked="0"/>
    </xf>
    <xf numFmtId="0" fontId="145" fillId="2" borderId="1612" xfId="15" applyFont="1" applyFill="1" applyBorder="1" applyAlignment="1" applyProtection="1">
      <alignment horizontal="center" vertical="center" wrapText="1"/>
    </xf>
    <xf numFmtId="0" fontId="145" fillId="2" borderId="1613" xfId="15" applyFont="1" applyFill="1" applyBorder="1" applyAlignment="1" applyProtection="1">
      <alignment horizontal="center" vertical="center" wrapText="1"/>
    </xf>
    <xf numFmtId="0" fontId="145" fillId="2" borderId="1594" xfId="15" applyFont="1" applyFill="1" applyBorder="1" applyAlignment="1" applyProtection="1">
      <alignment horizontal="center" vertical="center" wrapText="1"/>
    </xf>
    <xf numFmtId="0" fontId="145" fillId="2" borderId="1629" xfId="15" applyFont="1" applyFill="1" applyBorder="1" applyAlignment="1" applyProtection="1">
      <alignment horizontal="center" vertical="center" wrapText="1"/>
    </xf>
    <xf numFmtId="0" fontId="145" fillId="2" borderId="1625" xfId="15" applyFont="1" applyFill="1" applyBorder="1" applyAlignment="1" applyProtection="1">
      <alignment horizontal="center" vertical="center" wrapText="1"/>
    </xf>
    <xf numFmtId="0" fontId="145" fillId="2" borderId="1627" xfId="15" applyFont="1" applyFill="1" applyBorder="1" applyAlignment="1" applyProtection="1">
      <alignment horizontal="center" vertical="center" wrapText="1"/>
    </xf>
    <xf numFmtId="0" fontId="50" fillId="2" borderId="1612" xfId="28" applyFont="1" applyFill="1" applyBorder="1" applyAlignment="1" applyProtection="1">
      <alignment vertical="center" wrapText="1"/>
    </xf>
    <xf numFmtId="0" fontId="50" fillId="2" borderId="1613" xfId="28" applyFont="1" applyFill="1" applyBorder="1" applyAlignment="1" applyProtection="1">
      <alignment vertical="center" wrapText="1"/>
    </xf>
    <xf numFmtId="0" fontId="145" fillId="2" borderId="1405" xfId="15" applyFont="1" applyFill="1" applyBorder="1" applyAlignment="1" applyProtection="1">
      <alignment horizontal="center" vertical="center" wrapText="1"/>
    </xf>
    <xf numFmtId="0" fontId="145" fillId="2" borderId="1639" xfId="15" applyFont="1" applyFill="1" applyBorder="1" applyAlignment="1" applyProtection="1">
      <alignment horizontal="center" vertical="center" wrapText="1"/>
    </xf>
    <xf numFmtId="0" fontId="145" fillId="2" borderId="1638" xfId="15" applyFont="1" applyFill="1" applyBorder="1" applyAlignment="1" applyProtection="1">
      <alignment horizontal="center" vertical="center" wrapText="1"/>
    </xf>
    <xf numFmtId="0" fontId="146" fillId="2" borderId="1629" xfId="13" applyFont="1" applyFill="1" applyBorder="1" applyAlignment="1" applyProtection="1">
      <alignment horizontal="center" vertical="center" wrapText="1"/>
    </xf>
    <xf numFmtId="0" fontId="146" fillId="2" borderId="1625" xfId="13" applyFont="1" applyFill="1" applyBorder="1" applyAlignment="1" applyProtection="1">
      <alignment horizontal="center" vertical="center" wrapText="1"/>
    </xf>
    <xf numFmtId="0" fontId="146" fillId="2" borderId="1627" xfId="13" applyFont="1" applyFill="1" applyBorder="1" applyAlignment="1" applyProtection="1">
      <alignment horizontal="center" vertical="center" wrapText="1"/>
    </xf>
    <xf numFmtId="0" fontId="146" fillId="2" borderId="1611" xfId="13" applyFont="1" applyFill="1" applyBorder="1" applyAlignment="1" applyProtection="1">
      <alignment horizontal="center" vertical="center" wrapText="1"/>
      <protection locked="0"/>
    </xf>
    <xf numFmtId="0" fontId="146" fillId="2" borderId="1608" xfId="13" applyFont="1" applyFill="1" applyBorder="1" applyAlignment="1" applyProtection="1">
      <alignment horizontal="center" vertical="center" wrapText="1"/>
      <protection locked="0"/>
    </xf>
    <xf numFmtId="0" fontId="146" fillId="2" borderId="1609" xfId="13" applyFont="1" applyFill="1" applyBorder="1" applyAlignment="1" applyProtection="1">
      <alignment horizontal="center" vertical="center" wrapText="1"/>
      <protection locked="0"/>
    </xf>
    <xf numFmtId="0" fontId="145" fillId="2" borderId="1629" xfId="13" applyFont="1" applyFill="1" applyBorder="1" applyAlignment="1" applyProtection="1">
      <alignment horizontal="center" vertical="center" wrapText="1"/>
      <protection locked="0"/>
    </xf>
    <xf numFmtId="0" fontId="145" fillId="2" borderId="1625" xfId="13" applyFont="1" applyFill="1" applyBorder="1" applyAlignment="1" applyProtection="1">
      <alignment horizontal="center" vertical="center" wrapText="1"/>
      <protection locked="0"/>
    </xf>
    <xf numFmtId="0" fontId="146" fillId="2" borderId="1627" xfId="13" applyFont="1" applyFill="1" applyBorder="1" applyAlignment="1" applyProtection="1">
      <alignment horizontal="center" vertical="center" wrapText="1"/>
      <protection locked="0"/>
    </xf>
    <xf numFmtId="0" fontId="145" fillId="2" borderId="1377" xfId="13" applyFont="1" applyFill="1" applyBorder="1" applyAlignment="1" applyProtection="1">
      <alignment horizontal="center" vertical="center" wrapText="1"/>
      <protection locked="0"/>
    </xf>
    <xf numFmtId="0" fontId="145" fillId="2" borderId="1378" xfId="13" applyFont="1" applyFill="1" applyBorder="1" applyAlignment="1" applyProtection="1">
      <alignment horizontal="center" vertical="center" wrapText="1"/>
      <protection locked="0"/>
    </xf>
    <xf numFmtId="0" fontId="145" fillId="2" borderId="1379" xfId="13" applyFont="1" applyFill="1" applyBorder="1" applyAlignment="1" applyProtection="1">
      <alignment horizontal="center" vertical="center" wrapText="1"/>
      <protection locked="0"/>
    </xf>
    <xf numFmtId="0" fontId="145" fillId="2" borderId="1633" xfId="0" applyFont="1" applyFill="1" applyBorder="1" applyAlignment="1" applyProtection="1">
      <alignment horizontal="center" vertical="center"/>
      <protection locked="0"/>
    </xf>
    <xf numFmtId="0" fontId="145" fillId="2" borderId="1630" xfId="0" applyFont="1" applyFill="1" applyBorder="1" applyAlignment="1" applyProtection="1">
      <alignment horizontal="center" vertical="center"/>
      <protection locked="0"/>
    </xf>
    <xf numFmtId="0" fontId="145" fillId="2" borderId="1631" xfId="0" applyFont="1" applyFill="1" applyBorder="1" applyAlignment="1" applyProtection="1">
      <alignment horizontal="center" vertical="center"/>
      <protection locked="0"/>
    </xf>
    <xf numFmtId="0" fontId="146" fillId="2" borderId="1611" xfId="13" applyFont="1" applyFill="1" applyBorder="1" applyAlignment="1" applyProtection="1">
      <alignment horizontal="center" vertical="center" wrapText="1"/>
    </xf>
    <xf numFmtId="0" fontId="146" fillId="2" borderId="1608" xfId="13" applyFont="1" applyFill="1" applyBorder="1" applyAlignment="1" applyProtection="1">
      <alignment horizontal="center" vertical="center" wrapText="1"/>
    </xf>
    <xf numFmtId="0" fontId="146" fillId="2" borderId="1609" xfId="13" applyFont="1" applyFill="1" applyBorder="1" applyAlignment="1" applyProtection="1">
      <alignment horizontal="center" vertical="center" wrapText="1"/>
    </xf>
    <xf numFmtId="0" fontId="50" fillId="2" borderId="1612" xfId="28" applyFont="1" applyFill="1" applyBorder="1" applyAlignment="1" applyProtection="1">
      <alignment vertical="center" wrapText="1"/>
      <protection locked="0"/>
    </xf>
    <xf numFmtId="0" fontId="50" fillId="2" borderId="1613" xfId="28" applyFont="1" applyFill="1" applyBorder="1" applyAlignment="1" applyProtection="1">
      <alignment vertical="center" wrapText="1"/>
      <protection locked="0"/>
    </xf>
    <xf numFmtId="0" fontId="145" fillId="2" borderId="1405" xfId="13" applyFont="1" applyFill="1" applyBorder="1" applyAlignment="1" applyProtection="1">
      <alignment horizontal="center" vertical="center" wrapText="1"/>
      <protection locked="0"/>
    </xf>
    <xf numFmtId="0" fontId="145" fillId="2" borderId="1639" xfId="13" applyFont="1" applyFill="1" applyBorder="1" applyAlignment="1" applyProtection="1">
      <alignment horizontal="center" vertical="center" wrapText="1"/>
      <protection locked="0"/>
    </xf>
    <xf numFmtId="0" fontId="145" fillId="2" borderId="1638" xfId="13" applyFont="1" applyFill="1" applyBorder="1" applyAlignment="1" applyProtection="1">
      <alignment horizontal="center" vertical="center" wrapText="1"/>
      <protection locked="0"/>
    </xf>
    <xf numFmtId="0" fontId="145" fillId="2" borderId="1606" xfId="13" applyFont="1" applyFill="1" applyBorder="1" applyAlignment="1" applyProtection="1">
      <alignment horizontal="center" vertical="center" wrapText="1"/>
      <protection locked="0"/>
    </xf>
    <xf numFmtId="0" fontId="145" fillId="2" borderId="88" xfId="13" applyFont="1" applyFill="1" applyBorder="1" applyAlignment="1" applyProtection="1">
      <alignment horizontal="center" vertical="center" wrapText="1"/>
      <protection locked="0"/>
    </xf>
    <xf numFmtId="0" fontId="145" fillId="2" borderId="44" xfId="13" applyFont="1" applyFill="1" applyBorder="1" applyAlignment="1" applyProtection="1">
      <alignment horizontal="center" vertical="center" wrapText="1"/>
      <protection locked="0"/>
    </xf>
    <xf numFmtId="0" fontId="145" fillId="2" borderId="1627" xfId="13" applyFont="1" applyFill="1" applyBorder="1" applyAlignment="1" applyProtection="1">
      <alignment horizontal="center" vertical="center" wrapText="1"/>
      <protection locked="0"/>
    </xf>
    <xf numFmtId="0" fontId="145" fillId="2" borderId="1612" xfId="0" applyFont="1" applyFill="1" applyBorder="1" applyAlignment="1" applyProtection="1">
      <alignment horizontal="center" vertical="center"/>
      <protection locked="0"/>
    </xf>
    <xf numFmtId="0" fontId="145" fillId="2" borderId="1613" xfId="0" applyFont="1" applyFill="1" applyBorder="1" applyAlignment="1" applyProtection="1">
      <alignment horizontal="center" vertical="center"/>
      <protection locked="0"/>
    </xf>
    <xf numFmtId="0" fontId="146" fillId="2" borderId="1629" xfId="0" applyFont="1" applyFill="1" applyBorder="1" applyAlignment="1" applyProtection="1">
      <alignment horizontal="center" vertical="center"/>
    </xf>
    <xf numFmtId="0" fontId="146" fillId="2" borderId="1625" xfId="0" applyFont="1" applyFill="1" applyBorder="1" applyAlignment="1" applyProtection="1">
      <alignment horizontal="center" vertical="center"/>
    </xf>
    <xf numFmtId="0" fontId="146" fillId="2" borderId="1627" xfId="0" applyFont="1" applyFill="1" applyBorder="1" applyAlignment="1" applyProtection="1">
      <alignment horizontal="center" vertical="center"/>
    </xf>
    <xf numFmtId="0" fontId="145" fillId="2" borderId="1296" xfId="0" applyFont="1" applyFill="1" applyBorder="1" applyAlignment="1" applyProtection="1">
      <alignment horizontal="center" vertical="center"/>
      <protection locked="0"/>
    </xf>
    <xf numFmtId="0" fontId="145" fillId="2" borderId="1297" xfId="0" applyFont="1" applyFill="1" applyBorder="1" applyAlignment="1" applyProtection="1">
      <alignment horizontal="center" vertical="center"/>
      <protection locked="0"/>
    </xf>
    <xf numFmtId="0" fontId="146" fillId="2" borderId="1629" xfId="13" applyFont="1" applyFill="1" applyBorder="1" applyAlignment="1" applyProtection="1">
      <alignment horizontal="center" vertical="center" wrapText="1"/>
      <protection locked="0"/>
    </xf>
    <xf numFmtId="0" fontId="146" fillId="2" borderId="1625" xfId="13" applyFont="1" applyFill="1" applyBorder="1" applyAlignment="1" applyProtection="1">
      <alignment horizontal="center" vertical="center" wrapText="1"/>
      <protection locked="0"/>
    </xf>
    <xf numFmtId="0" fontId="135" fillId="2" borderId="1628" xfId="11" quotePrefix="1" applyFont="1" applyFill="1" applyBorder="1" applyAlignment="1" applyProtection="1">
      <alignment horizontal="left" textRotation="90" wrapText="1"/>
      <protection locked="0"/>
    </xf>
    <xf numFmtId="0" fontId="127" fillId="2" borderId="1621" xfId="15" quotePrefix="1" applyFont="1" applyFill="1" applyBorder="1" applyAlignment="1">
      <alignment horizontal="left" vertical="center" wrapText="1"/>
    </xf>
    <xf numFmtId="0" fontId="127" fillId="2" borderId="1612" xfId="15" applyFont="1" applyFill="1" applyBorder="1" applyAlignment="1" applyProtection="1">
      <alignment horizontal="center" vertical="center" wrapText="1"/>
      <protection locked="0"/>
    </xf>
    <xf numFmtId="0" fontId="127" fillId="2" borderId="1613" xfId="15" applyFont="1" applyFill="1" applyBorder="1" applyAlignment="1" applyProtection="1">
      <alignment horizontal="center" vertical="center" wrapText="1"/>
      <protection locked="0"/>
    </xf>
    <xf numFmtId="0" fontId="127" fillId="2" borderId="1594" xfId="15" applyFont="1" applyFill="1" applyBorder="1" applyAlignment="1" applyProtection="1">
      <alignment horizontal="center" vertical="center" wrapText="1"/>
      <protection locked="0"/>
    </xf>
    <xf numFmtId="0" fontId="129" fillId="2" borderId="1612" xfId="0" applyFont="1" applyFill="1" applyBorder="1" applyAlignment="1" applyProtection="1">
      <alignment horizontal="center" vertical="center" wrapText="1"/>
    </xf>
    <xf numFmtId="0" fontId="129" fillId="2" borderId="1613" xfId="0" applyFont="1" applyFill="1" applyBorder="1" applyAlignment="1" applyProtection="1">
      <alignment horizontal="center" vertical="center" wrapText="1"/>
    </xf>
    <xf numFmtId="0" fontId="127" fillId="2" borderId="1408" xfId="15" quotePrefix="1" applyFont="1" applyFill="1" applyBorder="1" applyAlignment="1">
      <alignment horizontal="left" vertical="center" wrapText="1"/>
    </xf>
    <xf numFmtId="0" fontId="127" fillId="2" borderId="1405" xfId="15" applyFont="1" applyFill="1" applyBorder="1" applyAlignment="1" applyProtection="1">
      <alignment horizontal="center" vertical="center" wrapText="1"/>
      <protection locked="0"/>
    </xf>
    <xf numFmtId="0" fontId="127" fillId="2" borderId="1639" xfId="15" applyFont="1" applyFill="1" applyBorder="1" applyAlignment="1" applyProtection="1">
      <alignment horizontal="center" vertical="center" wrapText="1"/>
      <protection locked="0"/>
    </xf>
    <xf numFmtId="0" fontId="127" fillId="2" borderId="1638" xfId="15" applyFont="1" applyFill="1" applyBorder="1" applyAlignment="1" applyProtection="1">
      <alignment horizontal="center" vertical="center" wrapText="1"/>
      <protection locked="0"/>
    </xf>
    <xf numFmtId="0" fontId="129" fillId="2" borderId="1405" xfId="0" applyFont="1" applyFill="1" applyBorder="1" applyAlignment="1" applyProtection="1">
      <alignment horizontal="center" vertical="center" wrapText="1"/>
    </xf>
    <xf numFmtId="0" fontId="129" fillId="2" borderId="1639" xfId="0" applyFont="1" applyFill="1" applyBorder="1" applyAlignment="1" applyProtection="1">
      <alignment horizontal="center" vertical="center" wrapText="1"/>
    </xf>
    <xf numFmtId="0" fontId="129" fillId="2" borderId="1638" xfId="0" applyFont="1" applyFill="1" applyBorder="1" applyAlignment="1" applyProtection="1">
      <alignment horizontal="center" vertical="center" wrapText="1"/>
    </xf>
    <xf numFmtId="0" fontId="127" fillId="2" borderId="1640" xfId="15" quotePrefix="1" applyFont="1" applyFill="1" applyBorder="1" applyAlignment="1">
      <alignment horizontal="left" vertical="center" wrapText="1"/>
    </xf>
    <xf numFmtId="0" fontId="127" fillId="2" borderId="1620" xfId="15" quotePrefix="1" applyFont="1" applyFill="1" applyBorder="1" applyAlignment="1">
      <alignment horizontal="left" vertical="center" wrapText="1"/>
    </xf>
    <xf numFmtId="0" fontId="127" fillId="2" borderId="1377" xfId="15" applyFont="1" applyFill="1" applyBorder="1" applyAlignment="1" applyProtection="1">
      <alignment horizontal="center" vertical="center" wrapText="1"/>
      <protection locked="0"/>
    </xf>
    <xf numFmtId="0" fontId="128" fillId="2" borderId="1377" xfId="0" applyFont="1" applyFill="1" applyBorder="1" applyAlignment="1" applyProtection="1">
      <alignment horizontal="center" vertical="center" wrapText="1"/>
    </xf>
    <xf numFmtId="0" fontId="128" fillId="2" borderId="1378" xfId="0" applyFont="1" applyFill="1" applyBorder="1" applyAlignment="1" applyProtection="1">
      <alignment horizontal="center" vertical="center" wrapText="1"/>
    </xf>
    <xf numFmtId="0" fontId="128" fillId="2" borderId="1379" xfId="0" applyFont="1" applyFill="1" applyBorder="1" applyAlignment="1" applyProtection="1">
      <alignment horizontal="center" vertical="center" wrapText="1"/>
    </xf>
    <xf numFmtId="0" fontId="144" fillId="2" borderId="1622" xfId="15" quotePrefix="1" applyFont="1" applyFill="1" applyBorder="1" applyAlignment="1">
      <alignment horizontal="left" vertical="center" wrapText="1"/>
    </xf>
    <xf numFmtId="0" fontId="128" fillId="2" borderId="1612" xfId="0" applyFont="1" applyFill="1" applyBorder="1" applyAlignment="1" applyProtection="1">
      <alignment horizontal="center" vertical="center" wrapText="1"/>
    </xf>
    <xf numFmtId="0" fontId="128" fillId="2" borderId="1613" xfId="0" applyFont="1" applyFill="1" applyBorder="1" applyAlignment="1" applyProtection="1">
      <alignment horizontal="center" vertical="center" wrapText="1"/>
    </xf>
    <xf numFmtId="0" fontId="144" fillId="2" borderId="1636" xfId="15" quotePrefix="1" applyFont="1" applyFill="1" applyBorder="1" applyAlignment="1">
      <alignment horizontal="left" vertical="center" wrapText="1"/>
    </xf>
    <xf numFmtId="0" fontId="128" fillId="2" borderId="1405" xfId="0" applyFont="1" applyFill="1" applyBorder="1" applyAlignment="1" applyProtection="1">
      <alignment horizontal="center" vertical="center" wrapText="1"/>
    </xf>
    <xf numFmtId="0" fontId="128" fillId="2" borderId="1639" xfId="0" applyFont="1" applyFill="1" applyBorder="1" applyAlignment="1" applyProtection="1">
      <alignment horizontal="center" vertical="center" wrapText="1"/>
    </xf>
    <xf numFmtId="0" fontId="128" fillId="2" borderId="1638" xfId="0" applyFont="1" applyFill="1" applyBorder="1" applyAlignment="1" applyProtection="1">
      <alignment horizontal="center" vertical="center" wrapText="1"/>
    </xf>
    <xf numFmtId="0" fontId="144" fillId="2" borderId="1636" xfId="15" applyFont="1" applyFill="1" applyBorder="1" applyAlignment="1">
      <alignment horizontal="left" vertical="center" wrapText="1"/>
    </xf>
    <xf numFmtId="0" fontId="144" fillId="2" borderId="1219" xfId="15" quotePrefix="1" applyFont="1" applyFill="1" applyBorder="1" applyAlignment="1">
      <alignment horizontal="left" vertical="center" wrapText="1"/>
    </xf>
    <xf numFmtId="0" fontId="128" fillId="2" borderId="1295" xfId="0" applyFont="1" applyFill="1" applyBorder="1" applyAlignment="1" applyProtection="1">
      <alignment horizontal="center" vertical="center" wrapText="1"/>
    </xf>
    <xf numFmtId="0" fontId="128" fillId="2" borderId="1296" xfId="0" applyFont="1" applyFill="1" applyBorder="1" applyAlignment="1" applyProtection="1">
      <alignment horizontal="center" vertical="center" wrapText="1"/>
    </xf>
    <xf numFmtId="0" fontId="128" fillId="2" borderId="1297" xfId="0" applyFont="1" applyFill="1" applyBorder="1" applyAlignment="1" applyProtection="1">
      <alignment horizontal="center" vertical="center" wrapText="1"/>
    </xf>
    <xf numFmtId="0" fontId="127" fillId="2" borderId="1633" xfId="15" applyFont="1" applyFill="1" applyBorder="1" applyAlignment="1" applyProtection="1">
      <alignment horizontal="center" vertical="center" wrapText="1"/>
      <protection locked="0"/>
    </xf>
    <xf numFmtId="0" fontId="128" fillId="2" borderId="1633" xfId="0" applyFont="1" applyFill="1" applyBorder="1" applyAlignment="1" applyProtection="1">
      <alignment horizontal="center" vertical="center" wrapText="1"/>
    </xf>
    <xf numFmtId="0" fontId="128" fillId="2" borderId="1630" xfId="0" applyFont="1" applyFill="1" applyBorder="1" applyAlignment="1" applyProtection="1">
      <alignment horizontal="center" vertical="center" wrapText="1"/>
    </xf>
    <xf numFmtId="0" fontId="128" fillId="2" borderId="1631" xfId="0" applyFont="1" applyFill="1" applyBorder="1" applyAlignment="1" applyProtection="1">
      <alignment horizontal="center" vertical="center" wrapText="1"/>
    </xf>
    <xf numFmtId="0" fontId="127" fillId="2" borderId="200" xfId="15" quotePrefix="1" applyFont="1" applyFill="1" applyBorder="1" applyAlignment="1">
      <alignment horizontal="left" vertical="center" wrapText="1"/>
    </xf>
    <xf numFmtId="0" fontId="127" fillId="2" borderId="1629" xfId="15" applyFont="1" applyFill="1" applyBorder="1" applyAlignment="1" applyProtection="1">
      <alignment horizontal="center" vertical="center" wrapText="1"/>
    </xf>
    <xf numFmtId="0" fontId="127" fillId="2" borderId="1628" xfId="15" applyFont="1" applyFill="1" applyBorder="1" applyAlignment="1" applyProtection="1">
      <alignment horizontal="center" vertical="center" wrapText="1"/>
    </xf>
    <xf numFmtId="0" fontId="144" fillId="2" borderId="1639" xfId="15" applyFont="1" applyFill="1" applyBorder="1" applyAlignment="1" applyProtection="1">
      <alignment horizontal="center" vertical="center" wrapText="1"/>
      <protection locked="0"/>
    </xf>
    <xf numFmtId="0" fontId="144" fillId="2" borderId="1638" xfId="15" applyFont="1" applyFill="1" applyBorder="1" applyAlignment="1" applyProtection="1">
      <alignment horizontal="center" vertical="center" wrapText="1"/>
      <protection locked="0"/>
    </xf>
    <xf numFmtId="0" fontId="144" fillId="2" borderId="1295" xfId="15" applyFont="1" applyFill="1" applyBorder="1" applyAlignment="1">
      <alignment horizontal="center" vertical="center" wrapText="1"/>
    </xf>
    <xf numFmtId="0" fontId="144" fillId="2" borderId="1296" xfId="15" applyFont="1" applyFill="1" applyBorder="1" applyAlignment="1">
      <alignment horizontal="center" vertical="center" wrapText="1"/>
    </xf>
    <xf numFmtId="0" fontId="127" fillId="2" borderId="1612" xfId="15" applyFont="1" applyFill="1" applyBorder="1" applyAlignment="1" applyProtection="1">
      <alignment horizontal="center" vertical="center" wrapText="1"/>
    </xf>
    <xf numFmtId="0" fontId="127" fillId="2" borderId="1613" xfId="15" applyFont="1" applyFill="1" applyBorder="1" applyAlignment="1" applyProtection="1">
      <alignment horizontal="center" vertical="center" wrapText="1"/>
    </xf>
    <xf numFmtId="0" fontId="127" fillId="2" borderId="1594" xfId="15" applyFont="1" applyFill="1" applyBorder="1" applyAlignment="1" applyProtection="1">
      <alignment horizontal="center" vertical="center" wrapText="1"/>
    </xf>
    <xf numFmtId="0" fontId="127" fillId="2" borderId="1405" xfId="15" applyFont="1" applyFill="1" applyBorder="1" applyAlignment="1" applyProtection="1">
      <alignment horizontal="center" vertical="center" wrapText="1"/>
    </xf>
    <xf numFmtId="0" fontId="127" fillId="2" borderId="1639" xfId="15" applyFont="1" applyFill="1" applyBorder="1" applyAlignment="1" applyProtection="1">
      <alignment horizontal="center" vertical="center" wrapText="1"/>
    </xf>
    <xf numFmtId="0" fontId="127" fillId="2" borderId="1638" xfId="15" applyFont="1" applyFill="1" applyBorder="1" applyAlignment="1" applyProtection="1">
      <alignment horizontal="center" vertical="center" wrapText="1"/>
    </xf>
    <xf numFmtId="0" fontId="128" fillId="2" borderId="1611" xfId="13" applyFont="1" applyFill="1" applyBorder="1" applyAlignment="1" applyProtection="1">
      <alignment horizontal="center" vertical="center" wrapText="1"/>
      <protection locked="0"/>
    </xf>
    <xf numFmtId="0" fontId="128" fillId="2" borderId="1608" xfId="13" applyFont="1" applyFill="1" applyBorder="1" applyAlignment="1" applyProtection="1">
      <alignment horizontal="center" vertical="center" wrapText="1"/>
      <protection locked="0"/>
    </xf>
    <xf numFmtId="0" fontId="128" fillId="2" borderId="1609" xfId="13" applyFont="1" applyFill="1" applyBorder="1" applyAlignment="1" applyProtection="1">
      <alignment horizontal="center" vertical="center" wrapText="1"/>
      <protection locked="0"/>
    </xf>
    <xf numFmtId="0" fontId="128" fillId="2" borderId="1611" xfId="13" applyFont="1" applyFill="1" applyBorder="1" applyAlignment="1" applyProtection="1">
      <alignment vertical="center" wrapText="1"/>
      <protection locked="0"/>
    </xf>
    <xf numFmtId="0" fontId="128" fillId="2" borderId="1608" xfId="13" applyFont="1" applyFill="1" applyBorder="1" applyAlignment="1" applyProtection="1">
      <alignment vertical="center" wrapText="1"/>
      <protection locked="0"/>
    </xf>
    <xf numFmtId="0" fontId="128" fillId="2" borderId="1609" xfId="13" applyFont="1" applyFill="1" applyBorder="1" applyAlignment="1" applyProtection="1">
      <alignment vertical="center" wrapText="1"/>
      <protection locked="0"/>
    </xf>
    <xf numFmtId="0" fontId="127" fillId="2" borderId="1630" xfId="15" applyFont="1" applyFill="1" applyBorder="1" applyAlignment="1" applyProtection="1">
      <alignment horizontal="center" vertical="center" wrapText="1"/>
      <protection locked="0"/>
    </xf>
    <xf numFmtId="0" fontId="127" fillId="2" borderId="1631" xfId="15" applyFont="1" applyFill="1" applyBorder="1" applyAlignment="1" applyProtection="1">
      <alignment horizontal="center" vertical="center" wrapText="1"/>
      <protection locked="0"/>
    </xf>
    <xf numFmtId="0" fontId="127" fillId="2" borderId="1625" xfId="15" applyFont="1" applyFill="1" applyBorder="1" applyAlignment="1" applyProtection="1">
      <alignment horizontal="center" vertical="center" wrapText="1"/>
    </xf>
    <xf numFmtId="0" fontId="127" fillId="2" borderId="1627" xfId="15" applyFont="1" applyFill="1" applyBorder="1" applyAlignment="1" applyProtection="1">
      <alignment horizontal="center" vertical="center" wrapText="1"/>
    </xf>
    <xf numFmtId="0" fontId="127" fillId="2" borderId="1378" xfId="15" applyFont="1" applyFill="1" applyBorder="1" applyAlignment="1" applyProtection="1">
      <alignment horizontal="center" vertical="center" wrapText="1"/>
      <protection locked="0"/>
    </xf>
    <xf numFmtId="0" fontId="127" fillId="2" borderId="1379" xfId="15" applyFont="1" applyFill="1" applyBorder="1" applyAlignment="1" applyProtection="1">
      <alignment horizontal="center" vertical="center" wrapText="1"/>
      <protection locked="0"/>
    </xf>
    <xf numFmtId="0" fontId="128" fillId="2" borderId="1642" xfId="15" applyFont="1" applyFill="1" applyBorder="1" applyAlignment="1" applyProtection="1">
      <alignment horizontal="center" vertical="center" wrapText="1"/>
    </xf>
    <xf numFmtId="0" fontId="128" fillId="2" borderId="1526" xfId="15" applyFont="1" applyFill="1" applyBorder="1" applyAlignment="1" applyProtection="1">
      <alignment horizontal="center" vertical="center" wrapText="1"/>
    </xf>
    <xf numFmtId="0" fontId="128" fillId="2" borderId="1527" xfId="15" applyFont="1" applyFill="1" applyBorder="1" applyAlignment="1" applyProtection="1">
      <alignment horizontal="center" vertical="center" wrapText="1"/>
    </xf>
    <xf numFmtId="0" fontId="127" fillId="2" borderId="1611" xfId="13" applyFont="1" applyFill="1" applyBorder="1" applyAlignment="1" applyProtection="1">
      <alignment vertical="center" wrapText="1"/>
      <protection locked="0"/>
    </xf>
    <xf numFmtId="0" fontId="127" fillId="2" borderId="1608" xfId="13" applyFont="1" applyFill="1" applyBorder="1" applyAlignment="1" applyProtection="1">
      <alignment vertical="center" wrapText="1"/>
      <protection locked="0"/>
    </xf>
    <xf numFmtId="0" fontId="127" fillId="2" borderId="1609" xfId="13" applyFont="1" applyFill="1" applyBorder="1" applyAlignment="1" applyProtection="1">
      <alignment vertical="center" wrapText="1"/>
      <protection locked="0"/>
    </xf>
    <xf numFmtId="0" fontId="127" fillId="2" borderId="1611" xfId="15" applyFont="1" applyFill="1" applyBorder="1" applyAlignment="1" applyProtection="1">
      <alignment horizontal="center" vertical="center" wrapText="1"/>
    </xf>
    <xf numFmtId="0" fontId="127" fillId="2" borderId="1608" xfId="15" applyFont="1" applyFill="1" applyBorder="1" applyAlignment="1" applyProtection="1">
      <alignment horizontal="center" vertical="center" wrapText="1"/>
    </xf>
    <xf numFmtId="0" fontId="127" fillId="2" borderId="1609" xfId="15" applyFont="1" applyFill="1" applyBorder="1" applyAlignment="1" applyProtection="1">
      <alignment horizontal="center" vertical="center" wrapText="1"/>
    </xf>
    <xf numFmtId="0" fontId="144" fillId="2" borderId="1612" xfId="15" applyFont="1" applyFill="1" applyBorder="1" applyAlignment="1">
      <alignment horizontal="center" vertical="center" wrapText="1"/>
    </xf>
    <xf numFmtId="0" fontId="144" fillId="2" borderId="1613" xfId="15" applyFont="1" applyFill="1" applyBorder="1" applyAlignment="1">
      <alignment horizontal="center" vertical="center" wrapText="1"/>
    </xf>
    <xf numFmtId="0" fontId="144" fillId="2" borderId="1594" xfId="15" applyFont="1" applyFill="1" applyBorder="1" applyAlignment="1">
      <alignment horizontal="center" vertical="center" wrapText="1"/>
    </xf>
    <xf numFmtId="0" fontId="144" fillId="2" borderId="1405" xfId="15" applyFont="1" applyFill="1" applyBorder="1" applyAlignment="1">
      <alignment horizontal="center" vertical="center" wrapText="1"/>
    </xf>
    <xf numFmtId="0" fontId="144" fillId="2" borderId="1639" xfId="15" applyFont="1" applyFill="1" applyBorder="1" applyAlignment="1">
      <alignment horizontal="center" vertical="center" wrapText="1"/>
    </xf>
    <xf numFmtId="0" fontId="144" fillId="2" borderId="1638" xfId="15" applyFont="1" applyFill="1" applyBorder="1" applyAlignment="1">
      <alignment horizontal="center" vertical="center" wrapText="1"/>
    </xf>
    <xf numFmtId="0" fontId="144" fillId="2" borderId="1633" xfId="15" applyFont="1" applyFill="1" applyBorder="1" applyAlignment="1">
      <alignment horizontal="center" vertical="center" wrapText="1"/>
    </xf>
    <xf numFmtId="0" fontId="144" fillId="2" borderId="1630" xfId="15" applyFont="1" applyFill="1" applyBorder="1" applyAlignment="1">
      <alignment horizontal="center" vertical="center" wrapText="1"/>
    </xf>
    <xf numFmtId="0" fontId="144" fillId="2" borderId="1631" xfId="15" applyFont="1" applyFill="1" applyBorder="1" applyAlignment="1">
      <alignment horizontal="center" vertical="center" wrapText="1"/>
    </xf>
    <xf numFmtId="0" fontId="144" fillId="2" borderId="1297" xfId="15" applyFont="1" applyFill="1" applyBorder="1" applyAlignment="1">
      <alignment horizontal="center" vertical="center" wrapText="1"/>
    </xf>
    <xf numFmtId="0" fontId="127" fillId="2" borderId="1621" xfId="15" applyFont="1" applyFill="1" applyBorder="1" applyAlignment="1" applyProtection="1">
      <alignment horizontal="center" vertical="center" wrapText="1"/>
    </xf>
    <xf numFmtId="0" fontId="127" fillId="2" borderId="1408" xfId="15" applyFont="1" applyFill="1" applyBorder="1" applyAlignment="1" applyProtection="1">
      <alignment horizontal="center" vertical="center" wrapText="1"/>
    </xf>
    <xf numFmtId="0" fontId="127" fillId="2" borderId="1371" xfId="15" applyFont="1" applyFill="1" applyBorder="1" applyAlignment="1" applyProtection="1">
      <alignment horizontal="center" vertical="center" wrapText="1"/>
    </xf>
    <xf numFmtId="0" fontId="128" fillId="2" borderId="200" xfId="13" applyFont="1" applyFill="1" applyBorder="1" applyAlignment="1" applyProtection="1">
      <alignment horizontal="center" vertical="center" wrapText="1"/>
      <protection locked="0"/>
    </xf>
    <xf numFmtId="0" fontId="127" fillId="2" borderId="1614" xfId="15" applyFont="1" applyFill="1" applyBorder="1" applyAlignment="1" applyProtection="1">
      <alignment horizontal="center" vertical="center" wrapText="1"/>
    </xf>
    <xf numFmtId="0" fontId="127" fillId="2" borderId="1634" xfId="15" applyFont="1" applyFill="1" applyBorder="1" applyAlignment="1" applyProtection="1">
      <alignment horizontal="center" vertical="center" wrapText="1"/>
    </xf>
    <xf numFmtId="0" fontId="128" fillId="2" borderId="1359" xfId="13" applyFont="1" applyFill="1" applyBorder="1" applyAlignment="1" applyProtection="1">
      <alignment horizontal="center" vertical="center" wrapText="1"/>
      <protection locked="0"/>
    </xf>
    <xf numFmtId="0" fontId="128" fillId="2" borderId="1625" xfId="13" applyFont="1" applyFill="1" applyBorder="1" applyAlignment="1" applyProtection="1">
      <alignment horizontal="center" vertical="center" wrapText="1"/>
      <protection locked="0"/>
    </xf>
    <xf numFmtId="0" fontId="136" fillId="2" borderId="1601" xfId="0" applyFont="1" applyFill="1" applyBorder="1" applyAlignment="1" applyProtection="1">
      <alignment horizontal="center" vertical="center"/>
    </xf>
    <xf numFmtId="0" fontId="136" fillId="2" borderId="1603" xfId="0" applyFont="1" applyFill="1" applyBorder="1" applyAlignment="1" applyProtection="1">
      <alignment horizontal="center" vertical="center"/>
    </xf>
    <xf numFmtId="0" fontId="128" fillId="2" borderId="488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89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83" xfId="11" applyNumberFormat="1" applyFont="1" applyFill="1" applyBorder="1" applyAlignment="1" applyProtection="1">
      <alignment horizontal="center" vertical="center" textRotation="255" wrapText="1"/>
      <protection locked="0"/>
    </xf>
    <xf numFmtId="0" fontId="127" fillId="2" borderId="856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474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687" xfId="15" applyNumberFormat="1" applyFont="1" applyFill="1" applyBorder="1" applyAlignment="1" applyProtection="1">
      <alignment horizontal="center" vertical="center" wrapText="1"/>
    </xf>
    <xf numFmtId="0" fontId="127" fillId="2" borderId="497" xfId="13" applyNumberFormat="1" applyFont="1" applyFill="1" applyBorder="1" applyAlignment="1" applyProtection="1">
      <alignment vertical="center" wrapText="1"/>
      <protection locked="0"/>
    </xf>
    <xf numFmtId="0" fontId="127" fillId="2" borderId="48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50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50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7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505" xfId="13" applyNumberFormat="1" applyFont="1" applyFill="1" applyBorder="1" applyAlignment="1" applyProtection="1">
      <alignment horizontal="center" vertical="center" wrapText="1"/>
      <protection locked="0"/>
    </xf>
    <xf numFmtId="0" fontId="56" fillId="5" borderId="1295" xfId="0" applyFont="1" applyFill="1" applyBorder="1" applyAlignment="1">
      <alignment horizontal="center" wrapText="1"/>
    </xf>
    <xf numFmtId="0" fontId="56" fillId="5" borderId="1296" xfId="0" applyFont="1" applyFill="1" applyBorder="1" applyAlignment="1">
      <alignment horizontal="center" wrapText="1"/>
    </xf>
    <xf numFmtId="0" fontId="56" fillId="5" borderId="1297" xfId="0" applyFont="1" applyFill="1" applyBorder="1" applyAlignment="1">
      <alignment horizontal="center" wrapText="1"/>
    </xf>
    <xf numFmtId="0" fontId="56" fillId="5" borderId="1632" xfId="0" applyFont="1" applyFill="1" applyBorder="1" applyAlignment="1">
      <alignment horizontal="center" wrapText="1"/>
    </xf>
    <xf numFmtId="0" fontId="56" fillId="5" borderId="1633" xfId="0" applyFont="1" applyFill="1" applyBorder="1" applyAlignment="1">
      <alignment horizontal="center" wrapText="1"/>
    </xf>
    <xf numFmtId="0" fontId="56" fillId="5" borderId="1630" xfId="0" applyFont="1" applyFill="1" applyBorder="1" applyAlignment="1">
      <alignment horizontal="center" wrapText="1"/>
    </xf>
    <xf numFmtId="0" fontId="56" fillId="5" borderId="1631" xfId="0" applyFont="1" applyFill="1" applyBorder="1" applyAlignment="1">
      <alignment horizontal="center" wrapText="1"/>
    </xf>
    <xf numFmtId="0" fontId="56" fillId="5" borderId="924" xfId="0" applyFont="1" applyFill="1" applyBorder="1" applyAlignment="1">
      <alignment horizontal="center" wrapText="1"/>
    </xf>
    <xf numFmtId="0" fontId="56" fillId="10" borderId="1611" xfId="0" applyFont="1" applyFill="1" applyBorder="1" applyAlignment="1">
      <alignment horizontal="center" vertical="center" wrapText="1"/>
    </xf>
    <xf numFmtId="0" fontId="57" fillId="10" borderId="1633" xfId="0" applyFont="1" applyFill="1" applyBorder="1" applyAlignment="1">
      <alignment horizontal="center" vertical="center" wrapText="1"/>
    </xf>
    <xf numFmtId="0" fontId="57" fillId="10" borderId="1641" xfId="0" applyFont="1" applyFill="1" applyBorder="1" applyAlignment="1">
      <alignment horizontal="center" vertical="center" wrapText="1"/>
    </xf>
    <xf numFmtId="0" fontId="59" fillId="5" borderId="1642" xfId="0" applyFont="1" applyFill="1" applyBorder="1" applyAlignment="1">
      <alignment horizontal="center" wrapText="1"/>
    </xf>
    <xf numFmtId="0" fontId="59" fillId="5" borderId="1526" xfId="0" applyFont="1" applyFill="1" applyBorder="1" applyAlignment="1">
      <alignment horizontal="center" wrapText="1"/>
    </xf>
    <xf numFmtId="0" fontId="59" fillId="5" borderId="1527" xfId="0" applyFont="1" applyFill="1" applyBorder="1" applyAlignment="1">
      <alignment horizontal="center" wrapText="1"/>
    </xf>
    <xf numFmtId="0" fontId="59" fillId="5" borderId="1626" xfId="0" applyFont="1" applyFill="1" applyBorder="1" applyAlignment="1">
      <alignment horizontal="center" wrapText="1"/>
    </xf>
    <xf numFmtId="0" fontId="59" fillId="5" borderId="1629" xfId="0" applyFont="1" applyFill="1" applyBorder="1" applyAlignment="1">
      <alignment horizontal="center" wrapText="1"/>
    </xf>
    <xf numFmtId="0" fontId="59" fillId="5" borderId="1625" xfId="0" applyFont="1" applyFill="1" applyBorder="1" applyAlignment="1">
      <alignment horizontal="center" wrapText="1"/>
    </xf>
    <xf numFmtId="0" fontId="59" fillId="5" borderId="1627" xfId="0" applyFont="1" applyFill="1" applyBorder="1" applyAlignment="1">
      <alignment horizontal="center" wrapText="1"/>
    </xf>
    <xf numFmtId="0" fontId="59" fillId="5" borderId="1618" xfId="0" applyFont="1" applyFill="1" applyBorder="1" applyAlignment="1">
      <alignment horizontal="center" wrapText="1"/>
    </xf>
    <xf numFmtId="0" fontId="59" fillId="5" borderId="1377" xfId="13" quotePrefix="1" applyFont="1" applyFill="1" applyBorder="1" applyAlignment="1">
      <alignment horizontal="center" vertical="center" wrapText="1"/>
    </xf>
    <xf numFmtId="0" fontId="59" fillId="5" borderId="1378" xfId="13" quotePrefix="1" applyFont="1" applyFill="1" applyBorder="1" applyAlignment="1">
      <alignment horizontal="center" vertical="center" wrapText="1"/>
    </xf>
    <xf numFmtId="0" fontId="59" fillId="5" borderId="1379" xfId="13" quotePrefix="1" applyFont="1" applyFill="1" applyBorder="1" applyAlignment="1">
      <alignment horizontal="center" vertical="center" wrapText="1"/>
    </xf>
    <xf numFmtId="0" fontId="59" fillId="5" borderId="1626" xfId="13" quotePrefix="1" applyFont="1" applyFill="1" applyBorder="1" applyAlignment="1">
      <alignment horizontal="center" vertical="center" wrapText="1"/>
    </xf>
    <xf numFmtId="0" fontId="59" fillId="5" borderId="1629" xfId="13" quotePrefix="1" applyFont="1" applyFill="1" applyBorder="1" applyAlignment="1">
      <alignment horizontal="center" vertical="center" wrapText="1"/>
    </xf>
    <xf numFmtId="0" fontId="59" fillId="5" borderId="1625" xfId="13" quotePrefix="1" applyFont="1" applyFill="1" applyBorder="1" applyAlignment="1">
      <alignment horizontal="center" vertical="center" wrapText="1"/>
    </xf>
    <xf numFmtId="0" fontId="59" fillId="5" borderId="1627" xfId="13" quotePrefix="1" applyFont="1" applyFill="1" applyBorder="1" applyAlignment="1">
      <alignment horizontal="center" vertical="center" wrapText="1"/>
    </xf>
    <xf numFmtId="0" fontId="59" fillId="5" borderId="1618" xfId="13" quotePrefix="1" applyFont="1" applyFill="1" applyBorder="1" applyAlignment="1">
      <alignment horizontal="center" vertical="center" wrapText="1"/>
    </xf>
    <xf numFmtId="0" fontId="11" fillId="5" borderId="1625" xfId="13" quotePrefix="1" applyFont="1" applyFill="1" applyBorder="1" applyAlignment="1">
      <alignment horizontal="center" vertical="center" wrapText="1"/>
    </xf>
    <xf numFmtId="0" fontId="11" fillId="5" borderId="1627" xfId="13" quotePrefix="1" applyFont="1" applyFill="1" applyBorder="1" applyAlignment="1">
      <alignment horizontal="center" vertical="center" wrapText="1"/>
    </xf>
    <xf numFmtId="0" fontId="56" fillId="5" borderId="1611" xfId="0" applyFont="1" applyFill="1" applyBorder="1" applyAlignment="1">
      <alignment horizontal="center" wrapText="1"/>
    </xf>
    <xf numFmtId="0" fontId="56" fillId="5" borderId="1608" xfId="0" applyFont="1" applyFill="1" applyBorder="1" applyAlignment="1">
      <alignment horizontal="center" vertical="top" wrapText="1"/>
    </xf>
    <xf numFmtId="0" fontId="56" fillId="5" borderId="1609" xfId="0" applyFont="1" applyFill="1" applyBorder="1" applyAlignment="1">
      <alignment horizontal="center" vertical="top" wrapText="1"/>
    </xf>
    <xf numFmtId="0" fontId="56" fillId="5" borderId="1611" xfId="0" applyFont="1" applyFill="1" applyBorder="1" applyAlignment="1">
      <alignment horizontal="center" vertical="top" wrapText="1"/>
    </xf>
    <xf numFmtId="0" fontId="56" fillId="5" borderId="77" xfId="0" applyFont="1" applyFill="1" applyBorder="1" applyAlignment="1">
      <alignment horizontal="center" vertical="top" wrapText="1"/>
    </xf>
    <xf numFmtId="0" fontId="56" fillId="10" borderId="1377" xfId="0" applyFont="1" applyFill="1" applyBorder="1" applyAlignment="1">
      <alignment horizontal="center" vertical="center" wrapText="1"/>
    </xf>
    <xf numFmtId="0" fontId="56" fillId="10" borderId="88" xfId="0" applyFont="1" applyFill="1" applyBorder="1" applyAlignment="1">
      <alignment horizontal="center" vertical="center" wrapText="1"/>
    </xf>
    <xf numFmtId="0" fontId="56" fillId="10" borderId="44" xfId="0" applyFont="1" applyFill="1" applyBorder="1" applyAlignment="1">
      <alignment horizontal="center" vertical="center" wrapText="1"/>
    </xf>
    <xf numFmtId="0" fontId="56" fillId="5" borderId="209" xfId="0" applyFont="1" applyFill="1" applyBorder="1" applyAlignment="1">
      <alignment horizontal="center" vertical="top" wrapText="1"/>
    </xf>
    <xf numFmtId="0" fontId="56" fillId="5" borderId="88" xfId="0" applyFont="1" applyFill="1" applyBorder="1" applyAlignment="1">
      <alignment horizontal="center" vertical="top" wrapText="1"/>
    </xf>
    <xf numFmtId="0" fontId="56" fillId="5" borderId="1606" xfId="0" applyFont="1" applyFill="1" applyBorder="1" applyAlignment="1">
      <alignment horizontal="center" wrapText="1"/>
    </xf>
    <xf numFmtId="0" fontId="54" fillId="10" borderId="88" xfId="0" applyFont="1" applyFill="1" applyBorder="1" applyAlignment="1">
      <alignment horizontal="center" vertical="center" wrapText="1"/>
    </xf>
    <xf numFmtId="0" fontId="54" fillId="10" borderId="44" xfId="0" applyFont="1" applyFill="1" applyBorder="1" applyAlignment="1">
      <alignment horizontal="center" vertical="center" wrapText="1"/>
    </xf>
    <xf numFmtId="0" fontId="56" fillId="5" borderId="1294" xfId="0" applyFont="1" applyFill="1" applyBorder="1" applyAlignment="1">
      <alignment horizontal="center" wrapText="1"/>
    </xf>
    <xf numFmtId="0" fontId="56" fillId="5" borderId="1642" xfId="0" applyFont="1" applyFill="1" applyBorder="1" applyAlignment="1">
      <alignment horizontal="center" wrapText="1"/>
    </xf>
    <xf numFmtId="0" fontId="56" fillId="5" borderId="1293" xfId="0" applyFont="1" applyFill="1" applyBorder="1" applyAlignment="1">
      <alignment horizontal="center" wrapText="1"/>
    </xf>
    <xf numFmtId="0" fontId="56" fillId="10" borderId="1295" xfId="0" applyFont="1" applyFill="1" applyBorder="1" applyAlignment="1">
      <alignment horizontal="center" vertical="center" wrapText="1"/>
    </xf>
    <xf numFmtId="0" fontId="59" fillId="10" borderId="1642" xfId="0" applyFont="1" applyFill="1" applyBorder="1" applyAlignment="1">
      <alignment horizontal="center" vertical="center" wrapText="1"/>
    </xf>
    <xf numFmtId="0" fontId="59" fillId="10" borderId="1526" xfId="0" applyFont="1" applyFill="1" applyBorder="1" applyAlignment="1">
      <alignment horizontal="center" vertical="center" wrapText="1"/>
    </xf>
    <xf numFmtId="0" fontId="59" fillId="10" borderId="1527" xfId="0" applyFont="1" applyFill="1" applyBorder="1" applyAlignment="1">
      <alignment horizontal="center" vertical="center" wrapText="1"/>
    </xf>
    <xf numFmtId="0" fontId="59" fillId="10" borderId="1534" xfId="0" applyFont="1" applyFill="1" applyBorder="1" applyAlignment="1">
      <alignment horizontal="center" vertical="center" wrapText="1"/>
    </xf>
    <xf numFmtId="0" fontId="59" fillId="10" borderId="1533" xfId="0" applyFont="1" applyFill="1" applyBorder="1" applyAlignment="1">
      <alignment horizontal="center" vertical="center" wrapText="1"/>
    </xf>
    <xf numFmtId="0" fontId="59" fillId="10" borderId="1474" xfId="0" applyFont="1" applyFill="1" applyBorder="1" applyAlignment="1">
      <alignment horizontal="center" vertical="center" wrapText="1"/>
    </xf>
    <xf numFmtId="0" fontId="59" fillId="5" borderId="1295" xfId="13" quotePrefix="1" applyFont="1" applyFill="1" applyBorder="1" applyAlignment="1">
      <alignment horizontal="center" vertical="center" wrapText="1"/>
    </xf>
    <xf numFmtId="0" fontId="59" fillId="5" borderId="1296" xfId="13" quotePrefix="1" applyFont="1" applyFill="1" applyBorder="1" applyAlignment="1">
      <alignment horizontal="center" vertical="center" wrapText="1"/>
    </xf>
    <xf numFmtId="0" fontId="59" fillId="5" borderId="1297" xfId="13" quotePrefix="1" applyFont="1" applyFill="1" applyBorder="1" applyAlignment="1">
      <alignment horizontal="center" vertical="center" wrapText="1"/>
    </xf>
    <xf numFmtId="0" fontId="59" fillId="5" borderId="1371" xfId="13" quotePrefix="1" applyFont="1" applyFill="1" applyBorder="1" applyAlignment="1">
      <alignment horizontal="center" vertical="center" wrapText="1"/>
    </xf>
    <xf numFmtId="0" fontId="59" fillId="5" borderId="1642" xfId="13" quotePrefix="1" applyFont="1" applyFill="1" applyBorder="1" applyAlignment="1">
      <alignment horizontal="center" vertical="center" wrapText="1"/>
    </xf>
    <xf numFmtId="0" fontId="11" fillId="5" borderId="1526" xfId="13" quotePrefix="1" applyFont="1" applyFill="1" applyBorder="1" applyAlignment="1">
      <alignment horizontal="center" vertical="center" wrapText="1"/>
    </xf>
    <xf numFmtId="0" fontId="11" fillId="5" borderId="1527" xfId="13" quotePrefix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8" fillId="2" borderId="14" xfId="12" applyFont="1" applyFill="1" applyBorder="1" applyAlignment="1">
      <alignment horizontal="center"/>
    </xf>
    <xf numFmtId="0" fontId="8" fillId="2" borderId="15" xfId="12" applyFont="1" applyFill="1" applyBorder="1" applyAlignment="1">
      <alignment horizontal="center"/>
    </xf>
    <xf numFmtId="0" fontId="8" fillId="2" borderId="16" xfId="12" applyFont="1" applyFill="1" applyBorder="1" applyAlignment="1">
      <alignment horizontal="center"/>
    </xf>
    <xf numFmtId="0" fontId="8" fillId="2" borderId="68" xfId="12" applyFont="1" applyFill="1" applyBorder="1" applyAlignment="1">
      <alignment horizontal="center"/>
    </xf>
    <xf numFmtId="0" fontId="8" fillId="2" borderId="76" xfId="12" applyFont="1" applyFill="1" applyBorder="1" applyAlignment="1">
      <alignment horizontal="center"/>
    </xf>
    <xf numFmtId="0" fontId="8" fillId="2" borderId="37" xfId="12" applyFont="1" applyFill="1" applyBorder="1" applyAlignment="1">
      <alignment horizontal="center"/>
    </xf>
    <xf numFmtId="0" fontId="8" fillId="2" borderId="36" xfId="12" applyFont="1" applyFill="1" applyBorder="1" applyAlignment="1">
      <alignment horizontal="center"/>
    </xf>
    <xf numFmtId="0" fontId="8" fillId="2" borderId="46" xfId="12" applyFont="1" applyFill="1" applyBorder="1" applyAlignment="1">
      <alignment horizontal="center"/>
    </xf>
    <xf numFmtId="0" fontId="8" fillId="2" borderId="48" xfId="12" applyFont="1" applyFill="1" applyBorder="1" applyAlignment="1">
      <alignment horizontal="center"/>
    </xf>
    <xf numFmtId="0" fontId="8" fillId="2" borderId="18" xfId="12" applyFont="1" applyFill="1" applyBorder="1" applyAlignment="1">
      <alignment horizontal="center"/>
    </xf>
    <xf numFmtId="0" fontId="8" fillId="2" borderId="19" xfId="12" applyFont="1" applyFill="1" applyBorder="1" applyAlignment="1">
      <alignment horizontal="center"/>
    </xf>
    <xf numFmtId="0" fontId="8" fillId="2" borderId="71" xfId="12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1" fontId="8" fillId="2" borderId="344" xfId="12" applyNumberFormat="1" applyFont="1" applyFill="1" applyBorder="1" applyAlignment="1">
      <alignment horizontal="center"/>
    </xf>
    <xf numFmtId="1" fontId="8" fillId="2" borderId="326" xfId="12" applyNumberFormat="1" applyFont="1" applyFill="1" applyBorder="1" applyAlignment="1">
      <alignment horizontal="center"/>
    </xf>
    <xf numFmtId="1" fontId="8" fillId="2" borderId="305" xfId="12" applyNumberFormat="1" applyFont="1" applyFill="1" applyBorder="1" applyAlignment="1">
      <alignment horizontal="center"/>
    </xf>
    <xf numFmtId="1" fontId="8" fillId="2" borderId="18" xfId="12" applyNumberFormat="1" applyFont="1" applyFill="1" applyBorder="1" applyAlignment="1">
      <alignment horizontal="center"/>
    </xf>
    <xf numFmtId="1" fontId="8" fillId="2" borderId="19" xfId="12" applyNumberFormat="1" applyFont="1" applyFill="1" applyBorder="1" applyAlignment="1">
      <alignment horizontal="center"/>
    </xf>
    <xf numFmtId="1" fontId="8" fillId="2" borderId="21" xfId="12" applyNumberFormat="1" applyFont="1" applyFill="1" applyBorder="1" applyAlignment="1">
      <alignment horizontal="center"/>
    </xf>
    <xf numFmtId="1" fontId="8" fillId="2" borderId="20" xfId="12" applyNumberFormat="1" applyFont="1" applyFill="1" applyBorder="1" applyAlignment="1">
      <alignment horizontal="center"/>
    </xf>
    <xf numFmtId="1" fontId="8" fillId="2" borderId="23" xfId="12" applyNumberFormat="1" applyFont="1" applyFill="1" applyBorder="1" applyAlignment="1">
      <alignment horizontal="center"/>
    </xf>
    <xf numFmtId="1" fontId="8" fillId="2" borderId="25" xfId="12" applyNumberFormat="1" applyFont="1" applyFill="1" applyBorder="1" applyAlignment="1">
      <alignment horizontal="center"/>
    </xf>
    <xf numFmtId="1" fontId="8" fillId="2" borderId="49" xfId="12" applyNumberFormat="1" applyFont="1" applyFill="1" applyBorder="1" applyAlignment="1">
      <alignment horizontal="center"/>
    </xf>
    <xf numFmtId="1" fontId="8" fillId="2" borderId="13" xfId="12" applyNumberFormat="1" applyFont="1" applyFill="1" applyBorder="1" applyAlignment="1">
      <alignment horizontal="center"/>
    </xf>
    <xf numFmtId="1" fontId="8" fillId="2" borderId="67" xfId="12" applyNumberFormat="1" applyFont="1" applyFill="1" applyBorder="1" applyAlignment="1">
      <alignment horizontal="center"/>
    </xf>
    <xf numFmtId="1" fontId="8" fillId="2" borderId="71" xfId="12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vertical="center" wrapText="1"/>
    </xf>
    <xf numFmtId="0" fontId="8" fillId="2" borderId="337" xfId="12" applyFont="1" applyFill="1" applyBorder="1" applyAlignment="1">
      <alignment horizontal="center"/>
    </xf>
    <xf numFmtId="0" fontId="8" fillId="2" borderId="362" xfId="12" applyFont="1" applyFill="1" applyBorder="1" applyAlignment="1">
      <alignment horizontal="center"/>
    </xf>
    <xf numFmtId="0" fontId="8" fillId="2" borderId="365" xfId="12" applyFont="1" applyFill="1" applyBorder="1" applyAlignment="1">
      <alignment horizontal="center"/>
    </xf>
    <xf numFmtId="1" fontId="8" fillId="2" borderId="24" xfId="12" applyNumberFormat="1" applyFont="1" applyFill="1" applyBorder="1" applyAlignment="1">
      <alignment horizontal="center"/>
    </xf>
    <xf numFmtId="0" fontId="7" fillId="2" borderId="337" xfId="0" applyFont="1" applyFill="1" applyBorder="1" applyAlignment="1">
      <alignment horizontal="left" vertical="center" wrapText="1"/>
    </xf>
    <xf numFmtId="0" fontId="8" fillId="2" borderId="338" xfId="12" applyFont="1" applyFill="1" applyBorder="1" applyAlignment="1">
      <alignment horizontal="center"/>
    </xf>
    <xf numFmtId="1" fontId="8" fillId="2" borderId="337" xfId="12" applyNumberFormat="1" applyFont="1" applyFill="1" applyBorder="1" applyAlignment="1">
      <alignment horizontal="center"/>
    </xf>
    <xf numFmtId="1" fontId="8" fillId="2" borderId="362" xfId="12" applyNumberFormat="1" applyFont="1" applyFill="1" applyBorder="1" applyAlignment="1">
      <alignment horizontal="center"/>
    </xf>
    <xf numFmtId="1" fontId="8" fillId="2" borderId="365" xfId="12" applyNumberFormat="1" applyFont="1" applyFill="1" applyBorder="1" applyAlignment="1">
      <alignment horizontal="center"/>
    </xf>
    <xf numFmtId="1" fontId="8" fillId="2" borderId="338" xfId="12" applyNumberFormat="1" applyFont="1" applyFill="1" applyBorder="1" applyAlignment="1">
      <alignment horizontal="center"/>
    </xf>
    <xf numFmtId="1" fontId="8" fillId="2" borderId="397" xfId="12" applyNumberFormat="1" applyFont="1" applyFill="1" applyBorder="1" applyAlignment="1">
      <alignment horizontal="center"/>
    </xf>
    <xf numFmtId="1" fontId="8" fillId="2" borderId="303" xfId="12" applyNumberFormat="1" applyFont="1" applyFill="1" applyBorder="1" applyAlignment="1">
      <alignment horizontal="center"/>
    </xf>
    <xf numFmtId="1" fontId="8" fillId="2" borderId="348" xfId="12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left" vertical="center" wrapText="1"/>
    </xf>
    <xf numFmtId="0" fontId="8" fillId="2" borderId="344" xfId="12" applyFont="1" applyFill="1" applyBorder="1" applyAlignment="1">
      <alignment horizontal="center"/>
    </xf>
    <xf numFmtId="0" fontId="8" fillId="2" borderId="326" xfId="12" applyFont="1" applyFill="1" applyBorder="1" applyAlignment="1">
      <alignment horizontal="center"/>
    </xf>
    <xf numFmtId="0" fontId="8" fillId="2" borderId="306" xfId="12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8" fillId="2" borderId="25" xfId="12" applyFont="1" applyFill="1" applyBorder="1" applyAlignment="1">
      <alignment horizontal="center"/>
    </xf>
    <xf numFmtId="0" fontId="8" fillId="2" borderId="27" xfId="12" applyFont="1" applyFill="1" applyBorder="1" applyAlignment="1">
      <alignment horizontal="center"/>
    </xf>
    <xf numFmtId="0" fontId="8" fillId="2" borderId="26" xfId="12" applyFont="1" applyFill="1" applyBorder="1" applyAlignment="1">
      <alignment horizontal="center"/>
    </xf>
    <xf numFmtId="0" fontId="8" fillId="2" borderId="23" xfId="12" applyFont="1" applyFill="1" applyBorder="1" applyAlignment="1">
      <alignment horizontal="center"/>
    </xf>
    <xf numFmtId="0" fontId="8" fillId="2" borderId="49" xfId="12" applyFont="1" applyFill="1" applyBorder="1" applyAlignment="1">
      <alignment horizontal="center"/>
    </xf>
    <xf numFmtId="0" fontId="8" fillId="2" borderId="31" xfId="12" applyFont="1" applyFill="1" applyBorder="1" applyAlignment="1">
      <alignment horizontal="center"/>
    </xf>
    <xf numFmtId="0" fontId="8" fillId="2" borderId="32" xfId="12" applyFont="1" applyFill="1" applyBorder="1" applyAlignment="1">
      <alignment horizontal="center"/>
    </xf>
    <xf numFmtId="0" fontId="1" fillId="2" borderId="40" xfId="0" applyFont="1" applyFill="1" applyBorder="1" applyAlignment="1">
      <alignment horizontal="left" vertical="center" wrapText="1"/>
    </xf>
    <xf numFmtId="0" fontId="8" fillId="2" borderId="428" xfId="12" applyFont="1" applyFill="1" applyBorder="1" applyAlignment="1">
      <alignment horizontal="center"/>
    </xf>
    <xf numFmtId="0" fontId="8" fillId="2" borderId="398" xfId="12" applyFont="1" applyFill="1" applyBorder="1" applyAlignment="1">
      <alignment horizontal="center"/>
    </xf>
    <xf numFmtId="0" fontId="8" fillId="2" borderId="30" xfId="12" applyFont="1" applyFill="1" applyBorder="1" applyAlignment="1">
      <alignment horizontal="center"/>
    </xf>
    <xf numFmtId="0" fontId="8" fillId="2" borderId="39" xfId="12" applyFont="1" applyFill="1" applyBorder="1" applyAlignment="1">
      <alignment horizontal="center"/>
    </xf>
    <xf numFmtId="0" fontId="8" fillId="2" borderId="401" xfId="12" applyFont="1" applyFill="1" applyBorder="1" applyAlignment="1">
      <alignment horizontal="center"/>
    </xf>
    <xf numFmtId="0" fontId="8" fillId="2" borderId="402" xfId="12" applyFont="1" applyFill="1" applyBorder="1" applyAlignment="1">
      <alignment horizontal="center"/>
    </xf>
    <xf numFmtId="0" fontId="8" fillId="2" borderId="34" xfId="12" applyFont="1" applyFill="1" applyBorder="1" applyAlignment="1">
      <alignment horizontal="center"/>
    </xf>
    <xf numFmtId="0" fontId="8" fillId="2" borderId="397" xfId="12" applyFont="1" applyFill="1" applyBorder="1" applyAlignment="1">
      <alignment horizontal="center"/>
    </xf>
    <xf numFmtId="0" fontId="8" fillId="2" borderId="441" xfId="12" applyFont="1" applyFill="1" applyBorder="1" applyAlignment="1">
      <alignment horizontal="center"/>
    </xf>
    <xf numFmtId="0" fontId="8" fillId="2" borderId="403" xfId="12" applyFont="1" applyFill="1" applyBorder="1" applyAlignment="1">
      <alignment horizontal="center"/>
    </xf>
    <xf numFmtId="0" fontId="68" fillId="2" borderId="28" xfId="0" applyFont="1" applyFill="1" applyBorder="1" applyAlignment="1">
      <alignment horizontal="left" vertical="center" wrapText="1"/>
    </xf>
    <xf numFmtId="0" fontId="8" fillId="2" borderId="29" xfId="12" applyFont="1" applyFill="1" applyBorder="1" applyAlignment="1">
      <alignment horizontal="center"/>
    </xf>
    <xf numFmtId="0" fontId="8" fillId="2" borderId="151" xfId="12" applyFont="1" applyFill="1" applyBorder="1" applyAlignment="1">
      <alignment horizontal="center"/>
    </xf>
    <xf numFmtId="0" fontId="8" fillId="2" borderId="150" xfId="12" applyFont="1" applyFill="1" applyBorder="1" applyAlignment="1">
      <alignment horizontal="center"/>
    </xf>
    <xf numFmtId="0" fontId="8" fillId="2" borderId="152" xfId="12" applyFont="1" applyFill="1" applyBorder="1" applyAlignment="1">
      <alignment horizontal="center"/>
    </xf>
    <xf numFmtId="0" fontId="8" fillId="2" borderId="43" xfId="12" applyFont="1" applyFill="1" applyBorder="1" applyAlignment="1">
      <alignment horizontal="center"/>
    </xf>
    <xf numFmtId="0" fontId="8" fillId="2" borderId="33" xfId="12" applyFont="1" applyFill="1" applyBorder="1" applyAlignment="1">
      <alignment horizontal="center"/>
    </xf>
    <xf numFmtId="0" fontId="8" fillId="2" borderId="164" xfId="12" applyFont="1" applyFill="1" applyBorder="1" applyAlignment="1">
      <alignment horizontal="center"/>
    </xf>
    <xf numFmtId="0" fontId="8" fillId="2" borderId="172" xfId="12" applyFont="1" applyFill="1" applyBorder="1" applyAlignment="1">
      <alignment horizontal="center"/>
    </xf>
    <xf numFmtId="0" fontId="8" fillId="2" borderId="173" xfId="12" applyFont="1" applyFill="1" applyBorder="1" applyAlignment="1">
      <alignment horizontal="center"/>
    </xf>
    <xf numFmtId="0" fontId="8" fillId="2" borderId="174" xfId="12" applyFont="1" applyFill="1" applyBorder="1" applyAlignment="1">
      <alignment horizontal="center"/>
    </xf>
    <xf numFmtId="0" fontId="68" fillId="2" borderId="31" xfId="0" applyFont="1" applyFill="1" applyBorder="1" applyAlignment="1">
      <alignment horizontal="left" vertical="center" wrapText="1"/>
    </xf>
    <xf numFmtId="0" fontId="68" fillId="2" borderId="33" xfId="0" applyFont="1" applyFill="1" applyBorder="1" applyAlignment="1">
      <alignment horizontal="left" vertical="center" wrapText="1"/>
    </xf>
    <xf numFmtId="0" fontId="8" fillId="2" borderId="28" xfId="12" applyFont="1" applyFill="1" applyBorder="1" applyAlignment="1">
      <alignment horizontal="center"/>
    </xf>
    <xf numFmtId="0" fontId="8" fillId="2" borderId="50" xfId="12" applyFont="1" applyFill="1" applyBorder="1" applyAlignment="1">
      <alignment horizontal="center"/>
    </xf>
    <xf numFmtId="0" fontId="8" fillId="2" borderId="51" xfId="12" applyFont="1" applyFill="1" applyBorder="1" applyAlignment="1">
      <alignment horizontal="center"/>
    </xf>
    <xf numFmtId="0" fontId="8" fillId="2" borderId="53" xfId="12" applyFont="1" applyFill="1" applyBorder="1" applyAlignment="1">
      <alignment horizontal="center"/>
    </xf>
    <xf numFmtId="0" fontId="8" fillId="2" borderId="40" xfId="12" applyFont="1" applyFill="1" applyBorder="1" applyAlignment="1">
      <alignment horizontal="center"/>
    </xf>
    <xf numFmtId="0" fontId="8" fillId="2" borderId="88" xfId="12" applyFont="1" applyFill="1" applyBorder="1" applyAlignment="1">
      <alignment horizontal="center"/>
    </xf>
    <xf numFmtId="0" fontId="8" fillId="2" borderId="44" xfId="12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center" wrapText="1"/>
    </xf>
    <xf numFmtId="0" fontId="8" fillId="2" borderId="366" xfId="12" applyFont="1" applyFill="1" applyBorder="1" applyAlignment="1">
      <alignment horizontal="center"/>
    </xf>
    <xf numFmtId="0" fontId="8" fillId="2" borderId="367" xfId="12" applyFont="1" applyFill="1" applyBorder="1" applyAlignment="1">
      <alignment horizontal="center"/>
    </xf>
    <xf numFmtId="0" fontId="8" fillId="2" borderId="368" xfId="12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/>
    </xf>
    <xf numFmtId="0" fontId="8" fillId="2" borderId="38" xfId="12" applyFont="1" applyFill="1" applyBorder="1" applyAlignment="1">
      <alignment horizontal="center"/>
    </xf>
    <xf numFmtId="0" fontId="8" fillId="2" borderId="3" xfId="12" applyFont="1" applyFill="1" applyBorder="1" applyAlignment="1">
      <alignment horizontal="center"/>
    </xf>
    <xf numFmtId="0" fontId="8" fillId="2" borderId="364" xfId="12" applyFont="1" applyFill="1" applyBorder="1" applyAlignment="1">
      <alignment horizontal="center"/>
    </xf>
    <xf numFmtId="0" fontId="8" fillId="2" borderId="158" xfId="12" applyFont="1" applyFill="1" applyBorder="1" applyAlignment="1">
      <alignment horizontal="center"/>
    </xf>
    <xf numFmtId="1" fontId="8" fillId="2" borderId="330" xfId="12" applyNumberFormat="1" applyFont="1" applyFill="1" applyBorder="1" applyAlignment="1">
      <alignment horizontal="center"/>
    </xf>
    <xf numFmtId="1" fontId="8" fillId="2" borderId="149" xfId="12" applyNumberFormat="1" applyFont="1" applyFill="1" applyBorder="1" applyAlignment="1">
      <alignment horizontal="center"/>
    </xf>
    <xf numFmtId="1" fontId="8" fillId="2" borderId="151" xfId="12" applyNumberFormat="1" applyFont="1" applyFill="1" applyBorder="1" applyAlignment="1">
      <alignment horizontal="center"/>
    </xf>
    <xf numFmtId="1" fontId="8" fillId="2" borderId="165" xfId="12" applyNumberFormat="1" applyFont="1" applyFill="1" applyBorder="1" applyAlignment="1">
      <alignment horizontal="center"/>
    </xf>
    <xf numFmtId="1" fontId="8" fillId="2" borderId="306" xfId="12" applyNumberFormat="1" applyFont="1" applyFill="1" applyBorder="1" applyAlignment="1">
      <alignment horizontal="center"/>
    </xf>
    <xf numFmtId="1" fontId="8" fillId="2" borderId="301" xfId="12" applyNumberFormat="1" applyFont="1" applyFill="1" applyBorder="1" applyAlignment="1">
      <alignment horizontal="center"/>
    </xf>
    <xf numFmtId="1" fontId="8" fillId="2" borderId="152" xfId="12" applyNumberFormat="1" applyFont="1" applyFill="1" applyBorder="1" applyAlignment="1">
      <alignment horizontal="center"/>
    </xf>
    <xf numFmtId="0" fontId="8" fillId="2" borderId="149" xfId="12" applyFont="1" applyFill="1" applyBorder="1" applyAlignment="1">
      <alignment horizontal="center"/>
    </xf>
    <xf numFmtId="1" fontId="8" fillId="2" borderId="166" xfId="12" applyNumberFormat="1" applyFont="1" applyFill="1" applyBorder="1" applyAlignment="1">
      <alignment horizontal="center"/>
    </xf>
    <xf numFmtId="1" fontId="8" fillId="2" borderId="398" xfId="12" applyNumberFormat="1" applyFont="1" applyFill="1" applyBorder="1" applyAlignment="1">
      <alignment horizontal="center"/>
    </xf>
    <xf numFmtId="1" fontId="8" fillId="2" borderId="399" xfId="12" applyNumberFormat="1" applyFont="1" applyFill="1" applyBorder="1" applyAlignment="1">
      <alignment horizontal="center"/>
    </xf>
    <xf numFmtId="1" fontId="8" fillId="2" borderId="403" xfId="12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left" vertical="center" wrapText="1"/>
    </xf>
    <xf numFmtId="0" fontId="8" fillId="2" borderId="330" xfId="12" applyFont="1" applyFill="1" applyBorder="1" applyAlignment="1">
      <alignment horizontal="center"/>
    </xf>
    <xf numFmtId="0" fontId="8" fillId="2" borderId="165" xfId="12" applyFont="1" applyFill="1" applyBorder="1" applyAlignment="1">
      <alignment horizontal="center"/>
    </xf>
    <xf numFmtId="0" fontId="8" fillId="2" borderId="301" xfId="12" applyFont="1" applyFill="1" applyBorder="1" applyAlignment="1">
      <alignment horizontal="center"/>
    </xf>
    <xf numFmtId="0" fontId="8" fillId="2" borderId="166" xfId="12" applyFont="1" applyFill="1" applyBorder="1" applyAlignment="1">
      <alignment horizontal="center"/>
    </xf>
    <xf numFmtId="0" fontId="8" fillId="2" borderId="400" xfId="12" applyFont="1" applyFill="1" applyBorder="1" applyAlignment="1">
      <alignment horizontal="center"/>
    </xf>
    <xf numFmtId="0" fontId="8" fillId="2" borderId="160" xfId="12" applyFont="1" applyFill="1" applyBorder="1" applyAlignment="1">
      <alignment horizontal="center"/>
    </xf>
    <xf numFmtId="0" fontId="68" fillId="2" borderId="6" xfId="0" applyFont="1" applyFill="1" applyBorder="1" applyAlignment="1">
      <alignment horizontal="left" vertical="center" wrapText="1"/>
    </xf>
    <xf numFmtId="0" fontId="8" fillId="2" borderId="41" xfId="12" applyFont="1" applyFill="1" applyBorder="1" applyAlignment="1">
      <alignment horizontal="center"/>
    </xf>
    <xf numFmtId="0" fontId="8" fillId="2" borderId="42" xfId="12" applyFont="1" applyFill="1" applyBorder="1" applyAlignment="1">
      <alignment horizontal="center"/>
    </xf>
    <xf numFmtId="0" fontId="8" fillId="2" borderId="153" xfId="12" applyFont="1" applyFill="1" applyBorder="1" applyAlignment="1">
      <alignment horizontal="center"/>
    </xf>
    <xf numFmtId="0" fontId="8" fillId="2" borderId="154" xfId="12" applyFont="1" applyFill="1" applyBorder="1" applyAlignment="1">
      <alignment horizontal="center"/>
    </xf>
    <xf numFmtId="0" fontId="8" fillId="2" borderId="155" xfId="12" applyFont="1" applyFill="1" applyBorder="1" applyAlignment="1">
      <alignment horizontal="center"/>
    </xf>
    <xf numFmtId="0" fontId="8" fillId="2" borderId="167" xfId="12" applyFont="1" applyFill="1" applyBorder="1" applyAlignment="1">
      <alignment horizontal="center"/>
    </xf>
    <xf numFmtId="0" fontId="1" fillId="2" borderId="45" xfId="0" applyFont="1" applyFill="1" applyBorder="1" applyAlignment="1">
      <alignment horizontal="left" vertical="center" wrapText="1"/>
    </xf>
    <xf numFmtId="0" fontId="8" fillId="2" borderId="146" xfId="12" applyFont="1" applyFill="1" applyBorder="1" applyAlignment="1">
      <alignment horizontal="center"/>
    </xf>
    <xf numFmtId="0" fontId="8" fillId="2" borderId="147" xfId="12" applyFont="1" applyFill="1" applyBorder="1" applyAlignment="1">
      <alignment horizontal="center"/>
    </xf>
    <xf numFmtId="0" fontId="8" fillId="2" borderId="162" xfId="12" applyFont="1" applyFill="1" applyBorder="1" applyAlignment="1">
      <alignment horizontal="center"/>
    </xf>
    <xf numFmtId="0" fontId="8" fillId="2" borderId="148" xfId="12" applyFont="1" applyFill="1" applyBorder="1" applyAlignment="1">
      <alignment horizontal="center"/>
    </xf>
    <xf numFmtId="0" fontId="8" fillId="2" borderId="163" xfId="12" applyFont="1" applyFill="1" applyBorder="1" applyAlignment="1">
      <alignment horizontal="center"/>
    </xf>
    <xf numFmtId="0" fontId="8" fillId="2" borderId="471" xfId="12" applyFont="1" applyFill="1" applyBorder="1" applyAlignment="1">
      <alignment horizontal="center"/>
    </xf>
    <xf numFmtId="0" fontId="8" fillId="2" borderId="472" xfId="12" applyFont="1" applyFill="1" applyBorder="1" applyAlignment="1">
      <alignment horizontal="center"/>
    </xf>
    <xf numFmtId="0" fontId="8" fillId="2" borderId="473" xfId="12" applyFont="1" applyFill="1" applyBorder="1" applyAlignment="1">
      <alignment horizontal="center"/>
    </xf>
    <xf numFmtId="0" fontId="9" fillId="2" borderId="337" xfId="0" applyFont="1" applyFill="1" applyBorder="1" applyAlignment="1">
      <alignment horizontal="left" vertical="center" wrapText="1"/>
    </xf>
    <xf numFmtId="0" fontId="8" fillId="2" borderId="303" xfId="12" applyFont="1" applyFill="1" applyBorder="1" applyAlignment="1">
      <alignment horizontal="center"/>
    </xf>
    <xf numFmtId="0" fontId="8" fillId="2" borderId="348" xfId="12" applyFont="1" applyFill="1" applyBorder="1" applyAlignment="1">
      <alignment horizontal="center"/>
    </xf>
    <xf numFmtId="0" fontId="8" fillId="2" borderId="363" xfId="12" applyFont="1" applyFill="1" applyBorder="1" applyAlignment="1">
      <alignment horizontal="center"/>
    </xf>
    <xf numFmtId="0" fontId="68" fillId="2" borderId="49" xfId="0" applyFont="1" applyFill="1" applyBorder="1" applyAlignment="1">
      <alignment horizontal="left" vertical="center" wrapText="1"/>
    </xf>
    <xf numFmtId="0" fontId="8" fillId="2" borderId="168" xfId="12" applyFont="1" applyFill="1" applyBorder="1" applyAlignment="1">
      <alignment horizontal="center"/>
    </xf>
    <xf numFmtId="0" fontId="68" fillId="2" borderId="12" xfId="0" applyFont="1" applyFill="1" applyBorder="1" applyAlignment="1">
      <alignment horizontal="left" vertical="center" wrapText="1"/>
    </xf>
    <xf numFmtId="0" fontId="8" fillId="2" borderId="10" xfId="12" applyFont="1" applyFill="1" applyBorder="1" applyAlignment="1">
      <alignment horizontal="center"/>
    </xf>
    <xf numFmtId="0" fontId="8" fillId="2" borderId="11" xfId="12" applyFont="1" applyFill="1" applyBorder="1" applyAlignment="1">
      <alignment horizontal="center"/>
    </xf>
    <xf numFmtId="0" fontId="8" fillId="2" borderId="61" xfId="12" applyFont="1" applyFill="1" applyBorder="1" applyAlignment="1">
      <alignment horizontal="center"/>
    </xf>
    <xf numFmtId="0" fontId="8" fillId="2" borderId="12" xfId="12" applyFont="1" applyFill="1" applyBorder="1" applyAlignment="1">
      <alignment horizontal="center"/>
    </xf>
    <xf numFmtId="0" fontId="8" fillId="2" borderId="70" xfId="12" applyFont="1" applyFill="1" applyBorder="1" applyAlignment="1">
      <alignment horizontal="center"/>
    </xf>
    <xf numFmtId="0" fontId="8" fillId="2" borderId="47" xfId="12" applyFont="1" applyFill="1" applyBorder="1" applyAlignment="1">
      <alignment horizontal="center"/>
    </xf>
    <xf numFmtId="0" fontId="8" fillId="2" borderId="4" xfId="12" applyFont="1" applyFill="1" applyBorder="1" applyAlignment="1">
      <alignment horizontal="center"/>
    </xf>
    <xf numFmtId="0" fontId="8" fillId="2" borderId="13" xfId="12" applyFont="1" applyFill="1" applyBorder="1" applyAlignment="1">
      <alignment horizontal="center"/>
    </xf>
    <xf numFmtId="0" fontId="8" fillId="2" borderId="67" xfId="12" applyFont="1" applyFill="1" applyBorder="1" applyAlignment="1">
      <alignment horizontal="center"/>
    </xf>
    <xf numFmtId="0" fontId="8" fillId="2" borderId="339" xfId="12" applyFont="1" applyFill="1" applyBorder="1" applyAlignment="1">
      <alignment horizontal="center"/>
    </xf>
    <xf numFmtId="0" fontId="68" fillId="2" borderId="304" xfId="0" applyFont="1" applyFill="1" applyBorder="1" applyAlignment="1">
      <alignment horizontal="left" vertical="center" wrapText="1"/>
    </xf>
    <xf numFmtId="0" fontId="68" fillId="2" borderId="40" xfId="0" applyFont="1" applyFill="1" applyBorder="1" applyAlignment="1">
      <alignment horizontal="left" vertical="center" wrapText="1"/>
    </xf>
    <xf numFmtId="0" fontId="8" fillId="2" borderId="52" xfId="12" applyFont="1" applyFill="1" applyBorder="1" applyAlignment="1">
      <alignment horizontal="center"/>
    </xf>
    <xf numFmtId="0" fontId="8" fillId="2" borderId="54" xfId="12" applyFont="1" applyFill="1" applyBorder="1" applyAlignment="1">
      <alignment horizontal="center"/>
    </xf>
    <xf numFmtId="0" fontId="8" fillId="2" borderId="73" xfId="12" applyFont="1" applyFill="1" applyBorder="1" applyAlignment="1">
      <alignment horizontal="center"/>
    </xf>
    <xf numFmtId="0" fontId="8" fillId="2" borderId="75" xfId="12" applyFont="1" applyFill="1" applyBorder="1" applyAlignment="1">
      <alignment horizontal="center"/>
    </xf>
    <xf numFmtId="0" fontId="123" fillId="2" borderId="0" xfId="0" applyFont="1" applyFill="1" applyBorder="1" applyAlignment="1">
      <alignment horizontal="center" wrapText="1"/>
    </xf>
    <xf numFmtId="0" fontId="123" fillId="5" borderId="0" xfId="0" applyFont="1" applyFill="1" applyAlignment="1">
      <alignment horizontal="center"/>
    </xf>
    <xf numFmtId="0" fontId="123" fillId="5" borderId="0" xfId="0" applyFont="1" applyFill="1" applyBorder="1" applyAlignment="1">
      <alignment horizontal="center" wrapText="1"/>
    </xf>
    <xf numFmtId="0" fontId="34" fillId="5" borderId="0" xfId="0" applyFont="1" applyFill="1" applyBorder="1" applyAlignment="1">
      <alignment horizontal="center" vertical="center" wrapText="1"/>
    </xf>
    <xf numFmtId="0" fontId="11" fillId="5" borderId="910" xfId="4" quotePrefix="1" applyFont="1" applyFill="1" applyBorder="1" applyAlignment="1">
      <alignment horizontal="center" vertical="center" wrapText="1"/>
    </xf>
    <xf numFmtId="0" fontId="11" fillId="5" borderId="854" xfId="4" quotePrefix="1" applyFont="1" applyFill="1" applyBorder="1" applyAlignment="1">
      <alignment horizontal="center" vertical="center" wrapText="1"/>
    </xf>
    <xf numFmtId="0" fontId="11" fillId="5" borderId="909" xfId="4" quotePrefix="1" applyFont="1" applyFill="1" applyBorder="1" applyAlignment="1">
      <alignment horizontal="center" vertical="center" wrapText="1"/>
    </xf>
    <xf numFmtId="0" fontId="11" fillId="2" borderId="906" xfId="8" quotePrefix="1" applyFont="1" applyFill="1" applyBorder="1" applyAlignment="1">
      <alignment horizontal="center" vertical="center" wrapText="1"/>
    </xf>
    <xf numFmtId="0" fontId="11" fillId="2" borderId="914" xfId="8" quotePrefix="1" applyFont="1" applyFill="1" applyBorder="1" applyAlignment="1">
      <alignment horizontal="center" vertical="center" wrapText="1"/>
    </xf>
    <xf numFmtId="0" fontId="11" fillId="2" borderId="890" xfId="8" quotePrefix="1" applyFont="1" applyFill="1" applyBorder="1" applyAlignment="1">
      <alignment horizontal="center" vertical="center" wrapText="1"/>
    </xf>
    <xf numFmtId="0" fontId="11" fillId="2" borderId="900" xfId="8" quotePrefix="1" applyFont="1" applyFill="1" applyBorder="1" applyAlignment="1">
      <alignment horizontal="center" vertical="center" wrapText="1"/>
    </xf>
    <xf numFmtId="0" fontId="11" fillId="2" borderId="884" xfId="8" quotePrefix="1" applyFont="1" applyFill="1" applyBorder="1" applyAlignment="1">
      <alignment horizontal="center" vertical="center" wrapText="1"/>
    </xf>
    <xf numFmtId="0" fontId="11" fillId="2" borderId="887" xfId="8" quotePrefix="1" applyFont="1" applyFill="1" applyBorder="1" applyAlignment="1">
      <alignment horizontal="center" vertical="center" wrapText="1"/>
    </xf>
    <xf numFmtId="0" fontId="11" fillId="5" borderId="906" xfId="6" quotePrefix="1" applyFont="1" applyFill="1" applyBorder="1" applyAlignment="1">
      <alignment horizontal="center" vertical="center" wrapText="1"/>
    </xf>
    <xf numFmtId="0" fontId="11" fillId="5" borderId="914" xfId="6" quotePrefix="1" applyFont="1" applyFill="1" applyBorder="1" applyAlignment="1">
      <alignment horizontal="center" vertical="center" wrapText="1"/>
    </xf>
    <xf numFmtId="0" fontId="11" fillId="5" borderId="890" xfId="6" quotePrefix="1" applyFont="1" applyFill="1" applyBorder="1" applyAlignment="1">
      <alignment horizontal="center" vertical="center" wrapText="1"/>
    </xf>
    <xf numFmtId="0" fontId="11" fillId="5" borderId="900" xfId="6" quotePrefix="1" applyFont="1" applyFill="1" applyBorder="1" applyAlignment="1">
      <alignment horizontal="center" vertical="center" wrapText="1"/>
    </xf>
    <xf numFmtId="0" fontId="11" fillId="5" borderId="884" xfId="6" quotePrefix="1" applyFont="1" applyFill="1" applyBorder="1" applyAlignment="1">
      <alignment horizontal="center" vertical="center" wrapText="1"/>
    </xf>
    <xf numFmtId="0" fontId="11" fillId="5" borderId="887" xfId="6" quotePrefix="1" applyFont="1" applyFill="1" applyBorder="1" applyAlignment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2" fillId="2" borderId="0" xfId="0" applyFont="1" applyFill="1" applyBorder="1" applyAlignment="1">
      <alignment horizontal="center" wrapText="1"/>
    </xf>
    <xf numFmtId="0" fontId="25" fillId="2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417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15" xfId="4" applyNumberFormat="1" applyFont="1" applyFill="1" applyBorder="1" applyAlignment="1" applyProtection="1">
      <alignment horizontal="center" vertical="center" wrapText="1"/>
      <protection locked="0"/>
    </xf>
    <xf numFmtId="0" fontId="25" fillId="2" borderId="418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19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420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418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19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420" xfId="6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417" xfId="4" quotePrefix="1" applyFont="1" applyFill="1" applyBorder="1" applyAlignment="1" applyProtection="1">
      <alignment horizontal="center" vertical="center" wrapText="1"/>
      <protection locked="0"/>
    </xf>
    <xf numFmtId="0" fontId="25" fillId="2" borderId="380" xfId="4" applyFont="1" applyFill="1" applyBorder="1" applyAlignment="1" applyProtection="1">
      <alignment horizontal="center" vertical="center" wrapText="1"/>
      <protection locked="0"/>
    </xf>
    <xf numFmtId="0" fontId="25" fillId="2" borderId="415" xfId="4" applyFont="1" applyFill="1" applyBorder="1" applyAlignment="1" applyProtection="1">
      <alignment horizontal="center" vertical="center" wrapText="1"/>
      <protection locked="0"/>
    </xf>
    <xf numFmtId="0" fontId="25" fillId="2" borderId="418" xfId="8" quotePrefix="1" applyFont="1" applyFill="1" applyBorder="1" applyAlignment="1" applyProtection="1">
      <alignment horizontal="center" vertical="center" wrapText="1"/>
      <protection locked="0"/>
    </xf>
    <xf numFmtId="0" fontId="27" fillId="2" borderId="419" xfId="0" applyFont="1" applyFill="1" applyBorder="1" applyAlignment="1" applyProtection="1">
      <alignment wrapText="1"/>
      <protection locked="0"/>
    </xf>
    <xf numFmtId="0" fontId="27" fillId="2" borderId="379" xfId="0" applyFont="1" applyFill="1" applyBorder="1" applyAlignment="1" applyProtection="1">
      <alignment wrapText="1"/>
      <protection locked="0"/>
    </xf>
    <xf numFmtId="0" fontId="27" fillId="2" borderId="0" xfId="0" applyFont="1" applyFill="1" applyBorder="1" applyAlignment="1" applyProtection="1">
      <alignment wrapText="1"/>
      <protection locked="0"/>
    </xf>
    <xf numFmtId="0" fontId="27" fillId="2" borderId="420" xfId="0" applyFont="1" applyFill="1" applyBorder="1" applyAlignment="1" applyProtection="1">
      <alignment wrapText="1"/>
      <protection locked="0"/>
    </xf>
    <xf numFmtId="0" fontId="27" fillId="2" borderId="337" xfId="0" applyFont="1" applyFill="1" applyBorder="1" applyAlignment="1" applyProtection="1">
      <alignment wrapText="1"/>
      <protection locked="0"/>
    </xf>
    <xf numFmtId="0" fontId="27" fillId="2" borderId="338" xfId="0" applyFont="1" applyFill="1" applyBorder="1" applyAlignment="1" applyProtection="1">
      <alignment wrapText="1"/>
      <protection locked="0"/>
    </xf>
    <xf numFmtId="0" fontId="27" fillId="2" borderId="339" xfId="0" applyFont="1" applyFill="1" applyBorder="1" applyAlignment="1" applyProtection="1">
      <alignment wrapText="1"/>
      <protection locked="0"/>
    </xf>
    <xf numFmtId="0" fontId="25" fillId="2" borderId="419" xfId="8" quotePrefix="1" applyFont="1" applyFill="1" applyBorder="1" applyAlignment="1" applyProtection="1">
      <alignment horizontal="center" vertical="center" wrapText="1"/>
      <protection locked="0"/>
    </xf>
    <xf numFmtId="0" fontId="27" fillId="2" borderId="415" xfId="0" applyFont="1" applyFill="1" applyBorder="1" applyAlignment="1" applyProtection="1">
      <alignment wrapText="1"/>
      <protection locked="0"/>
    </xf>
    <xf numFmtId="0" fontId="27" fillId="2" borderId="382" xfId="0" applyFont="1" applyFill="1" applyBorder="1" applyAlignment="1" applyProtection="1">
      <alignment wrapText="1"/>
      <protection locked="0"/>
    </xf>
    <xf numFmtId="0" fontId="27" fillId="2" borderId="383" xfId="0" applyFont="1" applyFill="1" applyBorder="1" applyAlignment="1" applyProtection="1">
      <alignment wrapText="1"/>
      <protection locked="0"/>
    </xf>
    <xf numFmtId="0" fontId="25" fillId="2" borderId="418" xfId="8" applyFont="1" applyFill="1" applyBorder="1" applyAlignment="1" applyProtection="1">
      <alignment horizontal="center" vertical="center" wrapText="1"/>
      <protection locked="0"/>
    </xf>
    <xf numFmtId="0" fontId="25" fillId="2" borderId="418" xfId="6" quotePrefix="1" applyFont="1" applyFill="1" applyBorder="1" applyAlignment="1" applyProtection="1">
      <alignment horizontal="center" vertical="center" wrapText="1"/>
      <protection locked="0"/>
    </xf>
    <xf numFmtId="0" fontId="25" fillId="2" borderId="419" xfId="6" applyFont="1" applyFill="1" applyBorder="1" applyAlignment="1" applyProtection="1">
      <alignment horizontal="center" vertical="center" wrapText="1"/>
      <protection locked="0"/>
    </xf>
    <xf numFmtId="0" fontId="25" fillId="2" borderId="420" xfId="6" applyFont="1" applyFill="1" applyBorder="1" applyAlignment="1" applyProtection="1">
      <alignment horizontal="center" vertical="center" wrapText="1"/>
      <protection locked="0"/>
    </xf>
    <xf numFmtId="0" fontId="25" fillId="2" borderId="415" xfId="6" applyFont="1" applyFill="1" applyBorder="1" applyAlignment="1" applyProtection="1">
      <alignment horizontal="center" vertical="center" wrapText="1"/>
      <protection locked="0"/>
    </xf>
    <xf numFmtId="0" fontId="25" fillId="2" borderId="382" xfId="6" applyFont="1" applyFill="1" applyBorder="1" applyAlignment="1" applyProtection="1">
      <alignment horizontal="center" vertical="center" wrapText="1"/>
      <protection locked="0"/>
    </xf>
    <xf numFmtId="0" fontId="25" fillId="2" borderId="383" xfId="6" applyFont="1" applyFill="1" applyBorder="1" applyAlignment="1" applyProtection="1">
      <alignment horizontal="center" vertical="center" wrapText="1"/>
      <protection locked="0"/>
    </xf>
    <xf numFmtId="0" fontId="142" fillId="2" borderId="0" xfId="0" applyFont="1" applyFill="1" applyBorder="1" applyAlignment="1" applyProtection="1">
      <alignment horizontal="left" vertical="center" wrapText="1"/>
      <protection locked="0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128" fillId="5" borderId="417" xfId="4" quotePrefix="1" applyFont="1" applyFill="1" applyBorder="1" applyAlignment="1" applyProtection="1">
      <alignment horizontal="center" vertical="center" wrapText="1"/>
      <protection locked="0"/>
    </xf>
    <xf numFmtId="0" fontId="128" fillId="2" borderId="415" xfId="4" applyFont="1" applyFill="1" applyBorder="1" applyAlignment="1" applyProtection="1">
      <alignment horizontal="center" vertical="center" wrapText="1"/>
      <protection locked="0"/>
    </xf>
    <xf numFmtId="0" fontId="128" fillId="5" borderId="423" xfId="8" quotePrefix="1" applyFont="1" applyFill="1" applyBorder="1" applyAlignment="1" applyProtection="1">
      <alignment horizontal="center" vertical="center" wrapText="1"/>
      <protection locked="0"/>
    </xf>
    <xf numFmtId="0" fontId="128" fillId="2" borderId="437" xfId="8" applyFont="1" applyFill="1" applyBorder="1" applyAlignment="1" applyProtection="1">
      <alignment horizontal="center" vertical="center" wrapText="1"/>
      <protection locked="0"/>
    </xf>
    <xf numFmtId="0" fontId="128" fillId="2" borderId="436" xfId="8" applyFont="1" applyFill="1" applyBorder="1" applyAlignment="1" applyProtection="1">
      <alignment horizontal="center" vertical="center" wrapText="1"/>
      <protection locked="0"/>
    </xf>
    <xf numFmtId="0" fontId="128" fillId="5" borderId="418" xfId="6" quotePrefix="1" applyFont="1" applyFill="1" applyBorder="1" applyAlignment="1" applyProtection="1">
      <alignment horizontal="center" vertical="center" wrapText="1"/>
      <protection locked="0"/>
    </xf>
    <xf numFmtId="0" fontId="128" fillId="2" borderId="419" xfId="6" applyFont="1" applyFill="1" applyBorder="1" applyAlignment="1" applyProtection="1">
      <alignment horizontal="center" vertical="center" wrapText="1"/>
      <protection locked="0"/>
    </xf>
    <xf numFmtId="0" fontId="128" fillId="2" borderId="420" xfId="6" applyFont="1" applyFill="1" applyBorder="1" applyAlignment="1" applyProtection="1">
      <alignment horizontal="center" vertical="center" wrapText="1"/>
      <protection locked="0"/>
    </xf>
    <xf numFmtId="0" fontId="142" fillId="2" borderId="0" xfId="9" applyFont="1" applyFill="1" applyBorder="1" applyAlignment="1" applyProtection="1">
      <alignment horizontal="left" vertical="center" wrapText="1"/>
      <protection locked="0"/>
    </xf>
    <xf numFmtId="0" fontId="128" fillId="2" borderId="0" xfId="9" applyFont="1" applyFill="1" applyBorder="1" applyAlignment="1" applyProtection="1">
      <alignment horizontal="center" vertical="center" wrapText="1"/>
      <protection locked="0"/>
    </xf>
    <xf numFmtId="0" fontId="149" fillId="2" borderId="0" xfId="9" applyFont="1" applyFill="1" applyBorder="1" applyAlignment="1" applyProtection="1">
      <alignment horizontal="center" vertical="center" wrapText="1"/>
      <protection locked="0"/>
    </xf>
    <xf numFmtId="0" fontId="128" fillId="5" borderId="635" xfId="23" quotePrefix="1" applyFont="1" applyFill="1" applyBorder="1" applyAlignment="1" applyProtection="1">
      <alignment horizontal="center" vertical="center" wrapText="1"/>
      <protection locked="0"/>
    </xf>
    <xf numFmtId="0" fontId="128" fillId="2" borderId="526" xfId="23" applyFont="1" applyFill="1" applyBorder="1" applyAlignment="1" applyProtection="1">
      <alignment horizontal="center" vertical="center" wrapText="1"/>
      <protection locked="0"/>
    </xf>
    <xf numFmtId="0" fontId="128" fillId="5" borderId="636" xfId="20" quotePrefix="1" applyFont="1" applyFill="1" applyBorder="1" applyAlignment="1" applyProtection="1">
      <alignment horizontal="center" vertical="center" wrapText="1"/>
      <protection locked="0"/>
    </xf>
    <xf numFmtId="0" fontId="128" fillId="2" borderId="637" xfId="20" applyFont="1" applyFill="1" applyBorder="1" applyAlignment="1" applyProtection="1">
      <alignment horizontal="center" vertical="center" wrapText="1"/>
      <protection locked="0"/>
    </xf>
    <xf numFmtId="0" fontId="128" fillId="2" borderId="638" xfId="20" applyFont="1" applyFill="1" applyBorder="1" applyAlignment="1" applyProtection="1">
      <alignment horizontal="center" vertical="center" wrapText="1"/>
      <protection locked="0"/>
    </xf>
    <xf numFmtId="0" fontId="128" fillId="5" borderId="639" xfId="7" quotePrefix="1" applyFont="1" applyFill="1" applyBorder="1" applyAlignment="1" applyProtection="1">
      <alignment horizontal="center" vertical="center" wrapText="1"/>
      <protection locked="0"/>
    </xf>
    <xf numFmtId="0" fontId="128" fillId="2" borderId="640" xfId="7" applyFont="1" applyFill="1" applyBorder="1" applyAlignment="1" applyProtection="1">
      <alignment horizontal="center" vertical="center" wrapText="1"/>
      <protection locked="0"/>
    </xf>
    <xf numFmtId="0" fontId="128" fillId="2" borderId="641" xfId="7" applyFont="1" applyFill="1" applyBorder="1" applyAlignment="1" applyProtection="1">
      <alignment horizontal="center" vertical="center" wrapText="1"/>
      <protection locked="0"/>
    </xf>
    <xf numFmtId="0" fontId="170" fillId="5" borderId="0" xfId="0" applyFont="1" applyFill="1" applyBorder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11" fillId="5" borderId="1" xfId="4" quotePrefix="1" applyFont="1" applyFill="1" applyBorder="1" applyAlignment="1">
      <alignment horizontal="center" vertical="center" wrapText="1"/>
    </xf>
    <xf numFmtId="0" fontId="11" fillId="5" borderId="5" xfId="4" applyFont="1" applyFill="1" applyBorder="1" applyAlignment="1">
      <alignment horizontal="center" vertical="center" wrapText="1"/>
    </xf>
    <xf numFmtId="0" fontId="11" fillId="5" borderId="6" xfId="4" applyFont="1" applyFill="1" applyBorder="1" applyAlignment="1">
      <alignment horizontal="center" vertical="center" wrapText="1"/>
    </xf>
    <xf numFmtId="0" fontId="11" fillId="5" borderId="2" xfId="8" quotePrefix="1" applyFont="1" applyFill="1" applyBorder="1" applyAlignment="1">
      <alignment horizontal="center" vertical="center" wrapText="1"/>
    </xf>
    <xf numFmtId="0" fontId="11" fillId="5" borderId="3" xfId="8" applyFont="1" applyFill="1" applyBorder="1" applyAlignment="1">
      <alignment horizontal="center" vertical="center" wrapText="1"/>
    </xf>
    <xf numFmtId="0" fontId="11" fillId="5" borderId="4" xfId="8" applyFont="1" applyFill="1" applyBorder="1" applyAlignment="1">
      <alignment horizontal="center" vertical="center" wrapText="1"/>
    </xf>
    <xf numFmtId="0" fontId="11" fillId="5" borderId="6" xfId="8" applyFont="1" applyFill="1" applyBorder="1" applyAlignment="1">
      <alignment horizontal="center" vertical="center" wrapText="1"/>
    </xf>
    <xf numFmtId="0" fontId="11" fillId="5" borderId="7" xfId="8" applyFont="1" applyFill="1" applyBorder="1" applyAlignment="1">
      <alignment horizontal="center" vertical="center" wrapText="1"/>
    </xf>
    <xf numFmtId="0" fontId="11" fillId="5" borderId="8" xfId="8" applyFont="1" applyFill="1" applyBorder="1" applyAlignment="1">
      <alignment horizontal="center" vertical="center" wrapText="1"/>
    </xf>
    <xf numFmtId="0" fontId="11" fillId="5" borderId="18" xfId="8" applyFont="1" applyFill="1" applyBorder="1" applyAlignment="1">
      <alignment horizontal="center" vertical="center" wrapText="1"/>
    </xf>
    <xf numFmtId="0" fontId="11" fillId="5" borderId="20" xfId="8" applyFont="1" applyFill="1" applyBorder="1" applyAlignment="1">
      <alignment horizontal="center" vertical="center" wrapText="1"/>
    </xf>
    <xf numFmtId="0" fontId="11" fillId="5" borderId="92" xfId="8" applyFont="1" applyFill="1" applyBorder="1" applyAlignment="1">
      <alignment horizontal="center" vertical="center" wrapText="1"/>
    </xf>
    <xf numFmtId="0" fontId="11" fillId="5" borderId="2" xfId="8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5" borderId="2" xfId="6" quotePrefix="1" applyFont="1" applyFill="1" applyBorder="1" applyAlignment="1">
      <alignment horizontal="center" vertical="center" wrapText="1"/>
    </xf>
    <xf numFmtId="0" fontId="11" fillId="5" borderId="3" xfId="6" applyFont="1" applyFill="1" applyBorder="1" applyAlignment="1">
      <alignment horizontal="center" vertical="center" wrapText="1"/>
    </xf>
    <xf numFmtId="0" fontId="11" fillId="5" borderId="4" xfId="6" applyFont="1" applyFill="1" applyBorder="1" applyAlignment="1">
      <alignment horizontal="center" vertical="center" wrapText="1"/>
    </xf>
    <xf numFmtId="0" fontId="11" fillId="5" borderId="6" xfId="6" applyFont="1" applyFill="1" applyBorder="1" applyAlignment="1">
      <alignment horizontal="center" vertical="center" wrapText="1"/>
    </xf>
    <xf numFmtId="0" fontId="11" fillId="5" borderId="7" xfId="6" applyFont="1" applyFill="1" applyBorder="1" applyAlignment="1">
      <alignment horizontal="center" vertical="center" wrapText="1"/>
    </xf>
    <xf numFmtId="0" fontId="11" fillId="5" borderId="8" xfId="6" applyFont="1" applyFill="1" applyBorder="1" applyAlignment="1">
      <alignment horizontal="center" vertical="center" wrapText="1"/>
    </xf>
    <xf numFmtId="0" fontId="124" fillId="5" borderId="0" xfId="0" applyFont="1" applyFill="1" applyBorder="1" applyAlignment="1">
      <alignment horizontal="center" wrapText="1"/>
    </xf>
    <xf numFmtId="0" fontId="35" fillId="5" borderId="0" xfId="0" applyFont="1" applyFill="1" applyAlignment="1">
      <alignment horizontal="center"/>
    </xf>
    <xf numFmtId="0" fontId="11" fillId="5" borderId="137" xfId="4" quotePrefix="1" applyFont="1" applyFill="1" applyBorder="1" applyAlignment="1">
      <alignment horizontal="center" vertical="center" wrapText="1"/>
    </xf>
    <xf numFmtId="0" fontId="11" fillId="5" borderId="139" xfId="4" quotePrefix="1" applyFont="1" applyFill="1" applyBorder="1" applyAlignment="1">
      <alignment horizontal="center" vertical="center" wrapText="1"/>
    </xf>
    <xf numFmtId="0" fontId="11" fillId="5" borderId="189" xfId="4" quotePrefix="1" applyFont="1" applyFill="1" applyBorder="1" applyAlignment="1">
      <alignment horizontal="center" vertical="center" wrapText="1"/>
    </xf>
    <xf numFmtId="0" fontId="11" fillId="5" borderId="138" xfId="8" quotePrefix="1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wrapText="1"/>
    </xf>
    <xf numFmtId="0" fontId="34" fillId="5" borderId="40" xfId="0" applyFont="1" applyFill="1" applyBorder="1" applyAlignment="1">
      <alignment wrapText="1"/>
    </xf>
    <xf numFmtId="0" fontId="34" fillId="5" borderId="0" xfId="0" applyFont="1" applyFill="1" applyBorder="1" applyAlignment="1">
      <alignment wrapText="1"/>
    </xf>
    <xf numFmtId="0" fontId="34" fillId="5" borderId="178" xfId="0" applyFont="1" applyFill="1" applyBorder="1" applyAlignment="1">
      <alignment wrapText="1"/>
    </xf>
    <xf numFmtId="0" fontId="34" fillId="5" borderId="172" xfId="0" applyFont="1" applyFill="1" applyBorder="1" applyAlignment="1">
      <alignment wrapText="1"/>
    </xf>
    <xf numFmtId="0" fontId="34" fillId="5" borderId="180" xfId="0" applyFont="1" applyFill="1" applyBorder="1" applyAlignment="1">
      <alignment wrapText="1"/>
    </xf>
    <xf numFmtId="0" fontId="34" fillId="5" borderId="177" xfId="0" applyFont="1" applyFill="1" applyBorder="1" applyAlignment="1">
      <alignment wrapText="1"/>
    </xf>
    <xf numFmtId="0" fontId="11" fillId="5" borderId="3" xfId="8" quotePrefix="1" applyFont="1" applyFill="1" applyBorder="1" applyAlignment="1">
      <alignment horizontal="center" vertical="center" wrapText="1"/>
    </xf>
    <xf numFmtId="0" fontId="34" fillId="5" borderId="189" xfId="0" applyFont="1" applyFill="1" applyBorder="1" applyAlignment="1">
      <alignment wrapText="1"/>
    </xf>
    <xf numFmtId="0" fontId="34" fillId="5" borderId="190" xfId="0" applyFont="1" applyFill="1" applyBorder="1" applyAlignment="1">
      <alignment wrapText="1"/>
    </xf>
    <xf numFmtId="0" fontId="34" fillId="5" borderId="191" xfId="0" applyFont="1" applyFill="1" applyBorder="1" applyAlignment="1">
      <alignment wrapText="1"/>
    </xf>
    <xf numFmtId="0" fontId="11" fillId="5" borderId="138" xfId="6" quotePrefix="1" applyFont="1" applyFill="1" applyBorder="1" applyAlignment="1">
      <alignment horizontal="center" vertical="center" wrapText="1"/>
    </xf>
    <xf numFmtId="0" fontId="11" fillId="5" borderId="3" xfId="6" quotePrefix="1" applyFont="1" applyFill="1" applyBorder="1" applyAlignment="1">
      <alignment horizontal="center" vertical="center" wrapText="1"/>
    </xf>
    <xf numFmtId="0" fontId="11" fillId="5" borderId="178" xfId="6" quotePrefix="1" applyFont="1" applyFill="1" applyBorder="1" applyAlignment="1">
      <alignment horizontal="center" vertical="center" wrapText="1"/>
    </xf>
    <xf numFmtId="0" fontId="11" fillId="5" borderId="189" xfId="6" quotePrefix="1" applyFont="1" applyFill="1" applyBorder="1" applyAlignment="1">
      <alignment horizontal="center" vertical="center" wrapText="1"/>
    </xf>
    <xf numFmtId="0" fontId="11" fillId="5" borderId="190" xfId="6" quotePrefix="1" applyFont="1" applyFill="1" applyBorder="1" applyAlignment="1">
      <alignment horizontal="center" vertical="center" wrapText="1"/>
    </xf>
    <xf numFmtId="0" fontId="11" fillId="5" borderId="191" xfId="6" quotePrefix="1" applyFont="1" applyFill="1" applyBorder="1" applyAlignment="1">
      <alignment horizontal="center" vertical="center" wrapText="1"/>
    </xf>
    <xf numFmtId="0" fontId="11" fillId="5" borderId="1426" xfId="8" quotePrefix="1" applyFont="1" applyFill="1" applyBorder="1" applyAlignment="1">
      <alignment horizontal="center" vertical="center" wrapText="1"/>
    </xf>
    <xf numFmtId="0" fontId="11" fillId="5" borderId="1427" xfId="8" quotePrefix="1" applyFont="1" applyFill="1" applyBorder="1" applyAlignment="1">
      <alignment horizontal="center" vertical="center" wrapText="1"/>
    </xf>
    <xf numFmtId="0" fontId="11" fillId="5" borderId="1428" xfId="8" quotePrefix="1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left" vertical="center" wrapText="1"/>
    </xf>
    <xf numFmtId="0" fontId="11" fillId="5" borderId="1433" xfId="6" quotePrefix="1" applyFont="1" applyFill="1" applyBorder="1" applyAlignment="1">
      <alignment horizontal="center" vertical="center" wrapText="1"/>
    </xf>
    <xf numFmtId="0" fontId="11" fillId="5" borderId="1434" xfId="6" quotePrefix="1" applyFont="1" applyFill="1" applyBorder="1" applyAlignment="1">
      <alignment horizontal="center" vertical="center" wrapText="1"/>
    </xf>
    <xf numFmtId="0" fontId="11" fillId="5" borderId="1435" xfId="6" quotePrefix="1" applyFont="1" applyFill="1" applyBorder="1" applyAlignment="1">
      <alignment horizontal="center" vertical="center" wrapText="1"/>
    </xf>
    <xf numFmtId="0" fontId="11" fillId="5" borderId="1425" xfId="4" quotePrefix="1" applyFont="1" applyFill="1" applyBorder="1" applyAlignment="1">
      <alignment horizontal="center" vertical="center" wrapText="1"/>
    </xf>
    <xf numFmtId="0" fontId="11" fillId="5" borderId="1432" xfId="4" quotePrefix="1" applyFont="1" applyFill="1" applyBorder="1" applyAlignment="1">
      <alignment horizontal="center" vertical="center" wrapText="1"/>
    </xf>
    <xf numFmtId="0" fontId="11" fillId="5" borderId="1436" xfId="4" quotePrefix="1" applyFont="1" applyFill="1" applyBorder="1" applyAlignment="1">
      <alignment horizontal="center" vertical="center" wrapText="1"/>
    </xf>
    <xf numFmtId="0" fontId="11" fillId="5" borderId="1429" xfId="6" quotePrefix="1" applyFont="1" applyFill="1" applyBorder="1" applyAlignment="1">
      <alignment horizontal="center" vertical="center" wrapText="1"/>
    </xf>
    <xf numFmtId="0" fontId="11" fillId="5" borderId="1430" xfId="6" quotePrefix="1" applyFont="1" applyFill="1" applyBorder="1" applyAlignment="1">
      <alignment horizontal="center" vertical="center" wrapText="1"/>
    </xf>
    <xf numFmtId="0" fontId="11" fillId="5" borderId="1431" xfId="6" quotePrefix="1" applyFont="1" applyFill="1" applyBorder="1" applyAlignment="1">
      <alignment horizontal="center" vertical="center" wrapText="1"/>
    </xf>
    <xf numFmtId="0" fontId="11" fillId="5" borderId="1436" xfId="6" quotePrefix="1" applyFont="1" applyFill="1" applyBorder="1" applyAlignment="1">
      <alignment horizontal="center" vertical="center" wrapText="1"/>
    </xf>
    <xf numFmtId="0" fontId="11" fillId="5" borderId="1437" xfId="6" quotePrefix="1" applyFont="1" applyFill="1" applyBorder="1" applyAlignment="1">
      <alignment horizontal="center" vertical="center" wrapText="1"/>
    </xf>
    <xf numFmtId="0" fontId="11" fillId="5" borderId="1438" xfId="6" quotePrefix="1" applyFont="1" applyFill="1" applyBorder="1" applyAlignment="1">
      <alignment horizontal="center" vertical="center" wrapText="1"/>
    </xf>
    <xf numFmtId="0" fontId="11" fillId="5" borderId="35" xfId="8" quotePrefix="1" applyFont="1" applyFill="1" applyBorder="1" applyAlignment="1">
      <alignment horizontal="center" vertical="center" wrapText="1"/>
    </xf>
    <xf numFmtId="0" fontId="11" fillId="5" borderId="59" xfId="8" applyFont="1" applyFill="1" applyBorder="1" applyAlignment="1">
      <alignment horizontal="center" vertical="center" wrapText="1"/>
    </xf>
    <xf numFmtId="0" fontId="11" fillId="5" borderId="78" xfId="8" applyFont="1" applyFill="1" applyBorder="1" applyAlignment="1">
      <alignment horizontal="center" vertical="center" wrapText="1"/>
    </xf>
    <xf numFmtId="0" fontId="11" fillId="5" borderId="14" xfId="6" quotePrefix="1" applyFont="1" applyFill="1" applyBorder="1" applyAlignment="1">
      <alignment horizontal="center" vertical="center" wrapText="1"/>
    </xf>
    <xf numFmtId="0" fontId="11" fillId="5" borderId="68" xfId="6" applyFont="1" applyFill="1" applyBorder="1" applyAlignment="1">
      <alignment horizontal="center" vertical="center" wrapText="1"/>
    </xf>
    <xf numFmtId="0" fontId="11" fillId="5" borderId="72" xfId="6" applyFont="1" applyFill="1" applyBorder="1" applyAlignment="1">
      <alignment horizontal="center" vertical="center" wrapText="1"/>
    </xf>
    <xf numFmtId="0" fontId="11" fillId="5" borderId="1356" xfId="8" quotePrefix="1" applyFont="1" applyFill="1" applyBorder="1" applyAlignment="1">
      <alignment horizontal="center" vertical="center" wrapText="1"/>
    </xf>
    <xf numFmtId="0" fontId="11" fillId="5" borderId="1360" xfId="8" quotePrefix="1" applyFont="1" applyFill="1" applyBorder="1" applyAlignment="1">
      <alignment horizontal="center" vertical="center" wrapText="1"/>
    </xf>
    <xf numFmtId="0" fontId="11" fillId="5" borderId="1359" xfId="8" quotePrefix="1" applyFont="1" applyFill="1" applyBorder="1" applyAlignment="1">
      <alignment horizontal="center" vertical="center" wrapText="1"/>
    </xf>
    <xf numFmtId="0" fontId="11" fillId="5" borderId="1372" xfId="6" quotePrefix="1" applyFont="1" applyFill="1" applyBorder="1" applyAlignment="1">
      <alignment horizontal="center" vertical="center" wrapText="1"/>
    </xf>
    <xf numFmtId="0" fontId="11" fillId="5" borderId="1366" xfId="6" quotePrefix="1" applyFont="1" applyFill="1" applyBorder="1" applyAlignment="1">
      <alignment horizontal="center" vertical="center" wrapText="1"/>
    </xf>
    <xf numFmtId="0" fontId="11" fillId="5" borderId="1370" xfId="6" quotePrefix="1" applyFont="1" applyFill="1" applyBorder="1" applyAlignment="1">
      <alignment horizontal="center" vertical="center" wrapText="1"/>
    </xf>
    <xf numFmtId="0" fontId="11" fillId="5" borderId="1369" xfId="4" quotePrefix="1" applyFont="1" applyFill="1" applyBorder="1" applyAlignment="1">
      <alignment horizontal="center" vertical="center" wrapText="1"/>
    </xf>
    <xf numFmtId="0" fontId="11" fillId="5" borderId="1131" xfId="4" quotePrefix="1" applyFont="1" applyFill="1" applyBorder="1" applyAlignment="1">
      <alignment horizontal="center" vertical="center" wrapText="1"/>
    </xf>
    <xf numFmtId="0" fontId="11" fillId="5" borderId="1257" xfId="4" quotePrefix="1" applyFont="1" applyFill="1" applyBorder="1" applyAlignment="1">
      <alignment horizontal="center" vertical="center" wrapText="1"/>
    </xf>
    <xf numFmtId="0" fontId="11" fillId="5" borderId="1373" xfId="6" quotePrefix="1" applyFont="1" applyFill="1" applyBorder="1" applyAlignment="1">
      <alignment horizontal="center" vertical="center" wrapText="1"/>
    </xf>
    <xf numFmtId="0" fontId="11" fillId="5" borderId="1374" xfId="6" quotePrefix="1" applyFont="1" applyFill="1" applyBorder="1" applyAlignment="1">
      <alignment horizontal="center" vertical="center" wrapText="1"/>
    </xf>
    <xf numFmtId="0" fontId="11" fillId="5" borderId="1355" xfId="6" quotePrefix="1" applyFont="1" applyFill="1" applyBorder="1" applyAlignment="1">
      <alignment horizontal="center" vertical="center" wrapText="1"/>
    </xf>
    <xf numFmtId="0" fontId="11" fillId="5" borderId="1257" xfId="6" quotePrefix="1" applyFont="1" applyFill="1" applyBorder="1" applyAlignment="1">
      <alignment horizontal="center" vertical="center" wrapText="1"/>
    </xf>
    <xf numFmtId="0" fontId="11" fillId="5" borderId="1197" xfId="6" quotePrefix="1" applyFont="1" applyFill="1" applyBorder="1" applyAlignment="1">
      <alignment horizontal="center" vertical="center" wrapText="1"/>
    </xf>
    <xf numFmtId="0" fontId="11" fillId="5" borderId="1258" xfId="6" quotePrefix="1" applyFont="1" applyFill="1" applyBorder="1" applyAlignment="1">
      <alignment horizontal="center" vertical="center" wrapText="1"/>
    </xf>
    <xf numFmtId="0" fontId="122" fillId="0" borderId="340" xfId="9" applyBorder="1" applyAlignment="1">
      <alignment horizontal="center"/>
    </xf>
    <xf numFmtId="0" fontId="95" fillId="0" borderId="370" xfId="9" applyFont="1" applyBorder="1" applyAlignment="1">
      <alignment horizontal="center"/>
    </xf>
    <xf numFmtId="0" fontId="95" fillId="0" borderId="371" xfId="9" applyFont="1" applyBorder="1" applyAlignment="1">
      <alignment horizontal="center"/>
    </xf>
    <xf numFmtId="0" fontId="95" fillId="0" borderId="375" xfId="9" applyFont="1" applyBorder="1" applyAlignment="1">
      <alignment horizontal="center"/>
    </xf>
    <xf numFmtId="0" fontId="122" fillId="0" borderId="370" xfId="9" applyFont="1" applyBorder="1" applyAlignment="1">
      <alignment horizontal="center"/>
    </xf>
    <xf numFmtId="0" fontId="122" fillId="0" borderId="371" xfId="9" applyFont="1" applyBorder="1" applyAlignment="1">
      <alignment horizontal="center"/>
    </xf>
    <xf numFmtId="0" fontId="122" fillId="0" borderId="375" xfId="9" applyFont="1" applyBorder="1" applyAlignment="1">
      <alignment horizontal="center"/>
    </xf>
    <xf numFmtId="0" fontId="86" fillId="0" borderId="344" xfId="9" applyFont="1" applyBorder="1" applyAlignment="1">
      <alignment horizontal="center" vertical="center"/>
    </xf>
    <xf numFmtId="0" fontId="86" fillId="0" borderId="306" xfId="9" applyFont="1" applyBorder="1" applyAlignment="1">
      <alignment horizontal="center" vertical="center"/>
    </xf>
    <xf numFmtId="0" fontId="86" fillId="0" borderId="305" xfId="9" applyFont="1" applyBorder="1" applyAlignment="1">
      <alignment horizontal="center" vertical="center"/>
    </xf>
    <xf numFmtId="0" fontId="85" fillId="0" borderId="374" xfId="9" applyFont="1" applyBorder="1" applyAlignment="1">
      <alignment horizontal="center" vertical="center" wrapText="1"/>
    </xf>
    <xf numFmtId="0" fontId="85" fillId="0" borderId="351" xfId="9" applyFont="1" applyBorder="1" applyAlignment="1">
      <alignment horizontal="center" vertical="center" wrapText="1"/>
    </xf>
    <xf numFmtId="0" fontId="85" fillId="0" borderId="214" xfId="9" applyFont="1" applyBorder="1" applyAlignment="1">
      <alignment horizontal="center" vertical="center" wrapText="1"/>
    </xf>
    <xf numFmtId="0" fontId="86" fillId="0" borderId="376" xfId="9" applyFont="1" applyBorder="1" applyAlignment="1">
      <alignment horizontal="center" vertical="center"/>
    </xf>
    <xf numFmtId="0" fontId="86" fillId="0" borderId="372" xfId="9" applyFont="1" applyBorder="1" applyAlignment="1">
      <alignment horizontal="center" vertical="center"/>
    </xf>
    <xf numFmtId="0" fontId="86" fillId="0" borderId="373" xfId="9" applyFont="1" applyBorder="1" applyAlignment="1">
      <alignment horizontal="center" vertical="center"/>
    </xf>
    <xf numFmtId="0" fontId="86" fillId="0" borderId="350" xfId="9" applyFont="1" applyBorder="1" applyAlignment="1">
      <alignment horizontal="center" vertical="center"/>
    </xf>
    <xf numFmtId="0" fontId="86" fillId="0" borderId="0" xfId="9" applyFont="1" applyBorder="1" applyAlignment="1">
      <alignment horizontal="center" vertical="center"/>
    </xf>
    <xf numFmtId="0" fontId="86" fillId="0" borderId="377" xfId="9" applyFont="1" applyBorder="1" applyAlignment="1">
      <alignment horizontal="center" vertical="center"/>
    </xf>
    <xf numFmtId="0" fontId="86" fillId="0" borderId="337" xfId="9" applyFont="1" applyBorder="1" applyAlignment="1">
      <alignment horizontal="center" vertical="center"/>
    </xf>
    <xf numFmtId="0" fontId="86" fillId="0" borderId="20" xfId="9" applyFont="1" applyBorder="1" applyAlignment="1">
      <alignment horizontal="center" vertical="center"/>
    </xf>
    <xf numFmtId="0" fontId="86" fillId="0" borderId="339" xfId="9" applyFont="1" applyBorder="1" applyAlignment="1">
      <alignment horizontal="center" vertical="center"/>
    </xf>
    <xf numFmtId="0" fontId="86" fillId="2" borderId="3" xfId="0" applyFont="1" applyFill="1" applyBorder="1" applyAlignment="1">
      <alignment horizontal="center" vertical="center"/>
    </xf>
    <xf numFmtId="0" fontId="86" fillId="2" borderId="4" xfId="0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 vertical="center"/>
    </xf>
    <xf numFmtId="0" fontId="86" fillId="2" borderId="93" xfId="0" applyFont="1" applyFill="1" applyBorder="1" applyAlignment="1">
      <alignment horizontal="center" vertical="center"/>
    </xf>
    <xf numFmtId="0" fontId="86" fillId="2" borderId="377" xfId="0" applyFont="1" applyFill="1" applyBorder="1" applyAlignment="1">
      <alignment horizontal="center" vertical="center"/>
    </xf>
    <xf numFmtId="0" fontId="0" fillId="2" borderId="207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208" xfId="0" applyFill="1" applyBorder="1" applyAlignment="1">
      <alignment horizontal="center"/>
    </xf>
    <xf numFmtId="0" fontId="0" fillId="2" borderId="223" xfId="0" applyFill="1" applyBorder="1" applyAlignment="1">
      <alignment horizontal="center"/>
    </xf>
    <xf numFmtId="0" fontId="0" fillId="2" borderId="211" xfId="0" applyFill="1" applyBorder="1" applyAlignment="1">
      <alignment horizontal="center"/>
    </xf>
    <xf numFmtId="0" fontId="122" fillId="2" borderId="190" xfId="9" applyFill="1" applyBorder="1" applyAlignment="1">
      <alignment horizontal="center"/>
    </xf>
    <xf numFmtId="0" fontId="95" fillId="2" borderId="59" xfId="0" applyFont="1" applyFill="1" applyBorder="1" applyAlignment="1">
      <alignment horizontal="left"/>
    </xf>
    <xf numFmtId="0" fontId="95" fillId="2" borderId="206" xfId="0" applyFont="1" applyFill="1" applyBorder="1" applyAlignment="1">
      <alignment horizontal="left"/>
    </xf>
    <xf numFmtId="0" fontId="84" fillId="2" borderId="35" xfId="9" applyFont="1" applyFill="1" applyBorder="1" applyAlignment="1">
      <alignment horizontal="center"/>
    </xf>
    <xf numFmtId="0" fontId="122" fillId="2" borderId="59" xfId="9" applyFill="1" applyBorder="1" applyAlignment="1">
      <alignment horizontal="center"/>
    </xf>
    <xf numFmtId="0" fontId="122" fillId="2" borderId="70" xfId="9" applyFill="1" applyBorder="1" applyAlignment="1">
      <alignment horizontal="center"/>
    </xf>
    <xf numFmtId="0" fontId="84" fillId="2" borderId="59" xfId="9" applyFont="1" applyFill="1" applyBorder="1" applyAlignment="1">
      <alignment horizontal="center"/>
    </xf>
    <xf numFmtId="0" fontId="122" fillId="2" borderId="222" xfId="9" applyFill="1" applyBorder="1" applyAlignment="1">
      <alignment horizontal="center"/>
    </xf>
    <xf numFmtId="0" fontId="122" fillId="2" borderId="206" xfId="9" applyFill="1" applyBorder="1" applyAlignment="1">
      <alignment horizontal="center"/>
    </xf>
    <xf numFmtId="0" fontId="85" fillId="2" borderId="210" xfId="0" applyFont="1" applyFill="1" applyBorder="1" applyAlignment="1">
      <alignment horizontal="center" vertical="center" wrapText="1"/>
    </xf>
    <xf numFmtId="0" fontId="85" fillId="2" borderId="139" xfId="0" applyFont="1" applyFill="1" applyBorder="1" applyAlignment="1">
      <alignment horizontal="center" vertical="center" wrapText="1"/>
    </xf>
    <xf numFmtId="0" fontId="85" fillId="2" borderId="628" xfId="0" applyFont="1" applyFill="1" applyBorder="1" applyAlignment="1">
      <alignment horizontal="center" vertical="center" wrapText="1"/>
    </xf>
    <xf numFmtId="0" fontId="86" fillId="2" borderId="40" xfId="0" applyFont="1" applyFill="1" applyBorder="1" applyAlignment="1">
      <alignment horizontal="center" vertical="center"/>
    </xf>
    <xf numFmtId="0" fontId="86" fillId="2" borderId="209" xfId="0" applyFont="1" applyFill="1" applyBorder="1" applyAlignment="1">
      <alignment horizontal="center" vertical="center"/>
    </xf>
    <xf numFmtId="0" fontId="86" fillId="2" borderId="516" xfId="0" applyFont="1" applyFill="1" applyBorder="1" applyAlignment="1">
      <alignment horizontal="center" vertical="center"/>
    </xf>
    <xf numFmtId="0" fontId="86" fillId="2" borderId="185" xfId="0" applyFont="1" applyFill="1" applyBorder="1" applyAlignment="1">
      <alignment horizontal="center" vertical="center"/>
    </xf>
    <xf numFmtId="0" fontId="122" fillId="0" borderId="190" xfId="9" applyBorder="1" applyAlignment="1">
      <alignment horizontal="center"/>
    </xf>
    <xf numFmtId="0" fontId="95" fillId="0" borderId="35" xfId="9" applyFont="1" applyBorder="1" applyAlignment="1">
      <alignment horizontal="center"/>
    </xf>
    <xf numFmtId="0" fontId="95" fillId="0" borderId="59" xfId="9" applyFont="1" applyBorder="1" applyAlignment="1">
      <alignment horizontal="center"/>
    </xf>
    <xf numFmtId="0" fontId="95" fillId="0" borderId="3" xfId="9" applyFont="1" applyBorder="1" applyAlignment="1">
      <alignment horizontal="center"/>
    </xf>
    <xf numFmtId="0" fontId="95" fillId="0" borderId="4" xfId="9" applyFont="1" applyBorder="1" applyAlignment="1">
      <alignment horizontal="center"/>
    </xf>
    <xf numFmtId="0" fontId="122" fillId="2" borderId="576" xfId="9" applyFill="1" applyBorder="1" applyAlignment="1">
      <alignment horizontal="center"/>
    </xf>
    <xf numFmtId="0" fontId="84" fillId="0" borderId="574" xfId="9" applyFont="1" applyBorder="1" applyAlignment="1">
      <alignment horizontal="center"/>
    </xf>
    <xf numFmtId="0" fontId="122" fillId="0" borderId="576" xfId="9" applyBorder="1" applyAlignment="1">
      <alignment horizontal="center"/>
    </xf>
    <xf numFmtId="0" fontId="122" fillId="0" borderId="575" xfId="9" applyBorder="1" applyAlignment="1">
      <alignment horizontal="center"/>
    </xf>
    <xf numFmtId="0" fontId="122" fillId="0" borderId="59" xfId="9" applyBorder="1" applyAlignment="1">
      <alignment horizontal="center"/>
    </xf>
    <xf numFmtId="0" fontId="122" fillId="0" borderId="574" xfId="9" applyBorder="1" applyAlignment="1">
      <alignment horizontal="center"/>
    </xf>
    <xf numFmtId="0" fontId="85" fillId="0" borderId="210" xfId="9" applyFont="1" applyBorder="1" applyAlignment="1">
      <alignment horizontal="center" vertical="center" wrapText="1"/>
    </xf>
    <xf numFmtId="0" fontId="85" fillId="0" borderId="139" xfId="9" applyFont="1" applyBorder="1" applyAlignment="1">
      <alignment horizontal="center" vertical="center" wrapText="1"/>
    </xf>
    <xf numFmtId="0" fontId="86" fillId="0" borderId="571" xfId="9" applyFont="1" applyBorder="1" applyAlignment="1">
      <alignment horizontal="center" vertical="center"/>
    </xf>
    <xf numFmtId="0" fontId="86" fillId="0" borderId="572" xfId="9" applyFont="1" applyBorder="1" applyAlignment="1">
      <alignment horizontal="center" vertical="center"/>
    </xf>
    <xf numFmtId="0" fontId="86" fillId="0" borderId="573" xfId="9" applyFont="1" applyBorder="1" applyAlignment="1">
      <alignment horizontal="center" vertical="center"/>
    </xf>
    <xf numFmtId="0" fontId="86" fillId="0" borderId="379" xfId="9" applyFont="1" applyBorder="1" applyAlignment="1">
      <alignment horizontal="center" vertical="center"/>
    </xf>
    <xf numFmtId="0" fontId="86" fillId="0" borderId="527" xfId="9" applyFont="1" applyBorder="1" applyAlignment="1">
      <alignment horizontal="center" vertical="center"/>
    </xf>
    <xf numFmtId="0" fontId="86" fillId="0" borderId="528" xfId="9" applyFont="1" applyBorder="1" applyAlignment="1">
      <alignment horizontal="center" vertical="center"/>
    </xf>
    <xf numFmtId="0" fontId="86" fillId="2" borderId="149" xfId="9" applyFont="1" applyFill="1" applyBorder="1" applyAlignment="1">
      <alignment horizontal="center" vertical="center"/>
    </xf>
    <xf numFmtId="0" fontId="86" fillId="2" borderId="204" xfId="9" applyFont="1" applyFill="1" applyBorder="1" applyAlignment="1">
      <alignment horizontal="center" vertical="center"/>
    </xf>
    <xf numFmtId="0" fontId="86" fillId="2" borderId="589" xfId="9" applyFont="1" applyFill="1" applyBorder="1" applyAlignment="1">
      <alignment horizontal="center" vertical="center"/>
    </xf>
    <xf numFmtId="0" fontId="86" fillId="0" borderId="592" xfId="9" applyFont="1" applyFill="1" applyBorder="1" applyAlignment="1">
      <alignment horizontal="center" vertical="center"/>
    </xf>
    <xf numFmtId="0" fontId="86" fillId="0" borderId="589" xfId="9" applyFont="1" applyFill="1" applyBorder="1" applyAlignment="1">
      <alignment horizontal="center" vertical="center"/>
    </xf>
    <xf numFmtId="0" fontId="86" fillId="0" borderId="593" xfId="9" applyFont="1" applyFill="1" applyBorder="1" applyAlignment="1">
      <alignment horizontal="center" vertical="center"/>
    </xf>
    <xf numFmtId="0" fontId="86" fillId="0" borderId="205" xfId="9" applyFont="1" applyFill="1" applyBorder="1" applyAlignment="1">
      <alignment horizontal="center" vertical="center"/>
    </xf>
    <xf numFmtId="0" fontId="86" fillId="0" borderId="151" xfId="9" applyFont="1" applyFill="1" applyBorder="1" applyAlignment="1">
      <alignment horizontal="center" vertical="center"/>
    </xf>
    <xf numFmtId="0" fontId="86" fillId="0" borderId="580" xfId="9" applyFont="1" applyFill="1" applyBorder="1" applyAlignment="1">
      <alignment horizontal="center" vertical="center"/>
    </xf>
    <xf numFmtId="0" fontId="86" fillId="0" borderId="578" xfId="9" applyFont="1" applyFill="1" applyBorder="1" applyAlignment="1">
      <alignment horizontal="center" vertical="center"/>
    </xf>
    <xf numFmtId="0" fontId="86" fillId="0" borderId="582" xfId="9" applyFont="1" applyFill="1" applyBorder="1" applyAlignment="1">
      <alignment horizontal="center" vertical="center"/>
    </xf>
    <xf numFmtId="0" fontId="86" fillId="0" borderId="583" xfId="9" applyFont="1" applyFill="1" applyBorder="1" applyAlignment="1">
      <alignment horizontal="center" vertical="center"/>
    </xf>
    <xf numFmtId="0" fontId="86" fillId="0" borderId="579" xfId="9" applyFont="1" applyFill="1" applyBorder="1" applyAlignment="1">
      <alignment horizontal="center" vertical="center"/>
    </xf>
    <xf numFmtId="0" fontId="86" fillId="2" borderId="207" xfId="9" applyFont="1" applyFill="1" applyBorder="1" applyAlignment="1">
      <alignment horizontal="center" vertical="center"/>
    </xf>
    <xf numFmtId="0" fontId="86" fillId="2" borderId="68" xfId="9" applyFont="1" applyFill="1" applyBorder="1" applyAlignment="1">
      <alignment horizontal="center" vertical="center"/>
    </xf>
    <xf numFmtId="0" fontId="86" fillId="2" borderId="588" xfId="9" applyFont="1" applyFill="1" applyBorder="1" applyAlignment="1">
      <alignment horizontal="center" vertical="center"/>
    </xf>
    <xf numFmtId="0" fontId="86" fillId="0" borderId="577" xfId="9" applyFont="1" applyBorder="1" applyAlignment="1">
      <alignment horizontal="center" vertical="center"/>
    </xf>
    <xf numFmtId="0" fontId="86" fillId="0" borderId="588" xfId="9" applyFont="1" applyBorder="1" applyAlignment="1">
      <alignment horizontal="center" vertical="center"/>
    </xf>
    <xf numFmtId="0" fontId="86" fillId="0" borderId="591" xfId="9" applyFont="1" applyBorder="1" applyAlignment="1">
      <alignment horizontal="center" vertical="center"/>
    </xf>
    <xf numFmtId="0" fontId="86" fillId="0" borderId="3" xfId="9" applyFont="1" applyBorder="1" applyAlignment="1">
      <alignment horizontal="center" vertical="center"/>
    </xf>
    <xf numFmtId="0" fontId="122" fillId="0" borderId="1045" xfId="9" applyBorder="1" applyAlignment="1">
      <alignment horizontal="center"/>
    </xf>
    <xf numFmtId="0" fontId="17" fillId="0" borderId="1102" xfId="9" applyFont="1" applyBorder="1" applyAlignment="1">
      <alignment horizontal="center"/>
    </xf>
    <xf numFmtId="0" fontId="17" fillId="0" borderId="1103" xfId="9" applyFont="1" applyBorder="1" applyAlignment="1">
      <alignment horizontal="center"/>
    </xf>
    <xf numFmtId="0" fontId="17" fillId="0" borderId="1021" xfId="9" applyFont="1" applyBorder="1" applyAlignment="1">
      <alignment horizontal="center"/>
    </xf>
    <xf numFmtId="0" fontId="19" fillId="0" borderId="1105" xfId="9" applyFont="1" applyBorder="1" applyAlignment="1">
      <alignment horizontal="center"/>
    </xf>
    <xf numFmtId="0" fontId="19" fillId="0" borderId="1103" xfId="9" applyFont="1" applyBorder="1" applyAlignment="1">
      <alignment horizontal="center"/>
    </xf>
    <xf numFmtId="0" fontId="19" fillId="0" borderId="1104" xfId="9" applyFont="1" applyBorder="1" applyAlignment="1">
      <alignment horizontal="center"/>
    </xf>
    <xf numFmtId="0" fontId="17" fillId="0" borderId="30" xfId="9" applyFont="1" applyBorder="1" applyAlignment="1">
      <alignment horizontal="center"/>
    </xf>
    <xf numFmtId="0" fontId="17" fillId="0" borderId="1072" xfId="9" applyFont="1" applyBorder="1" applyAlignment="1">
      <alignment horizontal="center"/>
    </xf>
    <xf numFmtId="0" fontId="17" fillId="0" borderId="1077" xfId="9" applyFont="1" applyBorder="1" applyAlignment="1">
      <alignment horizontal="center"/>
    </xf>
    <xf numFmtId="0" fontId="19" fillId="0" borderId="0" xfId="9" applyFont="1" applyFill="1" applyAlignment="1">
      <alignment horizontal="center"/>
    </xf>
    <xf numFmtId="0" fontId="19" fillId="0" borderId="1001" xfId="9" applyFont="1" applyBorder="1" applyAlignment="1">
      <alignment horizontal="center" vertical="center" wrapText="1"/>
    </xf>
    <xf numFmtId="0" fontId="19" fillId="0" borderId="854" xfId="9" applyFont="1" applyBorder="1" applyAlignment="1">
      <alignment horizontal="center" vertical="center" wrapText="1"/>
    </xf>
    <xf numFmtId="0" fontId="19" fillId="0" borderId="1073" xfId="9" applyFont="1" applyBorder="1" applyAlignment="1">
      <alignment horizontal="center" vertical="center" wrapText="1"/>
    </xf>
    <xf numFmtId="0" fontId="17" fillId="0" borderId="1002" xfId="9" applyFont="1" applyBorder="1" applyAlignment="1">
      <alignment horizontal="center" vertical="center"/>
    </xf>
    <xf numFmtId="0" fontId="17" fillId="0" borderId="1021" xfId="9" applyFont="1" applyBorder="1" applyAlignment="1">
      <alignment horizontal="center" vertical="center"/>
    </xf>
    <xf numFmtId="0" fontId="17" fillId="0" borderId="1069" xfId="9" applyFont="1" applyBorder="1" applyAlignment="1">
      <alignment horizontal="center" vertical="center"/>
    </xf>
    <xf numFmtId="0" fontId="17" fillId="0" borderId="1080" xfId="9" applyFont="1" applyBorder="1" applyAlignment="1">
      <alignment horizontal="center" vertical="center"/>
    </xf>
    <xf numFmtId="0" fontId="17" fillId="0" borderId="2" xfId="9" applyFont="1" applyBorder="1" applyAlignment="1">
      <alignment horizontal="center" vertical="center"/>
    </xf>
    <xf numFmtId="0" fontId="17" fillId="0" borderId="1022" xfId="9" applyFont="1" applyBorder="1" applyAlignment="1">
      <alignment horizontal="center" vertical="center"/>
    </xf>
    <xf numFmtId="0" fontId="17" fillId="0" borderId="1073" xfId="9" applyFont="1" applyBorder="1" applyAlignment="1">
      <alignment horizontal="center" vertical="center"/>
    </xf>
    <xf numFmtId="0" fontId="17" fillId="0" borderId="1076" xfId="9" applyFont="1" applyBorder="1" applyAlignment="1">
      <alignment horizontal="center" vertical="center"/>
    </xf>
    <xf numFmtId="0" fontId="17" fillId="0" borderId="30" xfId="9" applyFont="1" applyBorder="1" applyAlignment="1">
      <alignment horizontal="center" vertical="center"/>
    </xf>
    <xf numFmtId="0" fontId="17" fillId="0" borderId="0" xfId="9" applyFont="1" applyBorder="1" applyAlignment="1">
      <alignment horizontal="center" vertical="center"/>
    </xf>
    <xf numFmtId="0" fontId="17" fillId="0" borderId="1022" xfId="9" applyFont="1" applyBorder="1" applyAlignment="1">
      <alignment horizontal="center"/>
    </xf>
    <xf numFmtId="0" fontId="78" fillId="0" borderId="1105" xfId="9" applyFont="1" applyBorder="1" applyAlignment="1">
      <alignment horizontal="center"/>
    </xf>
    <xf numFmtId="0" fontId="78" fillId="0" borderId="1103" xfId="9" applyFont="1" applyBorder="1" applyAlignment="1">
      <alignment horizontal="center"/>
    </xf>
    <xf numFmtId="0" fontId="78" fillId="0" borderId="1102" xfId="9" applyFont="1" applyBorder="1" applyAlignment="1">
      <alignment horizontal="center" vertical="top"/>
    </xf>
    <xf numFmtId="0" fontId="78" fillId="0" borderId="1103" xfId="9" applyFont="1" applyBorder="1" applyAlignment="1">
      <alignment horizontal="center" vertical="top"/>
    </xf>
    <xf numFmtId="0" fontId="78" fillId="0" borderId="1106" xfId="9" applyFont="1" applyBorder="1" applyAlignment="1">
      <alignment horizontal="center" vertical="top"/>
    </xf>
    <xf numFmtId="0" fontId="122" fillId="0" borderId="0" xfId="9" applyFont="1" applyBorder="1" applyAlignment="1">
      <alignment horizontal="center"/>
    </xf>
    <xf numFmtId="0" fontId="19" fillId="0" borderId="1089" xfId="9" applyFont="1" applyBorder="1" applyAlignment="1">
      <alignment horizontal="center" vertical="center" wrapText="1"/>
    </xf>
    <xf numFmtId="0" fontId="79" fillId="0" borderId="1021" xfId="9" applyFont="1" applyBorder="1" applyAlignment="1">
      <alignment horizontal="center" vertical="center"/>
    </xf>
    <xf numFmtId="0" fontId="79" fillId="0" borderId="1022" xfId="9" applyFont="1" applyBorder="1" applyAlignment="1">
      <alignment horizontal="center" vertical="center"/>
    </xf>
    <xf numFmtId="0" fontId="79" fillId="0" borderId="1080" xfId="9" applyFont="1" applyBorder="1" applyAlignment="1">
      <alignment horizontal="center" vertical="center"/>
    </xf>
    <xf numFmtId="0" fontId="79" fillId="0" borderId="1076" xfId="9" applyFont="1" applyBorder="1" applyAlignment="1">
      <alignment horizontal="center" vertical="center"/>
    </xf>
    <xf numFmtId="0" fontId="79" fillId="0" borderId="1002" xfId="9" applyFont="1" applyBorder="1" applyAlignment="1">
      <alignment horizontal="center" vertical="center"/>
    </xf>
    <xf numFmtId="0" fontId="79" fillId="0" borderId="1006" xfId="9" applyFont="1" applyBorder="1" applyAlignment="1">
      <alignment horizontal="center" vertical="top"/>
    </xf>
    <xf numFmtId="0" fontId="79" fillId="0" borderId="1065" xfId="9" applyFont="1" applyBorder="1" applyAlignment="1">
      <alignment horizontal="center" vertical="top"/>
    </xf>
    <xf numFmtId="0" fontId="79" fillId="0" borderId="998" xfId="9" applyFont="1" applyBorder="1" applyAlignment="1">
      <alignment horizontal="center" vertical="top"/>
    </xf>
    <xf numFmtId="0" fontId="79" fillId="0" borderId="1075" xfId="9" applyFont="1" applyBorder="1" applyAlignment="1">
      <alignment horizontal="center"/>
    </xf>
    <xf numFmtId="0" fontId="79" fillId="0" borderId="1070" xfId="9" applyFont="1" applyBorder="1" applyAlignment="1">
      <alignment horizontal="center" vertical="top"/>
    </xf>
    <xf numFmtId="0" fontId="79" fillId="0" borderId="1075" xfId="9" applyFont="1" applyBorder="1" applyAlignment="1">
      <alignment horizontal="center" vertical="top"/>
    </xf>
    <xf numFmtId="0" fontId="79" fillId="0" borderId="1078" xfId="9" applyFont="1" applyBorder="1" applyAlignment="1">
      <alignment horizontal="center" vertical="top"/>
    </xf>
    <xf numFmtId="0" fontId="56" fillId="2" borderId="0" xfId="0" applyFont="1" applyFill="1" applyBorder="1" applyAlignment="1">
      <alignment horizontal="left" vertical="center" wrapText="1"/>
    </xf>
    <xf numFmtId="0" fontId="124" fillId="2" borderId="0" xfId="0" applyFont="1" applyFill="1" applyBorder="1" applyAlignment="1">
      <alignment horizontal="center" wrapText="1"/>
    </xf>
    <xf numFmtId="0" fontId="3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1" fillId="2" borderId="320" xfId="4" quotePrefix="1" applyFont="1" applyFill="1" applyBorder="1" applyAlignment="1">
      <alignment horizontal="center" vertical="center" wrapText="1"/>
    </xf>
    <xf numFmtId="0" fontId="11" fillId="2" borderId="139" xfId="4" quotePrefix="1" applyFont="1" applyFill="1" applyBorder="1" applyAlignment="1">
      <alignment horizontal="center" vertical="center" wrapText="1"/>
    </xf>
    <xf numFmtId="0" fontId="11" fillId="2" borderId="175" xfId="4" quotePrefix="1" applyFont="1" applyFill="1" applyBorder="1" applyAlignment="1">
      <alignment horizontal="center" vertical="center" wrapText="1"/>
    </xf>
    <xf numFmtId="0" fontId="11" fillId="2" borderId="321" xfId="8" quotePrefix="1" applyFont="1" applyFill="1" applyBorder="1" applyAlignment="1">
      <alignment horizontal="center" vertical="center" wrapText="1"/>
    </xf>
    <xf numFmtId="0" fontId="11" fillId="2" borderId="322" xfId="8" quotePrefix="1" applyFont="1" applyFill="1" applyBorder="1" applyAlignment="1">
      <alignment horizontal="center" vertical="center" wrapText="1"/>
    </xf>
    <xf numFmtId="0" fontId="11" fillId="2" borderId="323" xfId="8" quotePrefix="1" applyFont="1" applyFill="1" applyBorder="1" applyAlignment="1">
      <alignment horizontal="center" vertical="center" wrapText="1"/>
    </xf>
    <xf numFmtId="0" fontId="11" fillId="2" borderId="324" xfId="8" quotePrefix="1" applyFont="1" applyFill="1" applyBorder="1" applyAlignment="1">
      <alignment horizontal="center" vertical="center" wrapText="1"/>
    </xf>
    <xf numFmtId="0" fontId="11" fillId="2" borderId="340" xfId="8" quotePrefix="1" applyFont="1" applyFill="1" applyBorder="1" applyAlignment="1">
      <alignment horizontal="center" vertical="center" wrapText="1"/>
    </xf>
    <xf numFmtId="0" fontId="11" fillId="2" borderId="191" xfId="8" quotePrefix="1" applyFont="1" applyFill="1" applyBorder="1" applyAlignment="1">
      <alignment horizontal="center" vertical="center" wrapText="1"/>
    </xf>
    <xf numFmtId="0" fontId="11" fillId="2" borderId="337" xfId="8" quotePrefix="1" applyFont="1" applyFill="1" applyBorder="1" applyAlignment="1">
      <alignment horizontal="center" vertical="center" wrapText="1"/>
    </xf>
    <xf numFmtId="0" fontId="11" fillId="2" borderId="338" xfId="8" quotePrefix="1" applyFont="1" applyFill="1" applyBorder="1" applyAlignment="1">
      <alignment horizontal="center" vertical="center" wrapText="1"/>
    </xf>
    <xf numFmtId="0" fontId="11" fillId="2" borderId="339" xfId="8" quotePrefix="1" applyFont="1" applyFill="1" applyBorder="1" applyAlignment="1">
      <alignment horizontal="center" vertical="center" wrapText="1"/>
    </xf>
    <xf numFmtId="0" fontId="11" fillId="2" borderId="321" xfId="6" quotePrefix="1" applyFont="1" applyFill="1" applyBorder="1" applyAlignment="1">
      <alignment horizontal="center" vertical="center" wrapText="1"/>
    </xf>
    <xf numFmtId="0" fontId="11" fillId="2" borderId="322" xfId="6" quotePrefix="1" applyFont="1" applyFill="1" applyBorder="1" applyAlignment="1">
      <alignment horizontal="center" vertical="center" wrapText="1"/>
    </xf>
    <xf numFmtId="0" fontId="11" fillId="2" borderId="323" xfId="6" quotePrefix="1" applyFont="1" applyFill="1" applyBorder="1" applyAlignment="1">
      <alignment horizontal="center" vertical="center" wrapText="1"/>
    </xf>
    <xf numFmtId="0" fontId="11" fillId="2" borderId="324" xfId="6" quotePrefix="1" applyFont="1" applyFill="1" applyBorder="1" applyAlignment="1">
      <alignment horizontal="center" vertical="center" wrapText="1"/>
    </xf>
    <xf numFmtId="0" fontId="11" fillId="2" borderId="340" xfId="6" quotePrefix="1" applyFont="1" applyFill="1" applyBorder="1" applyAlignment="1">
      <alignment horizontal="center" vertical="center" wrapText="1"/>
    </xf>
    <xf numFmtId="0" fontId="11" fillId="2" borderId="191" xfId="6" quotePrefix="1" applyFont="1" applyFill="1" applyBorder="1" applyAlignment="1">
      <alignment horizontal="center" vertical="center" wrapText="1"/>
    </xf>
    <xf numFmtId="164" fontId="124" fillId="5" borderId="0" xfId="29" applyFont="1" applyFill="1" applyBorder="1" applyAlignment="1">
      <alignment horizontal="center" wrapText="1"/>
    </xf>
    <xf numFmtId="0" fontId="26" fillId="5" borderId="0" xfId="0" applyFont="1" applyFill="1" applyAlignment="1">
      <alignment horizontal="center"/>
    </xf>
    <xf numFmtId="0" fontId="77" fillId="2" borderId="0" xfId="0" applyFont="1" applyFill="1" applyBorder="1" applyAlignment="1">
      <alignment horizontal="center" wrapText="1"/>
    </xf>
    <xf numFmtId="0" fontId="11" fillId="5" borderId="138" xfId="4" quotePrefix="1" applyFont="1" applyFill="1" applyBorder="1" applyAlignment="1">
      <alignment horizontal="center" vertical="center" wrapText="1"/>
    </xf>
    <xf numFmtId="0" fontId="11" fillId="5" borderId="175" xfId="4" quotePrefix="1" applyFont="1" applyFill="1" applyBorder="1" applyAlignment="1">
      <alignment horizontal="center" vertical="center" wrapText="1"/>
    </xf>
    <xf numFmtId="0" fontId="56" fillId="5" borderId="3" xfId="0" applyFont="1" applyFill="1" applyBorder="1" applyAlignment="1">
      <alignment wrapText="1"/>
    </xf>
    <xf numFmtId="0" fontId="56" fillId="5" borderId="178" xfId="0" applyFont="1" applyFill="1" applyBorder="1" applyAlignment="1">
      <alignment wrapText="1"/>
    </xf>
    <xf numFmtId="0" fontId="56" fillId="5" borderId="175" xfId="0" applyFont="1" applyFill="1" applyBorder="1" applyAlignment="1">
      <alignment wrapText="1"/>
    </xf>
    <xf numFmtId="0" fontId="56" fillId="5" borderId="0" xfId="0" applyFont="1" applyFill="1" applyBorder="1" applyAlignment="1">
      <alignment wrapText="1"/>
    </xf>
    <xf numFmtId="0" fontId="56" fillId="5" borderId="93" xfId="0" applyFont="1" applyFill="1" applyBorder="1" applyAlignment="1">
      <alignment wrapText="1"/>
    </xf>
    <xf numFmtId="0" fontId="56" fillId="5" borderId="172" xfId="0" applyFont="1" applyFill="1" applyBorder="1" applyAlignment="1">
      <alignment wrapText="1"/>
    </xf>
    <xf numFmtId="0" fontId="56" fillId="5" borderId="180" xfId="0" applyFont="1" applyFill="1" applyBorder="1" applyAlignment="1">
      <alignment wrapText="1"/>
    </xf>
    <xf numFmtId="0" fontId="56" fillId="5" borderId="177" xfId="0" applyFont="1" applyFill="1" applyBorder="1" applyAlignment="1">
      <alignment wrapText="1"/>
    </xf>
    <xf numFmtId="0" fontId="56" fillId="5" borderId="186" xfId="0" applyFont="1" applyFill="1" applyBorder="1" applyAlignment="1">
      <alignment wrapText="1"/>
    </xf>
    <xf numFmtId="0" fontId="56" fillId="5" borderId="187" xfId="0" applyFont="1" applyFill="1" applyBorder="1" applyAlignment="1">
      <alignment wrapText="1"/>
    </xf>
    <xf numFmtId="0" fontId="56" fillId="5" borderId="188" xfId="0" applyFont="1" applyFill="1" applyBorder="1" applyAlignment="1">
      <alignment wrapText="1"/>
    </xf>
    <xf numFmtId="0" fontId="11" fillId="5" borderId="186" xfId="6" quotePrefix="1" applyFont="1" applyFill="1" applyBorder="1" applyAlignment="1">
      <alignment horizontal="center" vertical="center" wrapText="1"/>
    </xf>
    <xf numFmtId="0" fontId="11" fillId="5" borderId="187" xfId="6" quotePrefix="1" applyFont="1" applyFill="1" applyBorder="1" applyAlignment="1">
      <alignment horizontal="center" vertical="center" wrapText="1"/>
    </xf>
    <xf numFmtId="0" fontId="11" fillId="5" borderId="188" xfId="6" quotePrefix="1" applyFont="1" applyFill="1" applyBorder="1" applyAlignment="1">
      <alignment horizontal="center" vertical="center" wrapText="1"/>
    </xf>
    <xf numFmtId="0" fontId="11" fillId="5" borderId="560" xfId="8" quotePrefix="1" applyFont="1" applyFill="1" applyBorder="1" applyAlignment="1">
      <alignment horizontal="center" vertical="center" wrapText="1"/>
    </xf>
    <xf numFmtId="0" fontId="56" fillId="5" borderId="836" xfId="0" applyFont="1" applyFill="1" applyBorder="1" applyAlignment="1">
      <alignment wrapText="1"/>
    </xf>
    <xf numFmtId="0" fontId="56" fillId="5" borderId="379" xfId="0" applyFont="1" applyFill="1" applyBorder="1" applyAlignment="1">
      <alignment wrapText="1"/>
    </xf>
    <xf numFmtId="0" fontId="11" fillId="5" borderId="560" xfId="6" quotePrefix="1" applyFont="1" applyFill="1" applyBorder="1" applyAlignment="1">
      <alignment horizontal="center" vertical="center" wrapText="1"/>
    </xf>
    <xf numFmtId="0" fontId="11" fillId="5" borderId="836" xfId="6" quotePrefix="1" applyFont="1" applyFill="1" applyBorder="1" applyAlignment="1">
      <alignment horizontal="center" vertical="center" wrapText="1"/>
    </xf>
    <xf numFmtId="0" fontId="11" fillId="5" borderId="842" xfId="6" quotePrefix="1" applyFont="1" applyFill="1" applyBorder="1" applyAlignment="1">
      <alignment horizontal="center" vertical="center" wrapText="1"/>
    </xf>
    <xf numFmtId="0" fontId="11" fillId="5" borderId="843" xfId="6" quotePrefix="1" applyFont="1" applyFill="1" applyBorder="1" applyAlignment="1">
      <alignment horizontal="center" vertical="center" wrapText="1"/>
    </xf>
    <xf numFmtId="0" fontId="11" fillId="5" borderId="585" xfId="6" quotePrefix="1" applyFont="1" applyFill="1" applyBorder="1" applyAlignment="1">
      <alignment horizontal="center" vertical="center" wrapText="1"/>
    </xf>
    <xf numFmtId="0" fontId="11" fillId="5" borderId="586" xfId="6" quotePrefix="1" applyFont="1" applyFill="1" applyBorder="1" applyAlignment="1">
      <alignment horizontal="center" vertical="center" wrapText="1"/>
    </xf>
    <xf numFmtId="0" fontId="11" fillId="5" borderId="560" xfId="4" quotePrefix="1" applyFont="1" applyFill="1" applyBorder="1" applyAlignment="1">
      <alignment horizontal="center" vertical="center" wrapText="1"/>
    </xf>
    <xf numFmtId="0" fontId="11" fillId="5" borderId="379" xfId="4" quotePrefix="1" applyFont="1" applyFill="1" applyBorder="1" applyAlignment="1">
      <alignment horizontal="center" vertical="center" wrapText="1"/>
    </xf>
    <xf numFmtId="0" fontId="56" fillId="5" borderId="842" xfId="0" applyFont="1" applyFill="1" applyBorder="1" applyAlignment="1">
      <alignment wrapText="1"/>
    </xf>
    <xf numFmtId="0" fontId="56" fillId="5" borderId="377" xfId="0" applyFont="1" applyFill="1" applyBorder="1" applyAlignment="1">
      <alignment wrapText="1"/>
    </xf>
    <xf numFmtId="0" fontId="56" fillId="5" borderId="615" xfId="0" applyFont="1" applyFill="1" applyBorder="1" applyAlignment="1">
      <alignment wrapText="1"/>
    </xf>
    <xf numFmtId="0" fontId="56" fillId="5" borderId="609" xfId="0" applyFont="1" applyFill="1" applyBorder="1" applyAlignment="1">
      <alignment wrapText="1"/>
    </xf>
    <xf numFmtId="0" fontId="56" fillId="5" borderId="611" xfId="0" applyFont="1" applyFill="1" applyBorder="1" applyAlignment="1">
      <alignment wrapText="1"/>
    </xf>
    <xf numFmtId="0" fontId="11" fillId="5" borderId="836" xfId="8" quotePrefix="1" applyFont="1" applyFill="1" applyBorder="1" applyAlignment="1">
      <alignment horizontal="center" vertical="center" wrapText="1"/>
    </xf>
    <xf numFmtId="0" fontId="56" fillId="5" borderId="843" xfId="0" applyFont="1" applyFill="1" applyBorder="1" applyAlignment="1">
      <alignment wrapText="1"/>
    </xf>
    <xf numFmtId="0" fontId="56" fillId="5" borderId="585" xfId="0" applyFont="1" applyFill="1" applyBorder="1" applyAlignment="1">
      <alignment wrapText="1"/>
    </xf>
    <xf numFmtId="0" fontId="56" fillId="5" borderId="586" xfId="0" applyFont="1" applyFill="1" applyBorder="1" applyAlignment="1">
      <alignment wrapText="1"/>
    </xf>
    <xf numFmtId="0" fontId="35" fillId="2" borderId="0" xfId="0" applyFont="1" applyFill="1" applyBorder="1" applyAlignment="1">
      <alignment horizontal="center" wrapText="1"/>
    </xf>
    <xf numFmtId="164" fontId="35" fillId="2" borderId="0" xfId="29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 vertical="center" wrapText="1"/>
    </xf>
    <xf numFmtId="0" fontId="11" fillId="2" borderId="2" xfId="4" quotePrefix="1" applyFont="1" applyFill="1" applyBorder="1" applyAlignment="1">
      <alignment horizontal="center" vertical="center" wrapText="1"/>
    </xf>
    <xf numFmtId="0" fontId="11" fillId="2" borderId="40" xfId="4" applyFont="1" applyFill="1" applyBorder="1" applyAlignment="1">
      <alignment horizontal="center" vertical="center" wrapText="1"/>
    </xf>
    <xf numFmtId="0" fontId="11" fillId="2" borderId="2" xfId="8" quotePrefix="1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wrapText="1"/>
    </xf>
    <xf numFmtId="0" fontId="56" fillId="2" borderId="4" xfId="0" applyFont="1" applyFill="1" applyBorder="1" applyAlignment="1">
      <alignment wrapText="1"/>
    </xf>
    <xf numFmtId="0" fontId="56" fillId="2" borderId="40" xfId="0" applyFont="1" applyFill="1" applyBorder="1" applyAlignment="1">
      <alignment wrapText="1"/>
    </xf>
    <xf numFmtId="0" fontId="56" fillId="2" borderId="0" xfId="0" applyFont="1" applyFill="1" applyBorder="1" applyAlignment="1">
      <alignment wrapText="1"/>
    </xf>
    <xf numFmtId="0" fontId="56" fillId="2" borderId="93" xfId="0" applyFont="1" applyFill="1" applyBorder="1" applyAlignment="1">
      <alignment wrapText="1"/>
    </xf>
    <xf numFmtId="0" fontId="56" fillId="2" borderId="18" xfId="0" applyFont="1" applyFill="1" applyBorder="1" applyAlignment="1">
      <alignment wrapText="1"/>
    </xf>
    <xf numFmtId="0" fontId="56" fillId="2" borderId="20" xfId="0" applyFont="1" applyFill="1" applyBorder="1" applyAlignment="1">
      <alignment wrapText="1"/>
    </xf>
    <xf numFmtId="0" fontId="56" fillId="2" borderId="92" xfId="0" applyFont="1" applyFill="1" applyBorder="1" applyAlignment="1">
      <alignment wrapText="1"/>
    </xf>
    <xf numFmtId="0" fontId="11" fillId="2" borderId="3" xfId="8" quotePrefix="1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wrapText="1"/>
    </xf>
    <xf numFmtId="0" fontId="56" fillId="2" borderId="7" xfId="0" applyFont="1" applyFill="1" applyBorder="1" applyAlignment="1">
      <alignment wrapText="1"/>
    </xf>
    <xf numFmtId="0" fontId="56" fillId="2" borderId="8" xfId="0" applyFont="1" applyFill="1" applyBorder="1" applyAlignment="1">
      <alignment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2" xfId="6" quotePrefix="1" applyFont="1" applyFill="1" applyBorder="1" applyAlignment="1">
      <alignment horizontal="center" vertical="center" wrapText="1"/>
    </xf>
    <xf numFmtId="0" fontId="11" fillId="2" borderId="3" xfId="6" applyFont="1" applyFill="1" applyBorder="1" applyAlignment="1">
      <alignment horizontal="center" vertical="center" wrapText="1"/>
    </xf>
    <xf numFmtId="0" fontId="11" fillId="2" borderId="4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1" fillId="2" borderId="7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11" fillId="5" borderId="1474" xfId="4" quotePrefix="1" applyFont="1" applyFill="1" applyBorder="1" applyAlignment="1">
      <alignment horizontal="center" vertical="center" wrapText="1"/>
    </xf>
    <xf numFmtId="0" fontId="11" fillId="5" borderId="1470" xfId="6" quotePrefix="1" applyFont="1" applyFill="1" applyBorder="1" applyAlignment="1">
      <alignment horizontal="center" vertical="center" wrapText="1"/>
    </xf>
    <xf numFmtId="0" fontId="11" fillId="5" borderId="1215" xfId="6" quotePrefix="1" applyFont="1" applyFill="1" applyBorder="1" applyAlignment="1">
      <alignment horizontal="center" vertical="center" wrapText="1"/>
    </xf>
    <xf numFmtId="0" fontId="11" fillId="5" borderId="1528" xfId="6" quotePrefix="1" applyFont="1" applyFill="1" applyBorder="1" applyAlignment="1">
      <alignment horizontal="center" vertical="center" wrapText="1"/>
    </xf>
    <xf numFmtId="0" fontId="11" fillId="5" borderId="1529" xfId="6" quotePrefix="1" applyFont="1" applyFill="1" applyBorder="1" applyAlignment="1">
      <alignment horizontal="center" vertical="center" wrapText="1"/>
    </xf>
    <xf numFmtId="0" fontId="11" fillId="5" borderId="1530" xfId="6" quotePrefix="1" applyFont="1" applyFill="1" applyBorder="1" applyAlignment="1">
      <alignment horizontal="center" vertical="center" wrapText="1"/>
    </xf>
    <xf numFmtId="0" fontId="11" fillId="5" borderId="1426" xfId="6" quotePrefix="1" applyFont="1" applyFill="1" applyBorder="1" applyAlignment="1">
      <alignment horizontal="center" vertical="center" wrapText="1"/>
    </xf>
    <xf numFmtId="0" fontId="11" fillId="5" borderId="1427" xfId="6" quotePrefix="1" applyFont="1" applyFill="1" applyBorder="1" applyAlignment="1">
      <alignment horizontal="center" vertical="center" wrapText="1"/>
    </xf>
    <xf numFmtId="0" fontId="11" fillId="5" borderId="1428" xfId="6" quotePrefix="1" applyFont="1" applyFill="1" applyBorder="1" applyAlignment="1">
      <alignment horizontal="center" vertical="center" wrapText="1"/>
    </xf>
    <xf numFmtId="0" fontId="34" fillId="5" borderId="1470" xfId="0" applyFont="1" applyFill="1" applyBorder="1" applyAlignment="1">
      <alignment horizontal="left" vertical="center" wrapText="1"/>
    </xf>
    <xf numFmtId="0" fontId="132" fillId="5" borderId="0" xfId="0" applyFont="1" applyFill="1" applyBorder="1" applyAlignment="1">
      <alignment horizontal="center" wrapText="1"/>
    </xf>
    <xf numFmtId="0" fontId="11" fillId="5" borderId="883" xfId="8" quotePrefix="1" applyFont="1" applyFill="1" applyBorder="1" applyAlignment="1">
      <alignment horizontal="center" vertical="center" wrapText="1"/>
    </xf>
    <xf numFmtId="0" fontId="11" fillId="5" borderId="882" xfId="8" quotePrefix="1" applyFont="1" applyFill="1" applyBorder="1" applyAlignment="1">
      <alignment horizontal="center" vertical="center" wrapText="1"/>
    </xf>
    <xf numFmtId="0" fontId="11" fillId="5" borderId="886" xfId="8" quotePrefix="1" applyFont="1" applyFill="1" applyBorder="1" applyAlignment="1">
      <alignment horizontal="center" vertical="center" wrapText="1"/>
    </xf>
    <xf numFmtId="0" fontId="11" fillId="5" borderId="883" xfId="6" quotePrefix="1" applyFont="1" applyFill="1" applyBorder="1" applyAlignment="1">
      <alignment horizontal="center" vertical="center" wrapText="1"/>
    </xf>
    <xf numFmtId="0" fontId="11" fillId="5" borderId="882" xfId="6" quotePrefix="1" applyFont="1" applyFill="1" applyBorder="1" applyAlignment="1">
      <alignment horizontal="center" vertical="center" wrapText="1"/>
    </xf>
    <xf numFmtId="0" fontId="11" fillId="5" borderId="886" xfId="6" quotePrefix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0" fillId="0" borderId="95" xfId="15" applyFont="1" applyFill="1" applyBorder="1" applyAlignment="1">
      <alignment horizontal="center" vertical="center" wrapText="1"/>
    </xf>
    <xf numFmtId="0" fontId="14" fillId="0" borderId="95" xfId="20" applyFont="1" applyFill="1" applyBorder="1" applyAlignment="1">
      <alignment horizontal="center" vertical="center" wrapText="1"/>
    </xf>
    <xf numFmtId="0" fontId="14" fillId="0" borderId="117" xfId="20" applyFont="1" applyFill="1" applyBorder="1" applyAlignment="1">
      <alignment horizontal="center" vertical="center" wrapText="1"/>
    </xf>
    <xf numFmtId="0" fontId="14" fillId="0" borderId="111" xfId="20" applyFont="1" applyFill="1" applyBorder="1" applyAlignment="1">
      <alignment horizontal="center" vertical="center" wrapText="1"/>
    </xf>
    <xf numFmtId="0" fontId="14" fillId="0" borderId="121" xfId="20" applyFont="1" applyFill="1" applyBorder="1" applyAlignment="1">
      <alignment horizontal="center" vertical="center" wrapText="1"/>
    </xf>
    <xf numFmtId="0" fontId="9" fillId="0" borderId="126" xfId="20" applyFont="1" applyFill="1" applyBorder="1" applyAlignment="1">
      <alignment horizontal="center" vertical="center" wrapText="1"/>
    </xf>
    <xf numFmtId="0" fontId="9" fillId="0" borderId="63" xfId="20" applyFont="1" applyFill="1" applyBorder="1" applyAlignment="1">
      <alignment horizontal="center" vertical="center" wrapText="1"/>
    </xf>
    <xf numFmtId="0" fontId="14" fillId="0" borderId="121" xfId="7" applyFont="1" applyFill="1" applyBorder="1" applyAlignment="1">
      <alignment horizontal="center" vertical="center" wrapText="1"/>
    </xf>
    <xf numFmtId="0" fontId="14" fillId="0" borderId="95" xfId="7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67" fillId="0" borderId="123" xfId="0" applyFont="1" applyFill="1" applyBorder="1" applyAlignment="1">
      <alignment horizontal="left" vertical="center" wrapText="1"/>
    </xf>
    <xf numFmtId="0" fontId="67" fillId="0" borderId="120" xfId="0" applyFont="1" applyFill="1" applyBorder="1" applyAlignment="1">
      <alignment horizontal="left" vertical="center" wrapText="1"/>
    </xf>
    <xf numFmtId="0" fontId="70" fillId="0" borderId="123" xfId="15" applyFont="1" applyFill="1" applyBorder="1" applyAlignment="1">
      <alignment horizontal="left" vertical="center" wrapText="1"/>
    </xf>
    <xf numFmtId="0" fontId="70" fillId="0" borderId="120" xfId="15" applyFont="1" applyFill="1" applyBorder="1" applyAlignment="1">
      <alignment horizontal="left" vertical="center" wrapText="1"/>
    </xf>
    <xf numFmtId="0" fontId="70" fillId="0" borderId="108" xfId="15" applyFont="1" applyFill="1" applyBorder="1" applyAlignment="1">
      <alignment horizontal="left" vertical="center" wrapText="1"/>
    </xf>
    <xf numFmtId="0" fontId="70" fillId="0" borderId="113" xfId="15" applyFont="1" applyFill="1" applyBorder="1" applyAlignment="1">
      <alignment horizontal="left" vertical="center" wrapText="1"/>
    </xf>
    <xf numFmtId="0" fontId="9" fillId="0" borderId="110" xfId="0" applyFont="1" applyFill="1" applyBorder="1" applyAlignment="1">
      <alignment horizontal="left" vertical="center" wrapText="1"/>
    </xf>
    <xf numFmtId="0" fontId="9" fillId="0" borderId="129" xfId="0" applyFont="1" applyFill="1" applyBorder="1" applyAlignment="1">
      <alignment horizontal="left" vertical="center" wrapText="1"/>
    </xf>
    <xf numFmtId="0" fontId="67" fillId="0" borderId="13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70" fillId="0" borderId="1253" xfId="15" applyFont="1" applyFill="1" applyBorder="1" applyAlignment="1">
      <alignment horizontal="center" vertical="center" wrapText="1"/>
    </xf>
    <xf numFmtId="0" fontId="70" fillId="0" borderId="1472" xfId="15" applyFont="1" applyFill="1" applyBorder="1" applyAlignment="1">
      <alignment horizontal="center" vertical="center" wrapText="1"/>
    </xf>
    <xf numFmtId="0" fontId="14" fillId="0" borderId="1246" xfId="0" applyFont="1" applyFill="1" applyBorder="1" applyAlignment="1">
      <alignment horizontal="center" vertical="center" wrapText="1"/>
    </xf>
    <xf numFmtId="0" fontId="14" fillId="0" borderId="1247" xfId="0" applyFont="1" applyFill="1" applyBorder="1" applyAlignment="1">
      <alignment horizontal="center" vertical="center" wrapText="1"/>
    </xf>
    <xf numFmtId="0" fontId="14" fillId="0" borderId="1461" xfId="0" applyFont="1" applyFill="1" applyBorder="1" applyAlignment="1">
      <alignment horizontal="center" vertical="center" wrapText="1"/>
    </xf>
    <xf numFmtId="0" fontId="14" fillId="0" borderId="1462" xfId="0" applyFont="1" applyFill="1" applyBorder="1" applyAlignment="1">
      <alignment horizontal="center" vertical="center" wrapText="1"/>
    </xf>
    <xf numFmtId="0" fontId="14" fillId="0" borderId="1468" xfId="0" applyFont="1" applyFill="1" applyBorder="1" applyAlignment="1">
      <alignment horizontal="center" vertical="center" wrapText="1"/>
    </xf>
    <xf numFmtId="0" fontId="14" fillId="0" borderId="1469" xfId="0" applyFont="1" applyFill="1" applyBorder="1" applyAlignment="1">
      <alignment horizontal="center" vertical="center" wrapText="1"/>
    </xf>
    <xf numFmtId="0" fontId="14" fillId="0" borderId="1136" xfId="20" applyFont="1" applyFill="1" applyBorder="1" applyAlignment="1">
      <alignment horizontal="center" vertical="center" wrapText="1"/>
    </xf>
    <xf numFmtId="0" fontId="14" fillId="0" borderId="1248" xfId="20" applyFont="1" applyFill="1" applyBorder="1" applyAlignment="1">
      <alignment horizontal="center" vertical="center" wrapText="1"/>
    </xf>
    <xf numFmtId="0" fontId="14" fillId="0" borderId="1463" xfId="20" applyFont="1" applyFill="1" applyBorder="1" applyAlignment="1">
      <alignment horizontal="center" vertical="center" wrapText="1"/>
    </xf>
    <xf numFmtId="0" fontId="14" fillId="0" borderId="1464" xfId="20" applyFont="1" applyFill="1" applyBorder="1" applyAlignment="1">
      <alignment horizontal="center" vertical="center" wrapText="1"/>
    </xf>
    <xf numFmtId="0" fontId="14" fillId="0" borderId="1460" xfId="20" applyFont="1" applyFill="1" applyBorder="1" applyAlignment="1">
      <alignment horizontal="center" vertical="center" wrapText="1"/>
    </xf>
    <xf numFmtId="0" fontId="14" fillId="0" borderId="1249" xfId="20" applyFont="1" applyFill="1" applyBorder="1" applyAlignment="1">
      <alignment horizontal="center" vertical="center" wrapText="1"/>
    </xf>
    <xf numFmtId="0" fontId="9" fillId="0" borderId="1250" xfId="20" applyFont="1" applyFill="1" applyBorder="1" applyAlignment="1">
      <alignment horizontal="center" vertical="center" wrapText="1"/>
    </xf>
    <xf numFmtId="0" fontId="9" fillId="0" borderId="1251" xfId="20" applyFont="1" applyFill="1" applyBorder="1" applyAlignment="1">
      <alignment horizontal="center" vertical="center" wrapText="1"/>
    </xf>
    <xf numFmtId="0" fontId="9" fillId="0" borderId="1465" xfId="20" applyFont="1" applyFill="1" applyBorder="1" applyAlignment="1">
      <alignment horizontal="center" vertical="center" wrapText="1"/>
    </xf>
    <xf numFmtId="0" fontId="9" fillId="0" borderId="1466" xfId="20" applyFont="1" applyFill="1" applyBorder="1" applyAlignment="1">
      <alignment horizontal="center" vertical="center" wrapText="1"/>
    </xf>
    <xf numFmtId="0" fontId="14" fillId="0" borderId="1252" xfId="7" applyFont="1" applyFill="1" applyBorder="1" applyAlignment="1">
      <alignment horizontal="center" vertical="center" wrapText="1"/>
    </xf>
    <xf numFmtId="0" fontId="14" fillId="0" borderId="1249" xfId="7" applyFont="1" applyFill="1" applyBorder="1" applyAlignment="1">
      <alignment horizontal="center" vertical="center" wrapText="1"/>
    </xf>
    <xf numFmtId="0" fontId="14" fillId="0" borderId="1247" xfId="7" applyFont="1" applyFill="1" applyBorder="1" applyAlignment="1">
      <alignment horizontal="center" vertical="center" wrapText="1"/>
    </xf>
    <xf numFmtId="0" fontId="14" fillId="0" borderId="1463" xfId="7" applyFont="1" applyFill="1" applyBorder="1" applyAlignment="1">
      <alignment horizontal="center" vertical="center" wrapText="1"/>
    </xf>
    <xf numFmtId="0" fontId="14" fillId="0" borderId="1464" xfId="7" applyFont="1" applyFill="1" applyBorder="1" applyAlignment="1">
      <alignment horizontal="center" vertical="center" wrapText="1"/>
    </xf>
    <xf numFmtId="0" fontId="14" fillId="0" borderId="1467" xfId="7" applyFont="1" applyFill="1" applyBorder="1" applyAlignment="1">
      <alignment horizontal="center" vertical="center" wrapText="1"/>
    </xf>
    <xf numFmtId="0" fontId="70" fillId="0" borderId="1253" xfId="15" applyFont="1" applyFill="1" applyBorder="1" applyAlignment="1">
      <alignment horizontal="left" vertical="center" wrapText="1"/>
    </xf>
    <xf numFmtId="0" fontId="70" fillId="0" borderId="1472" xfId="15" applyFont="1" applyFill="1" applyBorder="1" applyAlignment="1">
      <alignment horizontal="left" vertical="center" wrapText="1"/>
    </xf>
    <xf numFmtId="0" fontId="67" fillId="0" borderId="1436" xfId="0" applyFont="1" applyFill="1" applyBorder="1" applyAlignment="1">
      <alignment horizontal="left" vertical="center" wrapText="1"/>
    </xf>
    <xf numFmtId="0" fontId="67" fillId="0" borderId="1437" xfId="0" applyFont="1" applyFill="1" applyBorder="1" applyAlignment="1">
      <alignment horizontal="left" vertical="center" wrapText="1"/>
    </xf>
    <xf numFmtId="0" fontId="70" fillId="0" borderId="1475" xfId="15" applyFont="1" applyFill="1" applyBorder="1" applyAlignment="1">
      <alignment horizontal="left" vertical="center" wrapText="1"/>
    </xf>
    <xf numFmtId="0" fontId="70" fillId="0" borderId="1473" xfId="15" applyFont="1" applyFill="1" applyBorder="1" applyAlignment="1">
      <alignment horizontal="left" vertical="center" wrapText="1"/>
    </xf>
    <xf numFmtId="0" fontId="70" fillId="0" borderId="1476" xfId="15" applyFont="1" applyFill="1" applyBorder="1" applyAlignment="1">
      <alignment horizontal="left" vertical="center" wrapText="1"/>
    </xf>
    <xf numFmtId="0" fontId="70" fillId="0" borderId="1438" xfId="15" applyFont="1" applyFill="1" applyBorder="1" applyAlignment="1">
      <alignment horizontal="left" vertical="center" wrapText="1"/>
    </xf>
    <xf numFmtId="0" fontId="9" fillId="0" borderId="1426" xfId="0" applyFont="1" applyFill="1" applyBorder="1" applyAlignment="1">
      <alignment horizontal="left" vertical="center" wrapText="1"/>
    </xf>
    <xf numFmtId="0" fontId="9" fillId="0" borderId="1428" xfId="0" applyFont="1" applyFill="1" applyBorder="1" applyAlignment="1">
      <alignment horizontal="left" vertical="center" wrapText="1"/>
    </xf>
    <xf numFmtId="0" fontId="9" fillId="0" borderId="1260" xfId="0" applyFont="1" applyFill="1" applyBorder="1" applyAlignment="1">
      <alignment horizontal="left" vertical="center" wrapText="1"/>
    </xf>
    <xf numFmtId="0" fontId="9" fillId="0" borderId="1478" xfId="0" applyFont="1" applyFill="1" applyBorder="1" applyAlignment="1">
      <alignment horizontal="left" vertical="center" wrapText="1"/>
    </xf>
    <xf numFmtId="0" fontId="43" fillId="0" borderId="1260" xfId="0" applyFont="1" applyFill="1" applyBorder="1" applyAlignment="1">
      <alignment horizontal="left" vertical="center" wrapText="1"/>
    </xf>
    <xf numFmtId="0" fontId="43" fillId="0" borderId="1478" xfId="0" applyFont="1" applyFill="1" applyBorder="1" applyAlignment="1">
      <alignment horizontal="left" vertical="center" wrapText="1"/>
    </xf>
    <xf numFmtId="0" fontId="67" fillId="0" borderId="1256" xfId="0" applyFont="1" applyFill="1" applyBorder="1" applyAlignment="1">
      <alignment horizontal="left" vertical="center" wrapText="1"/>
    </xf>
    <xf numFmtId="0" fontId="67" fillId="0" borderId="1042" xfId="0" applyFont="1" applyFill="1" applyBorder="1" applyAlignment="1">
      <alignment horizontal="left" vertical="center" wrapText="1"/>
    </xf>
    <xf numFmtId="0" fontId="14" fillId="0" borderId="270" xfId="7" applyFont="1" applyFill="1" applyBorder="1" applyAlignment="1">
      <alignment horizontal="center" vertical="center" wrapText="1"/>
    </xf>
    <xf numFmtId="0" fontId="14" fillId="0" borderId="272" xfId="7" applyFont="1" applyFill="1" applyBorder="1" applyAlignment="1">
      <alignment horizontal="center" vertical="center" wrapText="1"/>
    </xf>
    <xf numFmtId="0" fontId="14" fillId="0" borderId="227" xfId="7" applyFont="1" applyFill="1" applyBorder="1" applyAlignment="1">
      <alignment horizontal="center" vertical="center" wrapText="1"/>
    </xf>
    <xf numFmtId="0" fontId="14" fillId="0" borderId="230" xfId="7" applyFont="1" applyFill="1" applyBorder="1" applyAlignment="1">
      <alignment horizontal="center" vertical="center" wrapText="1"/>
    </xf>
    <xf numFmtId="0" fontId="14" fillId="0" borderId="250" xfId="23" applyFont="1" applyFill="1" applyBorder="1" applyAlignment="1">
      <alignment horizontal="center" vertical="center" wrapText="1"/>
    </xf>
    <xf numFmtId="0" fontId="14" fillId="0" borderId="243" xfId="23" applyFont="1" applyFill="1" applyBorder="1" applyAlignment="1">
      <alignment horizontal="center" vertical="center" wrapText="1"/>
    </xf>
    <xf numFmtId="0" fontId="14" fillId="0" borderId="273" xfId="23" applyFont="1" applyFill="1" applyBorder="1" applyAlignment="1">
      <alignment horizontal="center" vertical="center" wrapText="1"/>
    </xf>
    <xf numFmtId="0" fontId="14" fillId="0" borderId="266" xfId="23" applyFont="1" applyFill="1" applyBorder="1" applyAlignment="1">
      <alignment horizontal="center" vertical="center" wrapText="1"/>
    </xf>
    <xf numFmtId="0" fontId="14" fillId="0" borderId="231" xfId="23" applyFont="1" applyFill="1" applyBorder="1" applyAlignment="1">
      <alignment horizontal="center" vertical="center" wrapText="1"/>
    </xf>
    <xf numFmtId="0" fontId="14" fillId="0" borderId="202" xfId="23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4" fillId="0" borderId="268" xfId="20" applyFont="1" applyFill="1" applyBorder="1" applyAlignment="1">
      <alignment horizontal="center" vertical="center" wrapText="1"/>
    </xf>
    <xf numFmtId="0" fontId="14" fillId="0" borderId="269" xfId="20" applyFont="1" applyFill="1" applyBorder="1" applyAlignment="1">
      <alignment horizontal="center" vertical="center" wrapText="1"/>
    </xf>
    <xf numFmtId="0" fontId="14" fillId="0" borderId="244" xfId="20" applyFont="1" applyFill="1" applyBorder="1" applyAlignment="1">
      <alignment horizontal="center" vertical="center" wrapText="1"/>
    </xf>
    <xf numFmtId="0" fontId="14" fillId="0" borderId="228" xfId="20" applyFont="1" applyFill="1" applyBorder="1" applyAlignment="1">
      <alignment horizontal="center" vertical="center" wrapText="1"/>
    </xf>
    <xf numFmtId="0" fontId="14" fillId="0" borderId="270" xfId="20" applyFont="1" applyFill="1" applyBorder="1" applyAlignment="1">
      <alignment horizontal="center" vertical="center" wrapText="1"/>
    </xf>
    <xf numFmtId="0" fontId="14" fillId="0" borderId="227" xfId="20" applyFont="1" applyFill="1" applyBorder="1" applyAlignment="1">
      <alignment horizontal="center" vertical="center" wrapText="1"/>
    </xf>
    <xf numFmtId="0" fontId="14" fillId="0" borderId="271" xfId="20" applyFont="1" applyFill="1" applyBorder="1" applyAlignment="1">
      <alignment horizontal="center" vertical="center" wrapText="1"/>
    </xf>
    <xf numFmtId="0" fontId="14" fillId="0" borderId="202" xfId="20" applyFont="1" applyFill="1" applyBorder="1" applyAlignment="1">
      <alignment horizontal="center" vertical="center" wrapText="1"/>
    </xf>
    <xf numFmtId="0" fontId="70" fillId="0" borderId="244" xfId="15" applyFont="1" applyFill="1" applyBorder="1" applyAlignment="1">
      <alignment horizontal="left" vertical="center" wrapText="1"/>
    </xf>
    <xf numFmtId="0" fontId="70" fillId="0" borderId="202" xfId="15" applyFont="1" applyFill="1" applyBorder="1" applyAlignment="1">
      <alignment horizontal="left" vertical="center" wrapText="1"/>
    </xf>
    <xf numFmtId="0" fontId="70" fillId="0" borderId="245" xfId="15" applyFont="1" applyFill="1" applyBorder="1" applyAlignment="1">
      <alignment horizontal="left" vertical="center" wrapText="1"/>
    </xf>
    <xf numFmtId="0" fontId="70" fillId="0" borderId="237" xfId="15" applyFont="1" applyFill="1" applyBorder="1" applyAlignment="1">
      <alignment horizontal="left" vertical="center" wrapText="1"/>
    </xf>
    <xf numFmtId="0" fontId="9" fillId="0" borderId="259" xfId="0" applyFont="1" applyFill="1" applyBorder="1" applyAlignment="1">
      <alignment horizontal="left" vertical="center" wrapText="1"/>
    </xf>
    <xf numFmtId="0" fontId="9" fillId="0" borderId="264" xfId="0" applyFont="1" applyFill="1" applyBorder="1" applyAlignment="1">
      <alignment horizontal="left" vertical="center" wrapText="1"/>
    </xf>
    <xf numFmtId="0" fontId="68" fillId="0" borderId="266" xfId="0" applyFont="1" applyFill="1" applyBorder="1" applyAlignment="1">
      <alignment horizontal="left" vertical="center" wrapText="1"/>
    </xf>
    <xf numFmtId="0" fontId="70" fillId="0" borderId="253" xfId="15" applyFont="1" applyFill="1" applyBorder="1" applyAlignment="1">
      <alignment horizontal="left" vertical="center" wrapText="1"/>
    </xf>
    <xf numFmtId="0" fontId="70" fillId="0" borderId="254" xfId="15" applyFont="1" applyFill="1" applyBorder="1" applyAlignment="1">
      <alignment horizontal="left" vertical="center" wrapText="1"/>
    </xf>
    <xf numFmtId="0" fontId="67" fillId="0" borderId="1483" xfId="0" applyFont="1" applyFill="1" applyBorder="1" applyAlignment="1">
      <alignment horizontal="left" vertical="center" wrapText="1"/>
    </xf>
    <xf numFmtId="0" fontId="67" fillId="0" borderId="1484" xfId="0" applyFont="1" applyFill="1" applyBorder="1" applyAlignment="1">
      <alignment horizontal="left" vertical="center" wrapText="1"/>
    </xf>
    <xf numFmtId="0" fontId="70" fillId="0" borderId="1426" xfId="15" applyFont="1" applyFill="1" applyBorder="1" applyAlignment="1">
      <alignment horizontal="left" vertical="center" wrapText="1"/>
    </xf>
    <xf numFmtId="0" fontId="70" fillId="0" borderId="1427" xfId="15" applyFont="1" applyFill="1" applyBorder="1" applyAlignment="1">
      <alignment horizontal="left" vertical="center" wrapText="1"/>
    </xf>
    <xf numFmtId="0" fontId="9" fillId="0" borderId="1256" xfId="0" applyFont="1" applyFill="1" applyBorder="1" applyAlignment="1">
      <alignment horizontal="left" vertical="center" wrapText="1"/>
    </xf>
    <xf numFmtId="0" fontId="9" fillId="0" borderId="1042" xfId="0" applyFont="1" applyFill="1" applyBorder="1" applyAlignment="1">
      <alignment horizontal="left" vertical="center" wrapText="1"/>
    </xf>
    <xf numFmtId="0" fontId="67" fillId="0" borderId="1476" xfId="0" applyFont="1" applyFill="1" applyBorder="1" applyAlignment="1">
      <alignment horizontal="left" vertical="center" wrapText="1"/>
    </xf>
    <xf numFmtId="0" fontId="70" fillId="0" borderId="1482" xfId="15" applyFont="1" applyFill="1" applyBorder="1" applyAlignment="1">
      <alignment horizontal="left" vertical="center" wrapText="1"/>
    </xf>
    <xf numFmtId="0" fontId="70" fillId="0" borderId="1469" xfId="15" applyFont="1" applyFill="1" applyBorder="1" applyAlignment="1">
      <alignment horizontal="left" vertical="center" wrapText="1"/>
    </xf>
    <xf numFmtId="0" fontId="67" fillId="0" borderId="1482" xfId="0" applyFont="1" applyFill="1" applyBorder="1" applyAlignment="1">
      <alignment horizontal="left" vertical="center" wrapText="1"/>
    </xf>
    <xf numFmtId="0" fontId="67" fillId="0" borderId="1469" xfId="0" applyFont="1" applyFill="1" applyBorder="1" applyAlignment="1">
      <alignment horizontal="left" vertical="center" wrapText="1"/>
    </xf>
    <xf numFmtId="0" fontId="14" fillId="0" borderId="1264" xfId="23" applyFont="1" applyFill="1" applyBorder="1" applyAlignment="1">
      <alignment horizontal="center" vertical="center" wrapText="1"/>
    </xf>
    <xf numFmtId="0" fontId="14" fillId="0" borderId="1265" xfId="23" applyFont="1" applyFill="1" applyBorder="1" applyAlignment="1">
      <alignment horizontal="center" vertical="center" wrapText="1"/>
    </xf>
    <xf numFmtId="0" fontId="14" fillId="0" borderId="1480" xfId="23" applyFont="1" applyFill="1" applyBorder="1" applyAlignment="1">
      <alignment horizontal="center" vertical="center" wrapText="1"/>
    </xf>
    <xf numFmtId="0" fontId="14" fillId="0" borderId="1481" xfId="23" applyFont="1" applyFill="1" applyBorder="1" applyAlignment="1">
      <alignment horizontal="center" vertical="center" wrapText="1"/>
    </xf>
    <xf numFmtId="0" fontId="14" fillId="0" borderId="1429" xfId="20" applyFont="1" applyFill="1" applyBorder="1" applyAlignment="1">
      <alignment horizontal="center" vertical="center" wrapText="1"/>
    </xf>
    <xf numFmtId="0" fontId="14" fillId="0" borderId="1472" xfId="20" applyFont="1" applyFill="1" applyBorder="1" applyAlignment="1">
      <alignment horizontal="center" vertical="center" wrapText="1"/>
    </xf>
    <xf numFmtId="0" fontId="14" fillId="0" borderId="1482" xfId="20" applyFont="1" applyFill="1" applyBorder="1" applyAlignment="1">
      <alignment horizontal="center" vertical="center" wrapText="1"/>
    </xf>
    <xf numFmtId="0" fontId="14" fillId="0" borderId="1469" xfId="20" applyFont="1" applyFill="1" applyBorder="1" applyAlignment="1">
      <alignment horizontal="center" vertical="center" wrapText="1"/>
    </xf>
    <xf numFmtId="0" fontId="14" fillId="0" borderId="1253" xfId="20" applyFont="1" applyFill="1" applyBorder="1" applyAlignment="1">
      <alignment horizontal="center" vertical="center" wrapText="1"/>
    </xf>
    <xf numFmtId="0" fontId="14" fillId="0" borderId="1266" xfId="20" applyFont="1" applyFill="1" applyBorder="1" applyAlignment="1">
      <alignment horizontal="center" vertical="center" wrapText="1"/>
    </xf>
    <xf numFmtId="0" fontId="14" fillId="0" borderId="1468" xfId="20" applyFont="1" applyFill="1" applyBorder="1" applyAlignment="1">
      <alignment horizontal="center" vertical="center" wrapText="1"/>
    </xf>
    <xf numFmtId="0" fontId="14" fillId="0" borderId="1467" xfId="20" applyFont="1" applyFill="1" applyBorder="1" applyAlignment="1">
      <alignment horizontal="center" vertical="center" wrapText="1"/>
    </xf>
    <xf numFmtId="0" fontId="14" fillId="0" borderId="1470" xfId="20" applyFont="1" applyFill="1" applyBorder="1" applyAlignment="1">
      <alignment horizontal="center" vertical="center" wrapText="1"/>
    </xf>
    <xf numFmtId="0" fontId="14" fillId="0" borderId="1465" xfId="20" applyFont="1" applyFill="1" applyBorder="1" applyAlignment="1">
      <alignment horizontal="center" vertical="center" wrapText="1"/>
    </xf>
    <xf numFmtId="0" fontId="14" fillId="0" borderId="1253" xfId="7" applyFont="1" applyFill="1" applyBorder="1" applyAlignment="1">
      <alignment horizontal="center" vertical="center" wrapText="1"/>
    </xf>
    <xf numFmtId="0" fontId="14" fillId="0" borderId="1248" xfId="7" applyFont="1" applyFill="1" applyBorder="1" applyAlignment="1">
      <alignment horizontal="center" vertical="center" wrapText="1"/>
    </xf>
    <xf numFmtId="0" fontId="14" fillId="0" borderId="1266" xfId="7" applyFont="1" applyFill="1" applyBorder="1" applyAlignment="1">
      <alignment horizontal="center" vertical="center" wrapText="1"/>
    </xf>
    <xf numFmtId="0" fontId="14" fillId="0" borderId="1468" xfId="7" applyFont="1" applyFill="1" applyBorder="1" applyAlignment="1">
      <alignment horizontal="center" vertical="center" wrapText="1"/>
    </xf>
    <xf numFmtId="0" fontId="9" fillId="0" borderId="1475" xfId="0" applyFont="1" applyFill="1" applyBorder="1" applyAlignment="1">
      <alignment horizontal="left" vertical="center" wrapText="1"/>
    </xf>
    <xf numFmtId="0" fontId="9" fillId="0" borderId="1473" xfId="0" applyFont="1" applyFill="1" applyBorder="1" applyAlignment="1">
      <alignment horizontal="left" vertical="center" wrapText="1"/>
    </xf>
    <xf numFmtId="0" fontId="70" fillId="0" borderId="1441" xfId="15" applyFont="1" applyFill="1" applyBorder="1" applyAlignment="1">
      <alignment horizontal="left" vertical="center" wrapText="1"/>
    </xf>
    <xf numFmtId="0" fontId="70" fillId="0" borderId="1042" xfId="15" applyFont="1" applyFill="1" applyBorder="1" applyAlignment="1">
      <alignment horizontal="left" vertical="center" wrapText="1"/>
    </xf>
    <xf numFmtId="0" fontId="67" fillId="0" borderId="1495" xfId="0" applyFont="1" applyFill="1" applyBorder="1" applyAlignment="1">
      <alignment horizontal="left" vertical="center" wrapText="1"/>
    </xf>
    <xf numFmtId="0" fontId="67" fillId="0" borderId="1496" xfId="0" applyFont="1" applyFill="1" applyBorder="1" applyAlignment="1">
      <alignment horizontal="left" vertical="center" wrapText="1"/>
    </xf>
    <xf numFmtId="0" fontId="70" fillId="0" borderId="1514" xfId="0" applyFont="1" applyFill="1" applyBorder="1" applyAlignment="1">
      <alignment horizontal="left" vertical="center" wrapText="1"/>
    </xf>
    <xf numFmtId="0" fontId="70" fillId="0" borderId="1515" xfId="0" applyFont="1" applyFill="1" applyBorder="1" applyAlignment="1">
      <alignment horizontal="left" vertical="center" wrapText="1"/>
    </xf>
    <xf numFmtId="0" fontId="70" fillId="0" borderId="1441" xfId="15" applyFont="1" applyFill="1" applyBorder="1" applyAlignment="1">
      <alignment horizontal="left" vertical="center"/>
    </xf>
    <xf numFmtId="0" fontId="70" fillId="0" borderId="1042" xfId="15" applyFont="1" applyFill="1" applyBorder="1" applyAlignment="1">
      <alignment horizontal="left" vertical="center"/>
    </xf>
    <xf numFmtId="0" fontId="70" fillId="0" borderId="1495" xfId="0" applyFont="1" applyFill="1" applyBorder="1" applyAlignment="1">
      <alignment horizontal="left" vertical="center"/>
    </xf>
    <xf numFmtId="0" fontId="70" fillId="0" borderId="15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right" wrapText="1"/>
    </xf>
    <xf numFmtId="0" fontId="135" fillId="0" borderId="0" xfId="0" applyFont="1" applyFill="1" applyBorder="1" applyAlignment="1">
      <alignment horizontal="center" wrapText="1"/>
    </xf>
    <xf numFmtId="0" fontId="135" fillId="0" borderId="0" xfId="0" applyFont="1" applyFill="1" applyBorder="1" applyAlignment="1">
      <alignment horizontal="left" wrapText="1"/>
    </xf>
    <xf numFmtId="0" fontId="14" fillId="0" borderId="1460" xfId="20" applyFont="1" applyFill="1" applyBorder="1" applyAlignment="1">
      <alignment horizontal="center" vertical="center"/>
    </xf>
    <xf numFmtId="0" fontId="14" fillId="0" borderId="1509" xfId="20" applyFont="1" applyFill="1" applyBorder="1" applyAlignment="1">
      <alignment horizontal="center" vertical="center"/>
    </xf>
    <xf numFmtId="0" fontId="14" fillId="0" borderId="1508" xfId="20" applyFont="1" applyFill="1" applyBorder="1" applyAlignment="1">
      <alignment horizontal="center" vertical="center"/>
    </xf>
    <xf numFmtId="0" fontId="14" fillId="0" borderId="1510" xfId="20" applyFont="1" applyFill="1" applyBorder="1" applyAlignment="1">
      <alignment horizontal="center" vertical="center"/>
    </xf>
    <xf numFmtId="0" fontId="14" fillId="0" borderId="1252" xfId="7" applyFont="1" applyFill="1" applyBorder="1" applyAlignment="1">
      <alignment horizontal="center" vertical="center"/>
    </xf>
    <xf numFmtId="0" fontId="14" fillId="0" borderId="1249" xfId="7" applyFont="1" applyFill="1" applyBorder="1" applyAlignment="1">
      <alignment horizontal="center" vertical="center"/>
    </xf>
    <xf numFmtId="0" fontId="14" fillId="0" borderId="1247" xfId="7" applyFont="1" applyFill="1" applyBorder="1" applyAlignment="1">
      <alignment horizontal="center" vertical="center"/>
    </xf>
    <xf numFmtId="0" fontId="14" fillId="0" borderId="1511" xfId="7" applyFont="1" applyFill="1" applyBorder="1" applyAlignment="1">
      <alignment horizontal="center" vertical="center"/>
    </xf>
    <xf numFmtId="0" fontId="14" fillId="0" borderId="1512" xfId="7" applyFont="1" applyFill="1" applyBorder="1" applyAlignment="1">
      <alignment horizontal="center" vertical="center"/>
    </xf>
    <xf numFmtId="0" fontId="14" fillId="0" borderId="1462" xfId="7" applyFont="1" applyFill="1" applyBorder="1" applyAlignment="1">
      <alignment horizontal="center" vertical="center"/>
    </xf>
    <xf numFmtId="0" fontId="70" fillId="0" borderId="517" xfId="0" applyFont="1" applyFill="1" applyBorder="1" applyAlignment="1">
      <alignment horizontal="left" vertical="center" wrapText="1"/>
    </xf>
    <xf numFmtId="0" fontId="70" fillId="0" borderId="518" xfId="0" applyFont="1" applyFill="1" applyBorder="1" applyAlignment="1">
      <alignment horizontal="left" vertical="center" wrapText="1"/>
    </xf>
    <xf numFmtId="0" fontId="14" fillId="0" borderId="1253" xfId="20" applyFont="1" applyFill="1" applyBorder="1" applyAlignment="1">
      <alignment horizontal="center" vertical="center"/>
    </xf>
    <xf numFmtId="0" fontId="14" fillId="0" borderId="1248" xfId="20" applyFont="1" applyFill="1" applyBorder="1" applyAlignment="1">
      <alignment horizontal="center" vertical="center"/>
    </xf>
    <xf numFmtId="0" fontId="14" fillId="0" borderId="1468" xfId="20" applyFont="1" applyFill="1" applyBorder="1" applyAlignment="1">
      <alignment horizontal="center" vertical="center"/>
    </xf>
    <xf numFmtId="0" fontId="14" fillId="0" borderId="1464" xfId="20" applyFont="1" applyFill="1" applyBorder="1" applyAlignment="1">
      <alignment horizontal="center" vertical="center"/>
    </xf>
    <xf numFmtId="0" fontId="14" fillId="0" borderId="1246" xfId="23" applyFont="1" applyFill="1" applyBorder="1" applyAlignment="1">
      <alignment horizontal="center" vertical="center"/>
    </xf>
    <xf numFmtId="0" fontId="14" fillId="0" borderId="1265" xfId="23" applyFont="1" applyFill="1" applyBorder="1" applyAlignment="1">
      <alignment horizontal="center" vertical="center"/>
    </xf>
    <xf numFmtId="0" fontId="14" fillId="0" borderId="1461" xfId="23" applyFont="1" applyFill="1" applyBorder="1" applyAlignment="1">
      <alignment horizontal="center" vertical="center"/>
    </xf>
    <xf numFmtId="0" fontId="14" fillId="0" borderId="1481" xfId="23" applyFont="1" applyFill="1" applyBorder="1" applyAlignment="1">
      <alignment horizontal="center" vertical="center"/>
    </xf>
    <xf numFmtId="0" fontId="14" fillId="0" borderId="1468" xfId="23" applyFont="1" applyFill="1" applyBorder="1" applyAlignment="1">
      <alignment horizontal="center" vertical="center"/>
    </xf>
    <xf numFmtId="0" fontId="14" fillId="0" borderId="1469" xfId="23" applyFont="1" applyFill="1" applyBorder="1" applyAlignment="1">
      <alignment horizontal="center" vertical="center"/>
    </xf>
    <xf numFmtId="0" fontId="70" fillId="0" borderId="1429" xfId="15" applyFont="1" applyFill="1" applyBorder="1" applyAlignment="1">
      <alignment horizontal="left" vertical="center"/>
    </xf>
    <xf numFmtId="0" fontId="70" fillId="0" borderId="1472" xfId="15" applyFont="1" applyFill="1" applyBorder="1" applyAlignment="1">
      <alignment horizontal="left" vertical="center"/>
    </xf>
    <xf numFmtId="0" fontId="70" fillId="0" borderId="1483" xfId="0" applyFont="1" applyFill="1" applyBorder="1" applyAlignment="1">
      <alignment horizontal="left" vertical="center"/>
    </xf>
    <xf numFmtId="0" fontId="70" fillId="0" borderId="1484" xfId="0" applyFont="1" applyFill="1" applyBorder="1" applyAlignment="1">
      <alignment horizontal="left" vertical="center"/>
    </xf>
    <xf numFmtId="0" fontId="70" fillId="0" borderId="1441" xfId="0" applyFont="1" applyFill="1" applyBorder="1" applyAlignment="1">
      <alignment horizontal="left" vertical="center"/>
    </xf>
    <xf numFmtId="0" fontId="70" fillId="0" borderId="1046" xfId="0" applyFont="1" applyFill="1" applyBorder="1" applyAlignment="1">
      <alignment horizontal="left" vertical="center"/>
    </xf>
    <xf numFmtId="0" fontId="70" fillId="0" borderId="1426" xfId="0" applyFont="1" applyFill="1" applyBorder="1" applyAlignment="1">
      <alignment horizontal="left" vertical="center" wrapText="1"/>
    </xf>
    <xf numFmtId="0" fontId="70" fillId="0" borderId="1478" xfId="0" applyFont="1" applyFill="1" applyBorder="1" applyAlignment="1">
      <alignment horizontal="left" vertical="center" wrapText="1"/>
    </xf>
    <xf numFmtId="0" fontId="70" fillId="0" borderId="1476" xfId="0" applyFont="1" applyFill="1" applyBorder="1" applyAlignment="1">
      <alignment horizontal="left" vertical="center"/>
    </xf>
    <xf numFmtId="0" fontId="70" fillId="0" borderId="1473" xfId="0" applyFont="1" applyFill="1" applyBorder="1" applyAlignment="1">
      <alignment horizontal="left" vertical="center"/>
    </xf>
    <xf numFmtId="0" fontId="70" fillId="0" borderId="1262" xfId="0" applyFont="1" applyFill="1" applyBorder="1" applyAlignment="1">
      <alignment horizontal="left" vertical="center"/>
    </xf>
    <xf numFmtId="0" fontId="70" fillId="0" borderId="1517" xfId="0" applyFont="1" applyFill="1" applyBorder="1" applyAlignment="1">
      <alignment horizontal="left" vertical="center"/>
    </xf>
    <xf numFmtId="0" fontId="70" fillId="0" borderId="284" xfId="0" applyFont="1" applyFill="1" applyBorder="1" applyAlignment="1">
      <alignment horizontal="left" vertical="center" wrapText="1"/>
    </xf>
    <xf numFmtId="0" fontId="70" fillId="0" borderId="259" xfId="0" applyFont="1" applyFill="1" applyBorder="1" applyAlignment="1">
      <alignment horizontal="left" vertical="center" wrapText="1"/>
    </xf>
    <xf numFmtId="0" fontId="70" fillId="0" borderId="285" xfId="0" applyFont="1" applyFill="1" applyBorder="1" applyAlignment="1">
      <alignment horizontal="left" vertical="center" wrapText="1"/>
    </xf>
    <xf numFmtId="0" fontId="70" fillId="0" borderId="264" xfId="0" applyFont="1" applyFill="1" applyBorder="1" applyAlignment="1">
      <alignment horizontal="left" vertical="center" wrapText="1"/>
    </xf>
    <xf numFmtId="0" fontId="70" fillId="0" borderId="175" xfId="0" applyFont="1" applyFill="1" applyBorder="1" applyAlignment="1">
      <alignment horizontal="left" vertical="center" wrapText="1"/>
    </xf>
    <xf numFmtId="0" fontId="70" fillId="0" borderId="236" xfId="0" applyFont="1" applyFill="1" applyBorder="1" applyAlignment="1">
      <alignment horizontal="left" vertical="center" wrapText="1"/>
    </xf>
    <xf numFmtId="0" fontId="135" fillId="0" borderId="0" xfId="0" applyFont="1" applyFill="1" applyBorder="1" applyAlignment="1">
      <alignment horizontal="right" vertical="center" wrapText="1"/>
    </xf>
    <xf numFmtId="14" fontId="135" fillId="0" borderId="0" xfId="0" applyNumberFormat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left" vertical="center" wrapText="1"/>
    </xf>
    <xf numFmtId="0" fontId="14" fillId="0" borderId="282" xfId="20" applyFont="1" applyFill="1" applyBorder="1" applyAlignment="1">
      <alignment horizontal="center" vertical="center" wrapText="1"/>
    </xf>
    <xf numFmtId="0" fontId="14" fillId="0" borderId="231" xfId="20" applyFont="1" applyFill="1" applyBorder="1" applyAlignment="1">
      <alignment horizontal="center" vertical="center" wrapText="1"/>
    </xf>
    <xf numFmtId="0" fontId="14" fillId="0" borderId="288" xfId="20" applyFont="1" applyFill="1" applyBorder="1" applyAlignment="1">
      <alignment horizontal="center" vertical="center" wrapText="1"/>
    </xf>
    <xf numFmtId="0" fontId="14" fillId="0" borderId="289" xfId="20" applyFont="1" applyFill="1" applyBorder="1" applyAlignment="1">
      <alignment horizontal="center" vertical="center" wrapText="1"/>
    </xf>
    <xf numFmtId="0" fontId="14" fillId="0" borderId="283" xfId="7" applyFont="1" applyFill="1" applyBorder="1" applyAlignment="1">
      <alignment horizontal="center" vertical="center" wrapText="1"/>
    </xf>
    <xf numFmtId="0" fontId="14" fillId="0" borderId="290" xfId="7" applyFont="1" applyFill="1" applyBorder="1" applyAlignment="1">
      <alignment horizontal="center" vertical="center" wrapText="1"/>
    </xf>
    <xf numFmtId="0" fontId="14" fillId="0" borderId="226" xfId="7" applyFont="1" applyFill="1" applyBorder="1" applyAlignment="1">
      <alignment horizontal="center" vertical="center" wrapText="1"/>
    </xf>
    <xf numFmtId="0" fontId="14" fillId="0" borderId="229" xfId="7" applyFont="1" applyFill="1" applyBorder="1" applyAlignment="1">
      <alignment horizontal="center" vertical="center" wrapText="1"/>
    </xf>
    <xf numFmtId="0" fontId="70" fillId="0" borderId="254" xfId="0" applyFont="1" applyFill="1" applyBorder="1" applyAlignment="1">
      <alignment horizontal="left" vertical="center" wrapText="1"/>
    </xf>
    <xf numFmtId="0" fontId="70" fillId="0" borderId="267" xfId="0" applyFont="1" applyFill="1" applyBorder="1" applyAlignment="1">
      <alignment horizontal="left" vertical="center" wrapText="1"/>
    </xf>
    <xf numFmtId="0" fontId="70" fillId="0" borderId="245" xfId="0" applyFont="1" applyFill="1" applyBorder="1" applyAlignment="1">
      <alignment horizontal="left" vertical="center" wrapText="1"/>
    </xf>
    <xf numFmtId="0" fontId="70" fillId="0" borderId="239" xfId="0" applyFont="1" applyFill="1" applyBorder="1" applyAlignment="1">
      <alignment horizontal="left" vertical="center" wrapText="1"/>
    </xf>
    <xf numFmtId="0" fontId="14" fillId="0" borderId="720" xfId="20" applyFont="1" applyFill="1" applyBorder="1" applyAlignment="1">
      <alignment horizontal="center" vertical="center" wrapText="1"/>
    </xf>
    <xf numFmtId="0" fontId="14" fillId="0" borderId="721" xfId="20" applyFont="1" applyFill="1" applyBorder="1" applyAlignment="1">
      <alignment horizontal="center" vertical="center" wrapText="1"/>
    </xf>
    <xf numFmtId="0" fontId="14" fillId="0" borderId="724" xfId="20" applyFont="1" applyFill="1" applyBorder="1" applyAlignment="1">
      <alignment horizontal="center" vertical="center" wrapText="1"/>
    </xf>
    <xf numFmtId="0" fontId="14" fillId="0" borderId="725" xfId="20" applyFont="1" applyFill="1" applyBorder="1" applyAlignment="1">
      <alignment horizontal="center" vertical="center" wrapText="1"/>
    </xf>
    <xf numFmtId="0" fontId="14" fillId="0" borderId="721" xfId="7" applyFont="1" applyFill="1" applyBorder="1" applyAlignment="1">
      <alignment horizontal="center" vertical="center" wrapText="1"/>
    </xf>
    <xf numFmtId="0" fontId="14" fillId="0" borderId="749" xfId="7" applyFont="1" applyFill="1" applyBorder="1" applyAlignment="1">
      <alignment horizontal="center" vertical="center" wrapText="1"/>
    </xf>
    <xf numFmtId="0" fontId="14" fillId="0" borderId="725" xfId="7" applyFont="1" applyFill="1" applyBorder="1" applyAlignment="1">
      <alignment horizontal="center" vertical="center" wrapText="1"/>
    </xf>
    <xf numFmtId="0" fontId="14" fillId="0" borderId="727" xfId="7" applyFont="1" applyFill="1" applyBorder="1" applyAlignment="1">
      <alignment horizontal="center" vertical="center" wrapText="1"/>
    </xf>
    <xf numFmtId="0" fontId="14" fillId="0" borderId="718" xfId="23" applyFont="1" applyFill="1" applyBorder="1" applyAlignment="1">
      <alignment horizontal="center" vertical="center" wrapText="1"/>
    </xf>
    <xf numFmtId="0" fontId="14" fillId="0" borderId="719" xfId="23" applyFont="1" applyFill="1" applyBorder="1" applyAlignment="1">
      <alignment horizontal="center" vertical="center" wrapText="1"/>
    </xf>
    <xf numFmtId="0" fontId="14" fillId="0" borderId="722" xfId="23" applyFont="1" applyFill="1" applyBorder="1" applyAlignment="1">
      <alignment horizontal="center" vertical="center" wrapText="1"/>
    </xf>
    <xf numFmtId="0" fontId="14" fillId="0" borderId="723" xfId="23" applyFont="1" applyFill="1" applyBorder="1" applyAlignment="1">
      <alignment horizontal="center" vertical="center" wrapText="1"/>
    </xf>
    <xf numFmtId="0" fontId="14" fillId="0" borderId="728" xfId="23" applyFont="1" applyFill="1" applyBorder="1" applyAlignment="1">
      <alignment horizontal="center" vertical="center" wrapText="1"/>
    </xf>
    <xf numFmtId="0" fontId="14" fillId="0" borderId="566" xfId="23" applyFont="1" applyFill="1" applyBorder="1" applyAlignment="1">
      <alignment horizontal="center" vertical="center" wrapText="1"/>
    </xf>
    <xf numFmtId="0" fontId="70" fillId="0" borderId="516" xfId="15" applyFont="1" applyFill="1" applyBorder="1" applyAlignment="1">
      <alignment horizontal="left" vertical="center" wrapText="1"/>
    </xf>
    <xf numFmtId="0" fontId="70" fillId="0" borderId="515" xfId="15" applyFont="1" applyFill="1" applyBorder="1" applyAlignment="1">
      <alignment horizontal="left" vertical="center" wrapText="1"/>
    </xf>
    <xf numFmtId="0" fontId="70" fillId="0" borderId="745" xfId="0" applyFont="1" applyFill="1" applyBorder="1" applyAlignment="1">
      <alignment horizontal="left" vertical="center" wrapText="1"/>
    </xf>
    <xf numFmtId="0" fontId="70" fillId="0" borderId="747" xfId="0" applyFont="1" applyFill="1" applyBorder="1" applyAlignment="1">
      <alignment horizontal="left" vertical="center" wrapText="1"/>
    </xf>
    <xf numFmtId="0" fontId="70" fillId="0" borderId="760" xfId="0" applyFont="1" applyFill="1" applyBorder="1" applyAlignment="1">
      <alignment horizontal="left" vertical="center" wrapText="1"/>
    </xf>
    <xf numFmtId="0" fontId="70" fillId="0" borderId="761" xfId="0" applyFont="1" applyFill="1" applyBorder="1" applyAlignment="1">
      <alignment horizontal="left" vertical="center" wrapText="1"/>
    </xf>
    <xf numFmtId="0" fontId="70" fillId="0" borderId="762" xfId="0" applyFont="1" applyFill="1" applyBorder="1" applyAlignment="1">
      <alignment horizontal="left" vertical="center" wrapText="1"/>
    </xf>
    <xf numFmtId="0" fontId="70" fillId="0" borderId="763" xfId="0" applyFont="1" applyFill="1" applyBorder="1" applyAlignment="1">
      <alignment horizontal="left" vertical="center" wrapText="1"/>
    </xf>
    <xf numFmtId="0" fontId="70" fillId="0" borderId="752" xfId="0" applyFont="1" applyFill="1" applyBorder="1" applyAlignment="1">
      <alignment horizontal="left" vertical="center" wrapText="1"/>
    </xf>
    <xf numFmtId="0" fontId="70" fillId="0" borderId="768" xfId="0" applyFont="1" applyFill="1" applyBorder="1" applyAlignment="1">
      <alignment horizontal="left" vertical="center" wrapText="1"/>
    </xf>
    <xf numFmtId="0" fontId="70" fillId="0" borderId="732" xfId="15" applyFont="1" applyFill="1" applyBorder="1" applyAlignment="1">
      <alignment horizontal="left" vertical="center" wrapText="1"/>
    </xf>
    <xf numFmtId="0" fontId="70" fillId="0" borderId="731" xfId="15" applyFont="1" applyFill="1" applyBorder="1" applyAlignment="1">
      <alignment horizontal="left" vertical="center" wrapText="1"/>
    </xf>
    <xf numFmtId="0" fontId="67" fillId="0" borderId="745" xfId="0" applyFont="1" applyFill="1" applyBorder="1" applyAlignment="1">
      <alignment horizontal="left" vertical="center" wrapText="1"/>
    </xf>
    <xf numFmtId="0" fontId="67" fillId="0" borderId="747" xfId="0" applyFont="1" applyFill="1" applyBorder="1" applyAlignment="1">
      <alignment horizontal="left" vertical="center" wrapText="1"/>
    </xf>
    <xf numFmtId="0" fontId="70" fillId="0" borderId="755" xfId="0" applyFont="1" applyFill="1" applyBorder="1" applyAlignment="1">
      <alignment horizontal="left" vertical="center" wrapText="1"/>
    </xf>
    <xf numFmtId="0" fontId="70" fillId="0" borderId="75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4" fontId="135" fillId="0" borderId="0" xfId="0" applyNumberFormat="1" applyFont="1" applyFill="1" applyBorder="1" applyAlignment="1">
      <alignment horizontal="center" wrapText="1"/>
    </xf>
    <xf numFmtId="0" fontId="14" fillId="0" borderId="947" xfId="20" applyFont="1" applyFill="1" applyBorder="1" applyAlignment="1">
      <alignment horizontal="center" vertical="center" wrapText="1"/>
    </xf>
    <xf numFmtId="0" fontId="14" fillId="0" borderId="946" xfId="20" applyFont="1" applyFill="1" applyBorder="1" applyAlignment="1">
      <alignment horizontal="center" vertical="center" wrapText="1"/>
    </xf>
    <xf numFmtId="0" fontId="14" fillId="0" borderId="962" xfId="20" applyFont="1" applyFill="1" applyBorder="1" applyAlignment="1">
      <alignment horizontal="center" vertical="center" wrapText="1"/>
    </xf>
    <xf numFmtId="0" fontId="14" fillId="0" borderId="963" xfId="20" applyFont="1" applyFill="1" applyBorder="1" applyAlignment="1">
      <alignment horizontal="center" vertical="center" wrapText="1"/>
    </xf>
    <xf numFmtId="0" fontId="14" fillId="0" borderId="958" xfId="20" applyFont="1" applyFill="1" applyBorder="1" applyAlignment="1">
      <alignment horizontal="center" vertical="center" wrapText="1"/>
    </xf>
    <xf numFmtId="0" fontId="14" fillId="0" borderId="964" xfId="20" applyFont="1" applyFill="1" applyBorder="1" applyAlignment="1">
      <alignment horizontal="center" vertical="center" wrapText="1"/>
    </xf>
    <xf numFmtId="0" fontId="14" fillId="0" borderId="959" xfId="20" applyFont="1" applyFill="1" applyBorder="1" applyAlignment="1">
      <alignment horizontal="center" vertical="center" wrapText="1"/>
    </xf>
    <xf numFmtId="0" fontId="14" fillId="0" borderId="965" xfId="20" applyFont="1" applyFill="1" applyBorder="1" applyAlignment="1">
      <alignment horizontal="center" vertical="center" wrapText="1"/>
    </xf>
    <xf numFmtId="0" fontId="14" fillId="0" borderId="960" xfId="7" applyFont="1" applyFill="1" applyBorder="1" applyAlignment="1">
      <alignment horizontal="center" vertical="center" wrapText="1"/>
    </xf>
    <xf numFmtId="0" fontId="14" fillId="0" borderId="961" xfId="7" applyFont="1" applyFill="1" applyBorder="1" applyAlignment="1">
      <alignment horizontal="center" vertical="center" wrapText="1"/>
    </xf>
    <xf numFmtId="0" fontId="14" fillId="0" borderId="964" xfId="7" applyFont="1" applyFill="1" applyBorder="1" applyAlignment="1">
      <alignment horizontal="center" vertical="center" wrapText="1"/>
    </xf>
    <xf numFmtId="0" fontId="14" fillId="0" borderId="966" xfId="7" applyFont="1" applyFill="1" applyBorder="1" applyAlignment="1">
      <alignment horizontal="center" vertical="center" wrapText="1"/>
    </xf>
    <xf numFmtId="0" fontId="14" fillId="0" borderId="947" xfId="23" applyFont="1" applyFill="1" applyBorder="1" applyAlignment="1">
      <alignment horizontal="center" vertical="center" wrapText="1"/>
    </xf>
    <xf numFmtId="0" fontId="14" fillId="0" borderId="946" xfId="23" applyFont="1" applyFill="1" applyBorder="1" applyAlignment="1">
      <alignment horizontal="center" vertical="center" wrapText="1"/>
    </xf>
    <xf numFmtId="0" fontId="14" fillId="0" borderId="962" xfId="23" applyFont="1" applyFill="1" applyBorder="1" applyAlignment="1">
      <alignment horizontal="center" vertical="center" wrapText="1"/>
    </xf>
    <xf numFmtId="0" fontId="14" fillId="0" borderId="963" xfId="23" applyFont="1" applyFill="1" applyBorder="1" applyAlignment="1">
      <alignment horizontal="center" vertical="center" wrapText="1"/>
    </xf>
    <xf numFmtId="0" fontId="70" fillId="0" borderId="947" xfId="15" applyFont="1" applyFill="1" applyBorder="1" applyAlignment="1">
      <alignment horizontal="left" vertical="center" wrapText="1"/>
    </xf>
    <xf numFmtId="0" fontId="70" fillId="0" borderId="927" xfId="15" applyFont="1" applyFill="1" applyBorder="1" applyAlignment="1">
      <alignment horizontal="left" vertical="center" wrapText="1"/>
    </xf>
    <xf numFmtId="0" fontId="70" fillId="0" borderId="956" xfId="0" applyFont="1" applyFill="1" applyBorder="1" applyAlignment="1">
      <alignment horizontal="left" vertical="center" wrapText="1"/>
    </xf>
    <xf numFmtId="0" fontId="70" fillId="0" borderId="846" xfId="0" applyFont="1" applyFill="1" applyBorder="1" applyAlignment="1">
      <alignment horizontal="left" vertical="center" wrapText="1"/>
    </xf>
    <xf numFmtId="0" fontId="70" fillId="0" borderId="953" xfId="0" applyFont="1" applyFill="1" applyBorder="1" applyAlignment="1">
      <alignment horizontal="left" vertical="center" wrapText="1"/>
    </xf>
    <xf numFmtId="0" fontId="70" fillId="0" borderId="982" xfId="0" applyFont="1" applyFill="1" applyBorder="1" applyAlignment="1">
      <alignment horizontal="left" vertical="center" wrapText="1"/>
    </xf>
    <xf numFmtId="0" fontId="70" fillId="0" borderId="955" xfId="0" applyFont="1" applyFill="1" applyBorder="1" applyAlignment="1">
      <alignment horizontal="left" vertical="center" wrapText="1"/>
    </xf>
    <xf numFmtId="0" fontId="70" fillId="0" borderId="880" xfId="0" applyFont="1" applyFill="1" applyBorder="1" applyAlignment="1">
      <alignment horizontal="left" vertical="center" wrapText="1"/>
    </xf>
    <xf numFmtId="0" fontId="70" fillId="0" borderId="990" xfId="0" applyFont="1" applyFill="1" applyBorder="1" applyAlignment="1">
      <alignment horizontal="left" vertical="center" wrapText="1"/>
    </xf>
    <xf numFmtId="0" fontId="70" fillId="0" borderId="991" xfId="0" applyFont="1" applyFill="1" applyBorder="1" applyAlignment="1">
      <alignment horizontal="left" vertical="center" wrapText="1"/>
    </xf>
    <xf numFmtId="0" fontId="70" fillId="0" borderId="962" xfId="15" applyFont="1" applyFill="1" applyBorder="1" applyAlignment="1">
      <alignment horizontal="left" vertical="center" wrapText="1"/>
    </xf>
    <xf numFmtId="0" fontId="70" fillId="0" borderId="963" xfId="15" applyFont="1" applyFill="1" applyBorder="1" applyAlignment="1">
      <alignment horizontal="left" vertical="center" wrapText="1"/>
    </xf>
    <xf numFmtId="0" fontId="70" fillId="0" borderId="942" xfId="0" applyFont="1" applyFill="1" applyBorder="1" applyAlignment="1">
      <alignment horizontal="left" vertical="center" wrapText="1"/>
    </xf>
    <xf numFmtId="0" fontId="70" fillId="0" borderId="945" xfId="0" applyFont="1" applyFill="1" applyBorder="1" applyAlignment="1">
      <alignment horizontal="left" vertical="center" wrapText="1"/>
    </xf>
    <xf numFmtId="0" fontId="70" fillId="0" borderId="978" xfId="0" applyFont="1" applyFill="1" applyBorder="1" applyAlignment="1">
      <alignment horizontal="left" vertical="center" wrapText="1"/>
    </xf>
    <xf numFmtId="0" fontId="70" fillId="0" borderId="979" xfId="0" applyFont="1" applyFill="1" applyBorder="1" applyAlignment="1">
      <alignment horizontal="left" vertical="center" wrapText="1"/>
    </xf>
    <xf numFmtId="0" fontId="70" fillId="0" borderId="980" xfId="0" applyFont="1" applyFill="1" applyBorder="1" applyAlignment="1">
      <alignment horizontal="left" vertical="center" wrapText="1"/>
    </xf>
    <xf numFmtId="0" fontId="70" fillId="0" borderId="981" xfId="0" applyFont="1" applyFill="1" applyBorder="1" applyAlignment="1">
      <alignment horizontal="left" vertical="center" wrapText="1"/>
    </xf>
    <xf numFmtId="0" fontId="70" fillId="0" borderId="882" xfId="0" applyFont="1" applyFill="1" applyBorder="1" applyAlignment="1">
      <alignment horizontal="left" vertical="center" wrapText="1"/>
    </xf>
    <xf numFmtId="0" fontId="24" fillId="5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/>
    </xf>
    <xf numFmtId="0" fontId="14" fillId="5" borderId="1346" xfId="8" quotePrefix="1" applyFont="1" applyFill="1" applyBorder="1" applyAlignment="1">
      <alignment horizontal="center" vertical="center" wrapText="1"/>
    </xf>
    <xf numFmtId="0" fontId="14" fillId="5" borderId="1347" xfId="8" quotePrefix="1" applyFont="1" applyFill="1" applyBorder="1" applyAlignment="1">
      <alignment horizontal="center" vertical="center" wrapText="1"/>
    </xf>
    <xf numFmtId="0" fontId="14" fillId="5" borderId="1348" xfId="8" quotePrefix="1" applyFont="1" applyFill="1" applyBorder="1" applyAlignment="1">
      <alignment horizontal="center" vertical="center" wrapText="1"/>
    </xf>
    <xf numFmtId="0" fontId="14" fillId="5" borderId="1411" xfId="6" quotePrefix="1" applyFont="1" applyFill="1" applyBorder="1" applyAlignment="1">
      <alignment horizontal="center" vertical="center" wrapText="1"/>
    </xf>
    <xf numFmtId="0" fontId="14" fillId="5" borderId="1347" xfId="6" quotePrefix="1" applyFont="1" applyFill="1" applyBorder="1" applyAlignment="1">
      <alignment horizontal="center" vertical="center" wrapText="1"/>
    </xf>
    <xf numFmtId="0" fontId="14" fillId="5" borderId="1348" xfId="6" quotePrefix="1" applyFont="1" applyFill="1" applyBorder="1" applyAlignment="1">
      <alignment horizontal="center" vertical="center" wrapText="1"/>
    </xf>
    <xf numFmtId="0" fontId="14" fillId="5" borderId="1189" xfId="6" quotePrefix="1" applyFont="1" applyFill="1" applyBorder="1" applyAlignment="1">
      <alignment horizontal="center" vertical="center" wrapText="1"/>
    </xf>
    <xf numFmtId="0" fontId="14" fillId="5" borderId="1193" xfId="6" quotePrefix="1" applyFont="1" applyFill="1" applyBorder="1" applyAlignment="1">
      <alignment horizontal="center" vertical="center" wrapText="1"/>
    </xf>
    <xf numFmtId="0" fontId="14" fillId="5" borderId="1192" xfId="6" quotePrefix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wrapText="1"/>
    </xf>
    <xf numFmtId="0" fontId="14" fillId="5" borderId="1189" xfId="8" quotePrefix="1" applyFont="1" applyFill="1" applyBorder="1" applyAlignment="1">
      <alignment horizontal="center" vertical="center" wrapText="1"/>
    </xf>
    <xf numFmtId="0" fontId="14" fillId="5" borderId="1193" xfId="8" quotePrefix="1" applyFont="1" applyFill="1" applyBorder="1" applyAlignment="1">
      <alignment horizontal="center" vertical="center" wrapText="1"/>
    </xf>
    <xf numFmtId="0" fontId="14" fillId="5" borderId="1192" xfId="8" quotePrefix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14" fillId="5" borderId="1346" xfId="6" quotePrefix="1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wrapText="1"/>
    </xf>
    <xf numFmtId="0" fontId="24" fillId="7" borderId="1389" xfId="0" applyFont="1" applyFill="1" applyBorder="1" applyAlignment="1">
      <alignment horizontal="center"/>
    </xf>
    <xf numFmtId="0" fontId="64" fillId="7" borderId="1375" xfId="0" applyFont="1" applyFill="1" applyBorder="1" applyAlignment="1">
      <alignment horizontal="center" vertical="center" wrapText="1"/>
    </xf>
    <xf numFmtId="0" fontId="64" fillId="7" borderId="1416" xfId="0" applyFont="1" applyFill="1" applyBorder="1" applyAlignment="1">
      <alignment horizontal="center" vertical="center" wrapText="1"/>
    </xf>
    <xf numFmtId="0" fontId="64" fillId="7" borderId="1376" xfId="0" applyFont="1" applyFill="1" applyBorder="1" applyAlignment="1">
      <alignment horizontal="center" vertical="center" wrapText="1"/>
    </xf>
    <xf numFmtId="0" fontId="64" fillId="7" borderId="1411" xfId="0" applyFont="1" applyFill="1" applyBorder="1" applyAlignment="1">
      <alignment horizontal="center" vertical="center" wrapText="1"/>
    </xf>
    <xf numFmtId="0" fontId="64" fillId="7" borderId="1364" xfId="0" applyFont="1" applyFill="1" applyBorder="1" applyAlignment="1">
      <alignment horizontal="center" vertical="center" wrapText="1"/>
    </xf>
    <xf numFmtId="0" fontId="40" fillId="5" borderId="1441" xfId="15" applyFont="1" applyFill="1" applyBorder="1" applyAlignment="1">
      <alignment horizontal="center" vertical="center" wrapText="1"/>
    </xf>
    <xf numFmtId="0" fontId="40" fillId="5" borderId="0" xfId="15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40" fillId="5" borderId="1441" xfId="15" applyFont="1" applyFill="1" applyBorder="1" applyAlignment="1">
      <alignment horizontal="left" vertical="center" wrapText="1"/>
    </xf>
    <xf numFmtId="0" fontId="40" fillId="5" borderId="0" xfId="15" applyFont="1" applyFill="1" applyBorder="1" applyAlignment="1">
      <alignment horizontal="left" vertical="center" wrapText="1"/>
    </xf>
    <xf numFmtId="0" fontId="11" fillId="2" borderId="1425" xfId="4" quotePrefix="1" applyFont="1" applyFill="1" applyBorder="1" applyAlignment="1">
      <alignment horizontal="center" vertical="center" wrapText="1"/>
    </xf>
    <xf numFmtId="0" fontId="11" fillId="2" borderId="1432" xfId="4" quotePrefix="1" applyFont="1" applyFill="1" applyBorder="1" applyAlignment="1">
      <alignment horizontal="center" vertical="center" wrapText="1"/>
    </xf>
    <xf numFmtId="0" fontId="11" fillId="2" borderId="1436" xfId="4" quotePrefix="1" applyFont="1" applyFill="1" applyBorder="1" applyAlignment="1">
      <alignment horizontal="center" vertical="center" wrapText="1"/>
    </xf>
    <xf numFmtId="0" fontId="11" fillId="2" borderId="1429" xfId="8" quotePrefix="1" applyFont="1" applyFill="1" applyBorder="1" applyAlignment="1">
      <alignment horizontal="center" vertical="center" wrapText="1"/>
    </xf>
    <xf numFmtId="0" fontId="11" fillId="2" borderId="1374" xfId="8" quotePrefix="1" applyFont="1" applyFill="1" applyBorder="1" applyAlignment="1">
      <alignment horizontal="center" vertical="center" wrapText="1"/>
    </xf>
    <xf numFmtId="0" fontId="11" fillId="5" borderId="1431" xfId="8" quotePrefix="1" applyFont="1" applyFill="1" applyBorder="1" applyAlignment="1">
      <alignment horizontal="center" vertical="center" wrapText="1"/>
    </xf>
    <xf numFmtId="0" fontId="11" fillId="5" borderId="1436" xfId="8" quotePrefix="1" applyFont="1" applyFill="1" applyBorder="1" applyAlignment="1">
      <alignment horizontal="center" vertical="center" wrapText="1"/>
    </xf>
    <xf numFmtId="0" fontId="11" fillId="5" borderId="1437" xfId="8" quotePrefix="1" applyFont="1" applyFill="1" applyBorder="1" applyAlignment="1">
      <alignment horizontal="center" vertical="center" wrapText="1"/>
    </xf>
    <xf numFmtId="0" fontId="11" fillId="5" borderId="1438" xfId="8" quotePrefix="1" applyFont="1" applyFill="1" applyBorder="1" applyAlignment="1">
      <alignment horizontal="center" vertical="center" wrapText="1"/>
    </xf>
    <xf numFmtId="0" fontId="11" fillId="5" borderId="18" xfId="8" quotePrefix="1" applyFont="1" applyFill="1" applyBorder="1" applyAlignment="1">
      <alignment horizontal="center" vertical="center" wrapText="1"/>
    </xf>
    <xf numFmtId="0" fontId="11" fillId="5" borderId="20" xfId="8" quotePrefix="1" applyFont="1" applyFill="1" applyBorder="1" applyAlignment="1">
      <alignment horizontal="center" vertical="center" wrapText="1"/>
    </xf>
    <xf numFmtId="0" fontId="11" fillId="5" borderId="92" xfId="8" quotePrefix="1" applyFont="1" applyFill="1" applyBorder="1" applyAlignment="1">
      <alignment horizontal="center" vertical="center" wrapText="1"/>
    </xf>
    <xf numFmtId="0" fontId="11" fillId="2" borderId="1429" xfId="6" quotePrefix="1" applyFont="1" applyFill="1" applyBorder="1" applyAlignment="1">
      <alignment horizontal="center" vertical="center" wrapText="1"/>
    </xf>
    <xf numFmtId="0" fontId="11" fillId="2" borderId="1374" xfId="6" quotePrefix="1" applyFont="1" applyFill="1" applyBorder="1" applyAlignment="1">
      <alignment horizontal="center" vertical="center" wrapText="1"/>
    </xf>
    <xf numFmtId="0" fontId="11" fillId="2" borderId="1431" xfId="6" quotePrefix="1" applyFont="1" applyFill="1" applyBorder="1" applyAlignment="1">
      <alignment horizontal="center" vertical="center" wrapText="1"/>
    </xf>
    <xf numFmtId="0" fontId="11" fillId="2" borderId="1436" xfId="6" quotePrefix="1" applyFont="1" applyFill="1" applyBorder="1" applyAlignment="1">
      <alignment horizontal="center" vertical="center" wrapText="1"/>
    </xf>
    <xf numFmtId="0" fontId="11" fillId="2" borderId="1437" xfId="6" quotePrefix="1" applyFont="1" applyFill="1" applyBorder="1" applyAlignment="1">
      <alignment horizontal="center" vertical="center" wrapText="1"/>
    </xf>
    <xf numFmtId="0" fontId="11" fillId="2" borderId="1438" xfId="6" quotePrefix="1" applyFont="1" applyFill="1" applyBorder="1" applyAlignment="1">
      <alignment horizontal="center" vertical="center" wrapText="1"/>
    </xf>
    <xf numFmtId="0" fontId="34" fillId="2" borderId="1132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11" fillId="2" borderId="1143" xfId="4" quotePrefix="1" applyFont="1" applyFill="1" applyBorder="1" applyAlignment="1">
      <alignment horizontal="center" vertical="center" wrapText="1"/>
    </xf>
    <xf numFmtId="0" fontId="11" fillId="2" borderId="1131" xfId="4" quotePrefix="1" applyFont="1" applyFill="1" applyBorder="1" applyAlignment="1">
      <alignment horizontal="center" vertical="center" wrapText="1"/>
    </xf>
    <xf numFmtId="0" fontId="11" fillId="2" borderId="526" xfId="4" quotePrefix="1" applyFont="1" applyFill="1" applyBorder="1" applyAlignment="1">
      <alignment horizontal="center" vertical="center" wrapText="1"/>
    </xf>
    <xf numFmtId="0" fontId="11" fillId="2" borderId="1144" xfId="8" quotePrefix="1" applyFont="1" applyFill="1" applyBorder="1" applyAlignment="1">
      <alignment horizontal="center" vertical="center" wrapText="1"/>
    </xf>
    <xf numFmtId="0" fontId="34" fillId="2" borderId="1145" xfId="0" applyFont="1" applyFill="1" applyBorder="1" applyAlignment="1">
      <alignment wrapText="1"/>
    </xf>
    <xf numFmtId="0" fontId="34" fillId="2" borderId="1132" xfId="0" applyFont="1" applyFill="1" applyBorder="1" applyAlignment="1">
      <alignment wrapText="1"/>
    </xf>
    <xf numFmtId="0" fontId="34" fillId="2" borderId="0" xfId="0" applyFont="1" applyFill="1" applyBorder="1" applyAlignment="1">
      <alignment wrapText="1"/>
    </xf>
    <xf numFmtId="0" fontId="34" fillId="2" borderId="1146" xfId="0" applyFont="1" applyFill="1" applyBorder="1" applyAlignment="1">
      <alignment wrapText="1"/>
    </xf>
    <xf numFmtId="0" fontId="34" fillId="2" borderId="1073" xfId="0" applyFont="1" applyFill="1" applyBorder="1" applyAlignment="1">
      <alignment wrapText="1"/>
    </xf>
    <xf numFmtId="0" fontId="34" fillId="2" borderId="1080" xfId="0" applyFont="1" applyFill="1" applyBorder="1" applyAlignment="1">
      <alignment wrapText="1"/>
    </xf>
    <xf numFmtId="0" fontId="34" fillId="2" borderId="1076" xfId="0" applyFont="1" applyFill="1" applyBorder="1" applyAlignment="1">
      <alignment wrapText="1"/>
    </xf>
    <xf numFmtId="0" fontId="11" fillId="2" borderId="1145" xfId="8" quotePrefix="1" applyFont="1" applyFill="1" applyBorder="1" applyAlignment="1">
      <alignment horizontal="center" vertical="center" wrapText="1"/>
    </xf>
    <xf numFmtId="0" fontId="34" fillId="2" borderId="526" xfId="0" applyFont="1" applyFill="1" applyBorder="1" applyAlignment="1">
      <alignment wrapText="1"/>
    </xf>
    <xf numFmtId="0" fontId="34" fillId="2" borderId="1142" xfId="0" applyFont="1" applyFill="1" applyBorder="1" applyAlignment="1">
      <alignment wrapText="1"/>
    </xf>
    <xf numFmtId="0" fontId="34" fillId="2" borderId="1038" xfId="0" applyFont="1" applyFill="1" applyBorder="1" applyAlignment="1">
      <alignment wrapText="1"/>
    </xf>
    <xf numFmtId="0" fontId="11" fillId="2" borderId="1144" xfId="6" quotePrefix="1" applyFont="1" applyFill="1" applyBorder="1" applyAlignment="1">
      <alignment horizontal="center" vertical="center" wrapText="1"/>
    </xf>
    <xf numFmtId="0" fontId="11" fillId="2" borderId="1145" xfId="6" quotePrefix="1" applyFont="1" applyFill="1" applyBorder="1" applyAlignment="1">
      <alignment horizontal="center" vertical="center" wrapText="1"/>
    </xf>
    <xf numFmtId="0" fontId="11" fillId="2" borderId="1146" xfId="6" quotePrefix="1" applyFont="1" applyFill="1" applyBorder="1" applyAlignment="1">
      <alignment horizontal="center" vertical="center" wrapText="1"/>
    </xf>
    <xf numFmtId="0" fontId="11" fillId="2" borderId="526" xfId="6" quotePrefix="1" applyFont="1" applyFill="1" applyBorder="1" applyAlignment="1">
      <alignment horizontal="center" vertical="center" wrapText="1"/>
    </xf>
    <xf numFmtId="0" fontId="11" fillId="2" borderId="1142" xfId="6" quotePrefix="1" applyFont="1" applyFill="1" applyBorder="1" applyAlignment="1">
      <alignment horizontal="center" vertical="center" wrapText="1"/>
    </xf>
    <xf numFmtId="0" fontId="11" fillId="2" borderId="1038" xfId="6" quotePrefix="1" applyFont="1" applyFill="1" applyBorder="1" applyAlignment="1">
      <alignment horizontal="center" vertical="center" wrapText="1"/>
    </xf>
    <xf numFmtId="0" fontId="11" fillId="5" borderId="1137" xfId="8" quotePrefix="1" applyFont="1" applyFill="1" applyBorder="1" applyAlignment="1">
      <alignment horizontal="center" vertical="center" wrapText="1"/>
    </xf>
    <xf numFmtId="0" fontId="11" fillId="5" borderId="1138" xfId="8" quotePrefix="1" applyFont="1" applyFill="1" applyBorder="1" applyAlignment="1">
      <alignment horizontal="center" vertical="center" wrapText="1"/>
    </xf>
    <xf numFmtId="0" fontId="11" fillId="5" borderId="1139" xfId="8" quotePrefix="1" applyFont="1" applyFill="1" applyBorder="1" applyAlignment="1">
      <alignment horizontal="center" vertical="center" wrapText="1"/>
    </xf>
    <xf numFmtId="0" fontId="11" fillId="5" borderId="1162" xfId="6" quotePrefix="1" applyFont="1" applyFill="1" applyBorder="1" applyAlignment="1">
      <alignment horizontal="center" vertical="center" wrapText="1"/>
    </xf>
    <xf numFmtId="0" fontId="11" fillId="5" borderId="1160" xfId="6" quotePrefix="1" applyFont="1" applyFill="1" applyBorder="1" applyAlignment="1">
      <alignment horizontal="center" vertical="center" wrapText="1"/>
    </xf>
    <xf numFmtId="0" fontId="11" fillId="5" borderId="1161" xfId="6" quotePrefix="1" applyFont="1" applyFill="1" applyBorder="1" applyAlignment="1">
      <alignment horizontal="center" vertical="center" wrapText="1"/>
    </xf>
    <xf numFmtId="0" fontId="11" fillId="2" borderId="1137" xfId="8" quotePrefix="1" applyFont="1" applyFill="1" applyBorder="1" applyAlignment="1">
      <alignment horizontal="center" vertical="center" wrapText="1"/>
    </xf>
    <xf numFmtId="0" fontId="11" fillId="2" borderId="1138" xfId="8" quotePrefix="1" applyFont="1" applyFill="1" applyBorder="1" applyAlignment="1">
      <alignment horizontal="center" vertical="center" wrapText="1"/>
    </xf>
    <xf numFmtId="0" fontId="11" fillId="2" borderId="1139" xfId="8" quotePrefix="1" applyFont="1" applyFill="1" applyBorder="1" applyAlignment="1">
      <alignment horizontal="center" vertical="center" wrapText="1"/>
    </xf>
    <xf numFmtId="0" fontId="126" fillId="2" borderId="0" xfId="0" applyFont="1" applyFill="1" applyBorder="1" applyAlignment="1">
      <alignment horizontal="center" vertical="center" wrapText="1"/>
    </xf>
    <xf numFmtId="0" fontId="40" fillId="2" borderId="0" xfId="15" applyFont="1" applyFill="1" applyBorder="1" applyAlignment="1">
      <alignment horizontal="left" vertical="center" wrapText="1"/>
    </xf>
    <xf numFmtId="0" fontId="11" fillId="2" borderId="1162" xfId="6" quotePrefix="1" applyFont="1" applyFill="1" applyBorder="1" applyAlignment="1">
      <alignment horizontal="center" vertical="center" wrapText="1"/>
    </xf>
    <xf numFmtId="0" fontId="11" fillId="2" borderId="1160" xfId="6" quotePrefix="1" applyFont="1" applyFill="1" applyBorder="1" applyAlignment="1">
      <alignment horizontal="center" vertical="center" wrapText="1"/>
    </xf>
    <xf numFmtId="0" fontId="11" fillId="2" borderId="1161" xfId="6" quotePrefix="1" applyFont="1" applyFill="1" applyBorder="1" applyAlignment="1">
      <alignment horizontal="center" vertical="center" wrapText="1"/>
    </xf>
    <xf numFmtId="0" fontId="126" fillId="2" borderId="0" xfId="0" applyFont="1" applyFill="1" applyBorder="1" applyAlignment="1">
      <alignment horizontal="left" vertical="center" wrapText="1"/>
    </xf>
    <xf numFmtId="0" fontId="11" fillId="2" borderId="0" xfId="13" applyFont="1" applyFill="1" applyBorder="1" applyAlignment="1">
      <alignment horizontal="left" vertical="center" wrapText="1"/>
    </xf>
    <xf numFmtId="0" fontId="11" fillId="2" borderId="1" xfId="4" quotePrefix="1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0" fontId="124" fillId="5" borderId="0" xfId="0" applyFont="1" applyFill="1" applyAlignment="1">
      <alignment horizontal="center" wrapText="1"/>
    </xf>
    <xf numFmtId="0" fontId="11" fillId="2" borderId="461" xfId="4" quotePrefix="1" applyFont="1" applyFill="1" applyBorder="1" applyAlignment="1">
      <alignment horizontal="center" vertical="center" wrapText="1"/>
    </xf>
    <xf numFmtId="0" fontId="11" fillId="2" borderId="380" xfId="4" quotePrefix="1" applyFont="1" applyFill="1" applyBorder="1" applyAlignment="1">
      <alignment horizontal="center" vertical="center" wrapText="1"/>
    </xf>
    <xf numFmtId="0" fontId="11" fillId="2" borderId="415" xfId="4" quotePrefix="1" applyFont="1" applyFill="1" applyBorder="1" applyAlignment="1">
      <alignment horizontal="center" vertical="center" wrapText="1"/>
    </xf>
    <xf numFmtId="0" fontId="11" fillId="2" borderId="462" xfId="8" quotePrefix="1" applyFont="1" applyFill="1" applyBorder="1" applyAlignment="1">
      <alignment horizontal="center" vertical="center" wrapText="1"/>
    </xf>
    <xf numFmtId="0" fontId="11" fillId="2" borderId="463" xfId="8" quotePrefix="1" applyFont="1" applyFill="1" applyBorder="1" applyAlignment="1">
      <alignment horizontal="center" vertical="center" wrapText="1"/>
    </xf>
    <xf numFmtId="0" fontId="11" fillId="2" borderId="464" xfId="8" quotePrefix="1" applyFont="1" applyFill="1" applyBorder="1" applyAlignment="1">
      <alignment horizontal="center" vertical="center" wrapText="1"/>
    </xf>
    <xf numFmtId="0" fontId="11" fillId="2" borderId="415" xfId="8" quotePrefix="1" applyFont="1" applyFill="1" applyBorder="1" applyAlignment="1">
      <alignment horizontal="center" vertical="center" wrapText="1"/>
    </xf>
    <xf numFmtId="0" fontId="11" fillId="2" borderId="382" xfId="8" quotePrefix="1" applyFont="1" applyFill="1" applyBorder="1" applyAlignment="1">
      <alignment horizontal="center" vertical="center" wrapText="1"/>
    </xf>
    <xf numFmtId="0" fontId="11" fillId="2" borderId="383" xfId="8" quotePrefix="1" applyFont="1" applyFill="1" applyBorder="1" applyAlignment="1">
      <alignment horizontal="center" vertical="center" wrapText="1"/>
    </xf>
    <xf numFmtId="0" fontId="11" fillId="2" borderId="462" xfId="6" quotePrefix="1" applyFont="1" applyFill="1" applyBorder="1" applyAlignment="1">
      <alignment horizontal="center" vertical="center" wrapText="1"/>
    </xf>
    <xf numFmtId="0" fontId="11" fillId="2" borderId="463" xfId="6" quotePrefix="1" applyFont="1" applyFill="1" applyBorder="1" applyAlignment="1">
      <alignment horizontal="center" vertical="center" wrapText="1"/>
    </xf>
    <xf numFmtId="0" fontId="11" fillId="2" borderId="464" xfId="6" quotePrefix="1" applyFont="1" applyFill="1" applyBorder="1" applyAlignment="1">
      <alignment horizontal="center" vertical="center" wrapText="1"/>
    </xf>
    <xf numFmtId="0" fontId="11" fillId="2" borderId="415" xfId="6" quotePrefix="1" applyFont="1" applyFill="1" applyBorder="1" applyAlignment="1">
      <alignment horizontal="center" vertical="center" wrapText="1"/>
    </xf>
    <xf numFmtId="0" fontId="11" fillId="2" borderId="382" xfId="6" quotePrefix="1" applyFont="1" applyFill="1" applyBorder="1" applyAlignment="1">
      <alignment horizontal="center" vertical="center" wrapText="1"/>
    </xf>
    <xf numFmtId="0" fontId="11" fillId="2" borderId="383" xfId="6" quotePrefix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left" vertical="center" wrapText="1"/>
    </xf>
    <xf numFmtId="0" fontId="34" fillId="5" borderId="0" xfId="0" applyFont="1" applyFill="1" applyAlignment="1">
      <alignment horizontal="center" vertical="center" wrapText="1"/>
    </xf>
    <xf numFmtId="0" fontId="11" fillId="5" borderId="461" xfId="4" quotePrefix="1" applyFont="1" applyFill="1" applyBorder="1" applyAlignment="1">
      <alignment horizontal="center" vertical="center" wrapText="1"/>
    </xf>
    <xf numFmtId="0" fontId="11" fillId="5" borderId="380" xfId="4" quotePrefix="1" applyFont="1" applyFill="1" applyBorder="1" applyAlignment="1">
      <alignment horizontal="center" vertical="center" wrapText="1"/>
    </xf>
    <xf numFmtId="0" fontId="11" fillId="5" borderId="415" xfId="4" quotePrefix="1" applyFont="1" applyFill="1" applyBorder="1" applyAlignment="1">
      <alignment horizontal="center" vertical="center" wrapText="1"/>
    </xf>
    <xf numFmtId="0" fontId="34" fillId="2" borderId="463" xfId="0" applyFont="1" applyFill="1" applyBorder="1" applyAlignment="1">
      <alignment wrapText="1"/>
    </xf>
    <xf numFmtId="0" fontId="34" fillId="2" borderId="350" xfId="0" applyFont="1" applyFill="1" applyBorder="1" applyAlignment="1">
      <alignment wrapText="1"/>
    </xf>
    <xf numFmtId="0" fontId="34" fillId="2" borderId="0" xfId="0" applyFont="1" applyFill="1" applyAlignment="1">
      <alignment wrapText="1"/>
    </xf>
    <xf numFmtId="0" fontId="11" fillId="5" borderId="462" xfId="8" quotePrefix="1" applyFont="1" applyFill="1" applyBorder="1" applyAlignment="1">
      <alignment horizontal="center" vertical="center" wrapText="1"/>
    </xf>
    <xf numFmtId="0" fontId="34" fillId="5" borderId="463" xfId="0" applyFont="1" applyFill="1" applyBorder="1" applyAlignment="1">
      <alignment wrapText="1"/>
    </xf>
    <xf numFmtId="0" fontId="34" fillId="5" borderId="464" xfId="0" applyFont="1" applyFill="1" applyBorder="1" applyAlignment="1">
      <alignment wrapText="1"/>
    </xf>
    <xf numFmtId="0" fontId="34" fillId="5" borderId="337" xfId="0" applyFont="1" applyFill="1" applyBorder="1" applyAlignment="1">
      <alignment wrapText="1"/>
    </xf>
    <xf numFmtId="0" fontId="34" fillId="5" borderId="338" xfId="0" applyFont="1" applyFill="1" applyBorder="1" applyAlignment="1">
      <alignment wrapText="1"/>
    </xf>
    <xf numFmtId="0" fontId="34" fillId="5" borderId="339" xfId="0" applyFont="1" applyFill="1" applyBorder="1" applyAlignment="1">
      <alignment wrapText="1"/>
    </xf>
    <xf numFmtId="0" fontId="11" fillId="5" borderId="463" xfId="8" quotePrefix="1" applyFont="1" applyFill="1" applyBorder="1" applyAlignment="1">
      <alignment horizontal="center" vertical="center" wrapText="1"/>
    </xf>
    <xf numFmtId="0" fontId="34" fillId="5" borderId="415" xfId="0" applyFont="1" applyFill="1" applyBorder="1" applyAlignment="1">
      <alignment wrapText="1"/>
    </xf>
    <xf numFmtId="0" fontId="34" fillId="5" borderId="382" xfId="0" applyFont="1" applyFill="1" applyBorder="1" applyAlignment="1">
      <alignment wrapText="1"/>
    </xf>
    <xf numFmtId="0" fontId="34" fillId="5" borderId="383" xfId="0" applyFont="1" applyFill="1" applyBorder="1" applyAlignment="1">
      <alignment wrapText="1"/>
    </xf>
    <xf numFmtId="0" fontId="34" fillId="5" borderId="350" xfId="0" applyFont="1" applyFill="1" applyBorder="1" applyAlignment="1">
      <alignment wrapText="1"/>
    </xf>
    <xf numFmtId="0" fontId="34" fillId="5" borderId="0" xfId="0" applyFont="1" applyFill="1" applyAlignment="1">
      <alignment wrapText="1"/>
    </xf>
    <xf numFmtId="0" fontId="11" fillId="5" borderId="462" xfId="6" quotePrefix="1" applyFont="1" applyFill="1" applyBorder="1" applyAlignment="1">
      <alignment horizontal="center" vertical="center" wrapText="1"/>
    </xf>
    <xf numFmtId="0" fontId="11" fillId="5" borderId="463" xfId="6" quotePrefix="1" applyFont="1" applyFill="1" applyBorder="1" applyAlignment="1">
      <alignment horizontal="center" vertical="center" wrapText="1"/>
    </xf>
    <xf numFmtId="0" fontId="11" fillId="5" borderId="464" xfId="6" quotePrefix="1" applyFont="1" applyFill="1" applyBorder="1" applyAlignment="1">
      <alignment horizontal="center" vertical="center" wrapText="1"/>
    </xf>
    <xf numFmtId="0" fontId="11" fillId="5" borderId="415" xfId="6" quotePrefix="1" applyFont="1" applyFill="1" applyBorder="1" applyAlignment="1">
      <alignment horizontal="center" vertical="center" wrapText="1"/>
    </xf>
    <xf numFmtId="0" fontId="11" fillId="5" borderId="382" xfId="6" quotePrefix="1" applyFont="1" applyFill="1" applyBorder="1" applyAlignment="1">
      <alignment horizontal="center" vertical="center" wrapText="1"/>
    </xf>
    <xf numFmtId="0" fontId="11" fillId="5" borderId="383" xfId="6" quotePrefix="1" applyFont="1" applyFill="1" applyBorder="1" applyAlignment="1">
      <alignment horizontal="center" vertical="center" wrapText="1"/>
    </xf>
    <xf numFmtId="0" fontId="11" fillId="5" borderId="1143" xfId="4" quotePrefix="1" applyFont="1" applyFill="1" applyBorder="1" applyAlignment="1">
      <alignment horizontal="center" vertical="center" wrapText="1"/>
    </xf>
    <xf numFmtId="0" fontId="11" fillId="5" borderId="1164" xfId="4" quotePrefix="1" applyFont="1" applyFill="1" applyBorder="1" applyAlignment="1">
      <alignment horizontal="center" vertical="center" wrapText="1"/>
    </xf>
    <xf numFmtId="0" fontId="11" fillId="5" borderId="1144" xfId="6" quotePrefix="1" applyFont="1" applyFill="1" applyBorder="1" applyAlignment="1">
      <alignment horizontal="center" vertical="center" wrapText="1"/>
    </xf>
    <xf numFmtId="0" fontId="11" fillId="5" borderId="1145" xfId="6" quotePrefix="1" applyFont="1" applyFill="1" applyBorder="1" applyAlignment="1">
      <alignment horizontal="center" vertical="center" wrapText="1"/>
    </xf>
    <xf numFmtId="0" fontId="11" fillId="5" borderId="1146" xfId="6" quotePrefix="1" applyFont="1" applyFill="1" applyBorder="1" applyAlignment="1">
      <alignment horizontal="center" vertical="center" wrapText="1"/>
    </xf>
    <xf numFmtId="0" fontId="11" fillId="5" borderId="1164" xfId="6" quotePrefix="1" applyFont="1" applyFill="1" applyBorder="1" applyAlignment="1">
      <alignment horizontal="center" vertical="center" wrapText="1"/>
    </xf>
    <xf numFmtId="0" fontId="11" fillId="5" borderId="1142" xfId="6" quotePrefix="1" applyFont="1" applyFill="1" applyBorder="1" applyAlignment="1">
      <alignment horizontal="center" vertical="center" wrapText="1"/>
    </xf>
    <xf numFmtId="0" fontId="11" fillId="5" borderId="1167" xfId="6" quotePrefix="1" applyFont="1" applyFill="1" applyBorder="1" applyAlignment="1">
      <alignment horizontal="center" vertical="center" wrapText="1"/>
    </xf>
    <xf numFmtId="0" fontId="11" fillId="5" borderId="332" xfId="8" quotePrefix="1" applyFont="1" applyFill="1" applyBorder="1" applyAlignment="1">
      <alignment horizontal="center" vertical="center" wrapText="1"/>
    </xf>
    <xf numFmtId="0" fontId="11" fillId="5" borderId="333" xfId="8" quotePrefix="1" applyFont="1" applyFill="1" applyBorder="1" applyAlignment="1">
      <alignment horizontal="center" vertical="center" wrapText="1"/>
    </xf>
    <xf numFmtId="0" fontId="11" fillId="5" borderId="334" xfId="8" quotePrefix="1" applyFont="1" applyFill="1" applyBorder="1" applyAlignment="1">
      <alignment horizontal="center" vertical="center" wrapText="1"/>
    </xf>
    <xf numFmtId="0" fontId="11" fillId="5" borderId="343" xfId="6" quotePrefix="1" applyFont="1" applyFill="1" applyBorder="1" applyAlignment="1">
      <alignment horizontal="center" vertical="center" wrapText="1"/>
    </xf>
    <xf numFmtId="0" fontId="11" fillId="5" borderId="68" xfId="6" quotePrefix="1" applyFont="1" applyFill="1" applyBorder="1" applyAlignment="1">
      <alignment horizontal="center" vertical="center" wrapText="1"/>
    </xf>
    <xf numFmtId="0" fontId="11" fillId="5" borderId="349" xfId="6" quotePrefix="1" applyFont="1" applyFill="1" applyBorder="1" applyAlignment="1">
      <alignment horizontal="center" vertical="center" wrapText="1"/>
    </xf>
    <xf numFmtId="0" fontId="11" fillId="5" borderId="320" xfId="4" quotePrefix="1" applyFont="1" applyFill="1" applyBorder="1" applyAlignment="1">
      <alignment horizontal="center" vertical="center" wrapText="1"/>
    </xf>
    <xf numFmtId="0" fontId="11" fillId="5" borderId="351" xfId="4" quotePrefix="1" applyFont="1" applyFill="1" applyBorder="1" applyAlignment="1">
      <alignment horizontal="center" vertical="center" wrapText="1"/>
    </xf>
    <xf numFmtId="0" fontId="11" fillId="5" borderId="353" xfId="4" quotePrefix="1" applyFont="1" applyFill="1" applyBorder="1" applyAlignment="1">
      <alignment horizontal="center" vertical="center" wrapText="1"/>
    </xf>
    <xf numFmtId="0" fontId="11" fillId="5" borderId="321" xfId="6" quotePrefix="1" applyFont="1" applyFill="1" applyBorder="1" applyAlignment="1">
      <alignment horizontal="center" vertical="center" wrapText="1"/>
    </xf>
    <xf numFmtId="0" fontId="11" fillId="5" borderId="322" xfId="6" quotePrefix="1" applyFont="1" applyFill="1" applyBorder="1" applyAlignment="1">
      <alignment horizontal="center" vertical="center" wrapText="1"/>
    </xf>
    <xf numFmtId="0" fontId="11" fillId="5" borderId="323" xfId="6" quotePrefix="1" applyFont="1" applyFill="1" applyBorder="1" applyAlignment="1">
      <alignment horizontal="center" vertical="center" wrapText="1"/>
    </xf>
    <xf numFmtId="0" fontId="11" fillId="5" borderId="353" xfId="6" quotePrefix="1" applyFont="1" applyFill="1" applyBorder="1" applyAlignment="1">
      <alignment horizontal="center" vertical="center" wrapText="1"/>
    </xf>
    <xf numFmtId="0" fontId="11" fillId="5" borderId="340" xfId="6" quotePrefix="1" applyFont="1" applyFill="1" applyBorder="1" applyAlignment="1">
      <alignment horizontal="center" vertical="center" wrapText="1"/>
    </xf>
    <xf numFmtId="0" fontId="11" fillId="5" borderId="352" xfId="6" quotePrefix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0" fontId="57" fillId="0" borderId="0" xfId="1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51" fillId="0" borderId="614" xfId="4" applyFont="1" applyFill="1" applyBorder="1" applyAlignment="1">
      <alignment horizontal="center" vertical="center" wrapText="1"/>
    </xf>
    <xf numFmtId="0" fontId="51" fillId="0" borderId="614" xfId="8" applyFont="1" applyFill="1" applyBorder="1" applyAlignment="1">
      <alignment horizontal="center" vertical="center" wrapText="1"/>
    </xf>
    <xf numFmtId="0" fontId="51" fillId="0" borderId="606" xfId="8" applyFont="1" applyFill="1" applyBorder="1" applyAlignment="1">
      <alignment horizontal="center" vertical="center" wrapText="1"/>
    </xf>
    <xf numFmtId="0" fontId="51" fillId="0" borderId="614" xfId="6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51" fillId="0" borderId="688" xfId="4" applyFont="1" applyFill="1" applyBorder="1" applyAlignment="1">
      <alignment horizontal="center" vertical="center" wrapText="1"/>
    </xf>
    <xf numFmtId="0" fontId="51" fillId="0" borderId="628" xfId="4" applyFont="1" applyFill="1" applyBorder="1" applyAlignment="1">
      <alignment horizontal="center" vertical="center" wrapText="1"/>
    </xf>
    <xf numFmtId="0" fontId="51" fillId="0" borderId="600" xfId="4" applyFont="1" applyFill="1" applyBorder="1" applyAlignment="1">
      <alignment horizontal="center" vertical="center" wrapText="1"/>
    </xf>
    <xf numFmtId="0" fontId="51" fillId="0" borderId="689" xfId="8" applyFont="1" applyFill="1" applyBorder="1" applyAlignment="1">
      <alignment horizontal="center" vertical="center" wrapText="1"/>
    </xf>
    <xf numFmtId="0" fontId="51" fillId="0" borderId="690" xfId="8" applyFont="1" applyFill="1" applyBorder="1" applyAlignment="1">
      <alignment horizontal="center" vertical="center" wrapText="1"/>
    </xf>
    <xf numFmtId="0" fontId="51" fillId="0" borderId="691" xfId="8" applyFont="1" applyFill="1" applyBorder="1" applyAlignment="1">
      <alignment horizontal="center" vertical="center" wrapText="1"/>
    </xf>
    <xf numFmtId="0" fontId="51" fillId="0" borderId="683" xfId="8" applyFont="1" applyFill="1" applyBorder="1" applyAlignment="1">
      <alignment horizontal="center" vertical="center" wrapText="1"/>
    </xf>
    <xf numFmtId="0" fontId="51" fillId="0" borderId="585" xfId="8" applyFont="1" applyFill="1" applyBorder="1" applyAlignment="1">
      <alignment horizontal="center" vertical="center" wrapText="1"/>
    </xf>
    <xf numFmtId="0" fontId="51" fillId="0" borderId="586" xfId="8" applyFont="1" applyFill="1" applyBorder="1" applyAlignment="1">
      <alignment horizontal="center" vertical="center" wrapText="1"/>
    </xf>
    <xf numFmtId="0" fontId="51" fillId="0" borderId="689" xfId="6" applyFont="1" applyFill="1" applyBorder="1" applyAlignment="1">
      <alignment horizontal="center" vertical="center" wrapText="1"/>
    </xf>
    <xf numFmtId="0" fontId="51" fillId="0" borderId="690" xfId="6" applyFont="1" applyFill="1" applyBorder="1" applyAlignment="1">
      <alignment horizontal="center" vertical="center" wrapText="1"/>
    </xf>
    <xf numFmtId="0" fontId="51" fillId="0" borderId="691" xfId="6" applyFont="1" applyFill="1" applyBorder="1" applyAlignment="1">
      <alignment horizontal="center" vertical="center" wrapText="1"/>
    </xf>
    <xf numFmtId="0" fontId="51" fillId="0" borderId="683" xfId="6" applyFont="1" applyFill="1" applyBorder="1" applyAlignment="1">
      <alignment horizontal="center" vertical="center" wrapText="1"/>
    </xf>
    <xf numFmtId="0" fontId="51" fillId="0" borderId="585" xfId="6" applyFont="1" applyFill="1" applyBorder="1" applyAlignment="1">
      <alignment horizontal="center" vertical="center" wrapText="1"/>
    </xf>
    <xf numFmtId="0" fontId="51" fillId="0" borderId="586" xfId="6" applyFont="1" applyFill="1" applyBorder="1" applyAlignment="1">
      <alignment horizontal="center" vertical="center" wrapText="1"/>
    </xf>
    <xf numFmtId="0" fontId="51" fillId="0" borderId="346" xfId="4" applyFont="1" applyFill="1" applyBorder="1" applyAlignment="1">
      <alignment horizontal="center" vertical="center" wrapText="1"/>
    </xf>
    <xf numFmtId="0" fontId="51" fillId="0" borderId="321" xfId="8" applyFont="1" applyFill="1" applyBorder="1" applyAlignment="1">
      <alignment horizontal="center" vertical="center" wrapText="1"/>
    </xf>
    <xf numFmtId="0" fontId="51" fillId="0" borderId="329" xfId="8" applyFont="1" applyFill="1" applyBorder="1" applyAlignment="1">
      <alignment horizontal="center" vertical="center" wrapText="1"/>
    </xf>
    <xf numFmtId="0" fontId="51" fillId="0" borderId="68" xfId="8" applyFont="1" applyFill="1" applyBorder="1" applyAlignment="1">
      <alignment horizontal="center" vertical="center" wrapText="1"/>
    </xf>
    <xf numFmtId="0" fontId="51" fillId="0" borderId="346" xfId="8" applyFont="1" applyFill="1" applyBorder="1" applyAlignment="1">
      <alignment horizontal="center" vertical="center" wrapText="1"/>
    </xf>
    <xf numFmtId="0" fontId="51" fillId="0" borderId="346" xfId="6" applyFont="1" applyFill="1" applyBorder="1" applyAlignment="1">
      <alignment horizontal="center" vertical="center" wrapText="1"/>
    </xf>
    <xf numFmtId="0" fontId="127" fillId="2" borderId="572" xfId="0" applyNumberFormat="1" applyFont="1" applyFill="1" applyBorder="1" applyAlignment="1" applyProtection="1">
      <alignment horizontal="center" vertical="center" wrapText="1"/>
      <protection locked="0"/>
    </xf>
    <xf numFmtId="0" fontId="1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8" fillId="2" borderId="0" xfId="0" applyNumberFormat="1" applyFont="1" applyFill="1" applyBorder="1" applyAlignment="1" applyProtection="1">
      <alignment horizontal="center"/>
      <protection locked="0"/>
    </xf>
    <xf numFmtId="0" fontId="128" fillId="5" borderId="570" xfId="4" quotePrefix="1" applyNumberFormat="1" applyFont="1" applyFill="1" applyBorder="1" applyAlignment="1" applyProtection="1">
      <alignment horizontal="center" vertical="center" wrapText="1"/>
      <protection locked="0"/>
    </xf>
    <xf numFmtId="0" fontId="128" fillId="5" borderId="530" xfId="4" quotePrefix="1" applyNumberFormat="1" applyFont="1" applyFill="1" applyBorder="1" applyAlignment="1" applyProtection="1">
      <alignment horizontal="center" vertical="center" wrapText="1"/>
      <protection locked="0"/>
    </xf>
    <xf numFmtId="0" fontId="128" fillId="2" borderId="574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2" borderId="576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2" borderId="575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5" borderId="574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5" borderId="576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5" borderId="575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5" borderId="574" xfId="6" quotePrefix="1" applyNumberFormat="1" applyFont="1" applyFill="1" applyBorder="1" applyAlignment="1" applyProtection="1">
      <alignment horizontal="center" vertical="center" wrapText="1"/>
      <protection locked="0"/>
    </xf>
    <xf numFmtId="0" fontId="128" fillId="5" borderId="576" xfId="6" quotePrefix="1" applyNumberFormat="1" applyFont="1" applyFill="1" applyBorder="1" applyAlignment="1" applyProtection="1">
      <alignment horizontal="center" vertical="center" wrapText="1"/>
      <protection locked="0"/>
    </xf>
    <xf numFmtId="0" fontId="128" fillId="5" borderId="575" xfId="6" quotePrefix="1" applyNumberFormat="1" applyFont="1" applyFill="1" applyBorder="1" applyAlignment="1" applyProtection="1">
      <alignment horizontal="center" vertical="center" wrapText="1"/>
      <protection locked="0"/>
    </xf>
    <xf numFmtId="0" fontId="142" fillId="2" borderId="0" xfId="0" applyFont="1" applyFill="1" applyBorder="1" applyAlignment="1" applyProtection="1">
      <alignment horizontal="center" vertical="center" wrapText="1"/>
      <protection locked="0"/>
    </xf>
    <xf numFmtId="0" fontId="128" fillId="5" borderId="480" xfId="4" quotePrefix="1" applyFont="1" applyFill="1" applyBorder="1" applyAlignment="1" applyProtection="1">
      <alignment horizontal="center" vertical="center" wrapText="1"/>
      <protection locked="0"/>
    </xf>
    <xf numFmtId="0" fontId="128" fillId="2" borderId="380" xfId="4" applyFont="1" applyFill="1" applyBorder="1" applyAlignment="1" applyProtection="1">
      <alignment horizontal="center" vertical="center" wrapText="1"/>
      <protection locked="0"/>
    </xf>
    <xf numFmtId="0" fontId="128" fillId="5" borderId="481" xfId="8" quotePrefix="1" applyFont="1" applyFill="1" applyBorder="1" applyAlignment="1" applyProtection="1">
      <alignment horizontal="center" vertical="center" wrapText="1"/>
      <protection locked="0"/>
    </xf>
    <xf numFmtId="0" fontId="127" fillId="2" borderId="482" xfId="0" applyFont="1" applyFill="1" applyBorder="1" applyAlignment="1" applyProtection="1">
      <alignment wrapText="1"/>
      <protection locked="0"/>
    </xf>
    <xf numFmtId="0" fontId="127" fillId="2" borderId="379" xfId="0" applyFont="1" applyFill="1" applyBorder="1" applyAlignment="1" applyProtection="1">
      <alignment wrapText="1"/>
      <protection locked="0"/>
    </xf>
    <xf numFmtId="0" fontId="127" fillId="2" borderId="0" xfId="0" applyFont="1" applyFill="1" applyBorder="1" applyAlignment="1" applyProtection="1">
      <alignment wrapText="1"/>
      <protection locked="0"/>
    </xf>
    <xf numFmtId="0" fontId="127" fillId="2" borderId="483" xfId="0" applyFont="1" applyFill="1" applyBorder="1" applyAlignment="1" applyProtection="1">
      <alignment wrapText="1"/>
      <protection locked="0"/>
    </xf>
    <xf numFmtId="0" fontId="127" fillId="2" borderId="337" xfId="0" applyFont="1" applyFill="1" applyBorder="1" applyAlignment="1" applyProtection="1">
      <alignment wrapText="1"/>
      <protection locked="0"/>
    </xf>
    <xf numFmtId="0" fontId="127" fillId="2" borderId="338" xfId="0" applyFont="1" applyFill="1" applyBorder="1" applyAlignment="1" applyProtection="1">
      <alignment wrapText="1"/>
      <protection locked="0"/>
    </xf>
    <xf numFmtId="0" fontId="127" fillId="2" borderId="339" xfId="0" applyFont="1" applyFill="1" applyBorder="1" applyAlignment="1" applyProtection="1">
      <alignment wrapText="1"/>
      <protection locked="0"/>
    </xf>
    <xf numFmtId="0" fontId="128" fillId="5" borderId="482" xfId="8" quotePrefix="1" applyFont="1" applyFill="1" applyBorder="1" applyAlignment="1" applyProtection="1">
      <alignment horizontal="center" vertical="center" wrapText="1"/>
      <protection locked="0"/>
    </xf>
    <xf numFmtId="0" fontId="127" fillId="2" borderId="415" xfId="0" applyFont="1" applyFill="1" applyBorder="1" applyAlignment="1" applyProtection="1">
      <alignment wrapText="1"/>
      <protection locked="0"/>
    </xf>
    <xf numFmtId="0" fontId="127" fillId="2" borderId="382" xfId="0" applyFont="1" applyFill="1" applyBorder="1" applyAlignment="1" applyProtection="1">
      <alignment wrapText="1"/>
      <protection locked="0"/>
    </xf>
    <xf numFmtId="0" fontId="127" fillId="2" borderId="383" xfId="0" applyFont="1" applyFill="1" applyBorder="1" applyAlignment="1" applyProtection="1">
      <alignment wrapText="1"/>
      <protection locked="0"/>
    </xf>
    <xf numFmtId="0" fontId="128" fillId="2" borderId="481" xfId="8" applyFont="1" applyFill="1" applyBorder="1" applyAlignment="1" applyProtection="1">
      <alignment horizontal="center" vertical="center" wrapText="1"/>
      <protection locked="0"/>
    </xf>
    <xf numFmtId="0" fontId="128" fillId="5" borderId="481" xfId="6" quotePrefix="1" applyFont="1" applyFill="1" applyBorder="1" applyAlignment="1" applyProtection="1">
      <alignment horizontal="center" vertical="center" wrapText="1"/>
      <protection locked="0"/>
    </xf>
    <xf numFmtId="0" fontId="128" fillId="2" borderId="482" xfId="6" applyFont="1" applyFill="1" applyBorder="1" applyAlignment="1" applyProtection="1">
      <alignment horizontal="center" vertical="center" wrapText="1"/>
      <protection locked="0"/>
    </xf>
    <xf numFmtId="0" fontId="128" fillId="2" borderId="483" xfId="6" applyFont="1" applyFill="1" applyBorder="1" applyAlignment="1" applyProtection="1">
      <alignment horizontal="center" vertical="center" wrapText="1"/>
      <protection locked="0"/>
    </xf>
    <xf numFmtId="0" fontId="128" fillId="2" borderId="415" xfId="6" applyFont="1" applyFill="1" applyBorder="1" applyAlignment="1" applyProtection="1">
      <alignment horizontal="center" vertical="center" wrapText="1"/>
      <protection locked="0"/>
    </xf>
    <xf numFmtId="0" fontId="128" fillId="2" borderId="382" xfId="6" applyFont="1" applyFill="1" applyBorder="1" applyAlignment="1" applyProtection="1">
      <alignment horizontal="center" vertical="center" wrapText="1"/>
      <protection locked="0"/>
    </xf>
    <xf numFmtId="0" fontId="128" fillId="2" borderId="383" xfId="6" applyFont="1" applyFill="1" applyBorder="1" applyAlignment="1" applyProtection="1">
      <alignment horizontal="center" vertical="center" wrapText="1"/>
      <protection locked="0"/>
    </xf>
    <xf numFmtId="0" fontId="11" fillId="5" borderId="1001" xfId="4" quotePrefix="1" applyFont="1" applyFill="1" applyBorder="1" applyAlignment="1">
      <alignment horizontal="center" vertical="center" wrapText="1"/>
    </xf>
    <xf numFmtId="0" fontId="11" fillId="2" borderId="1020" xfId="8" quotePrefix="1" applyFont="1" applyFill="1" applyBorder="1" applyAlignment="1">
      <alignment horizontal="center" vertical="center" wrapText="1"/>
    </xf>
    <xf numFmtId="0" fontId="11" fillId="2" borderId="1021" xfId="8" quotePrefix="1" applyFont="1" applyFill="1" applyBorder="1" applyAlignment="1">
      <alignment horizontal="center" vertical="center" wrapText="1"/>
    </xf>
    <xf numFmtId="0" fontId="11" fillId="2" borderId="1022" xfId="8" quotePrefix="1" applyFont="1" applyFill="1" applyBorder="1" applyAlignment="1">
      <alignment horizontal="center" vertical="center" wrapText="1"/>
    </xf>
    <xf numFmtId="0" fontId="11" fillId="2" borderId="956" xfId="8" quotePrefix="1" applyFont="1" applyFill="1" applyBorder="1" applyAlignment="1">
      <alignment horizontal="center" vertical="center" wrapText="1"/>
    </xf>
    <xf numFmtId="0" fontId="11" fillId="2" borderId="1045" xfId="8" quotePrefix="1" applyFont="1" applyFill="1" applyBorder="1" applyAlignment="1">
      <alignment horizontal="center" vertical="center" wrapText="1"/>
    </xf>
    <xf numFmtId="0" fontId="11" fillId="2" borderId="1038" xfId="8" quotePrefix="1" applyFont="1" applyFill="1" applyBorder="1" applyAlignment="1">
      <alignment horizontal="center" vertical="center" wrapText="1"/>
    </xf>
    <xf numFmtId="0" fontId="11" fillId="5" borderId="1020" xfId="6" quotePrefix="1" applyFont="1" applyFill="1" applyBorder="1" applyAlignment="1">
      <alignment horizontal="center" vertical="center" wrapText="1"/>
    </xf>
    <xf numFmtId="0" fontId="11" fillId="5" borderId="1021" xfId="6" quotePrefix="1" applyFont="1" applyFill="1" applyBorder="1" applyAlignment="1">
      <alignment horizontal="center" vertical="center" wrapText="1"/>
    </xf>
    <xf numFmtId="0" fontId="11" fillId="5" borderId="1022" xfId="6" quotePrefix="1" applyFont="1" applyFill="1" applyBorder="1" applyAlignment="1">
      <alignment horizontal="center" vertical="center" wrapText="1"/>
    </xf>
    <xf numFmtId="0" fontId="11" fillId="5" borderId="956" xfId="6" quotePrefix="1" applyFont="1" applyFill="1" applyBorder="1" applyAlignment="1">
      <alignment horizontal="center" vertical="center" wrapText="1"/>
    </xf>
    <xf numFmtId="0" fontId="11" fillId="5" borderId="1045" xfId="6" quotePrefix="1" applyFont="1" applyFill="1" applyBorder="1" applyAlignment="1">
      <alignment horizontal="center" vertical="center" wrapText="1"/>
    </xf>
    <xf numFmtId="0" fontId="11" fillId="5" borderId="1038" xfId="6" quotePrefix="1" applyFont="1" applyFill="1" applyBorder="1" applyAlignment="1">
      <alignment horizontal="center" vertical="center" wrapText="1"/>
    </xf>
    <xf numFmtId="0" fontId="128" fillId="5" borderId="808" xfId="4" quotePrefix="1" applyFont="1" applyFill="1" applyBorder="1" applyAlignment="1" applyProtection="1">
      <alignment horizontal="center" vertical="center" wrapText="1"/>
      <protection locked="0"/>
    </xf>
    <xf numFmtId="0" fontId="128" fillId="2" borderId="845" xfId="4" applyFont="1" applyFill="1" applyBorder="1" applyAlignment="1" applyProtection="1">
      <alignment horizontal="center" vertical="center" wrapText="1"/>
      <protection locked="0"/>
    </xf>
    <xf numFmtId="0" fontId="128" fillId="5" borderId="774" xfId="8" quotePrefix="1" applyFont="1" applyFill="1" applyBorder="1" applyAlignment="1" applyProtection="1">
      <alignment horizontal="center" vertical="center" wrapText="1"/>
      <protection locked="0"/>
    </xf>
    <xf numFmtId="0" fontId="128" fillId="2" borderId="847" xfId="8" applyFont="1" applyFill="1" applyBorder="1" applyAlignment="1" applyProtection="1">
      <alignment horizontal="center" vertical="center" wrapText="1"/>
      <protection locked="0"/>
    </xf>
    <xf numFmtId="0" fontId="128" fillId="2" borderId="780" xfId="8" applyFont="1" applyFill="1" applyBorder="1" applyAlignment="1" applyProtection="1">
      <alignment horizontal="center" vertical="center" wrapText="1"/>
      <protection locked="0"/>
    </xf>
    <xf numFmtId="0" fontId="128" fillId="5" borderId="798" xfId="6" quotePrefix="1" applyFont="1" applyFill="1" applyBorder="1" applyAlignment="1" applyProtection="1">
      <alignment horizontal="center" vertical="center" wrapText="1"/>
      <protection locked="0"/>
    </xf>
    <xf numFmtId="0" fontId="128" fillId="2" borderId="836" xfId="6" applyFont="1" applyFill="1" applyBorder="1" applyAlignment="1" applyProtection="1">
      <alignment horizontal="center" vertical="center" wrapText="1"/>
      <protection locked="0"/>
    </xf>
    <xf numFmtId="0" fontId="128" fillId="2" borderId="842" xfId="6" applyFont="1" applyFill="1" applyBorder="1" applyAlignment="1" applyProtection="1">
      <alignment horizontal="center" vertical="center" wrapText="1"/>
      <protection locked="0"/>
    </xf>
    <xf numFmtId="0" fontId="135" fillId="2" borderId="0" xfId="0" applyFont="1" applyFill="1" applyBorder="1" applyAlignment="1" applyProtection="1">
      <alignment horizontal="center" vertical="center" wrapText="1"/>
      <protection locked="0"/>
    </xf>
    <xf numFmtId="0" fontId="128" fillId="5" borderId="486" xfId="8" quotePrefix="1" applyFont="1" applyFill="1" applyBorder="1" applyAlignment="1" applyProtection="1">
      <alignment horizontal="center" vertical="center" wrapText="1"/>
      <protection locked="0"/>
    </xf>
    <xf numFmtId="0" fontId="128" fillId="2" borderId="492" xfId="8" applyFont="1" applyFill="1" applyBorder="1" applyAlignment="1" applyProtection="1">
      <alignment horizontal="center" vertical="center" wrapText="1"/>
      <protection locked="0"/>
    </xf>
    <xf numFmtId="0" fontId="128" fillId="2" borderId="491" xfId="8" applyFont="1" applyFill="1" applyBorder="1" applyAlignment="1" applyProtection="1">
      <alignment horizontal="center" vertical="center" wrapText="1"/>
      <protection locked="0"/>
    </xf>
    <xf numFmtId="0" fontId="27" fillId="2" borderId="414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412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249" xfId="4" quotePrefix="1" applyNumberFormat="1" applyFont="1" applyFill="1" applyBorder="1" applyAlignment="1" applyProtection="1">
      <alignment horizontal="center" vertical="center" wrapText="1"/>
      <protection locked="0"/>
    </xf>
    <xf numFmtId="0" fontId="3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410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16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11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1000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995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999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10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16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11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4" quotePrefix="1" applyFont="1" applyFill="1" applyBorder="1" applyAlignment="1" applyProtection="1">
      <alignment horizontal="center" vertical="center" wrapText="1"/>
      <protection locked="0"/>
    </xf>
    <xf numFmtId="0" fontId="25" fillId="2" borderId="5" xfId="4" applyFont="1" applyFill="1" applyBorder="1" applyAlignment="1" applyProtection="1">
      <alignment horizontal="center" vertical="center" wrapText="1"/>
      <protection locked="0"/>
    </xf>
    <xf numFmtId="0" fontId="25" fillId="2" borderId="6" xfId="4" applyFont="1" applyFill="1" applyBorder="1" applyAlignment="1" applyProtection="1">
      <alignment horizontal="center" vertical="center" wrapText="1"/>
      <protection locked="0"/>
    </xf>
    <xf numFmtId="0" fontId="25" fillId="2" borderId="2" xfId="8" quotePrefix="1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wrapText="1"/>
      <protection locked="0"/>
    </xf>
    <xf numFmtId="0" fontId="27" fillId="2" borderId="40" xfId="0" applyFont="1" applyFill="1" applyBorder="1" applyAlignment="1" applyProtection="1">
      <alignment wrapText="1"/>
      <protection locked="0"/>
    </xf>
    <xf numFmtId="0" fontId="27" fillId="2" borderId="4" xfId="0" applyFont="1" applyFill="1" applyBorder="1" applyAlignment="1" applyProtection="1">
      <alignment wrapText="1"/>
      <protection locked="0"/>
    </xf>
    <xf numFmtId="0" fontId="27" fillId="2" borderId="18" xfId="0" applyFont="1" applyFill="1" applyBorder="1" applyAlignment="1" applyProtection="1">
      <alignment wrapText="1"/>
      <protection locked="0"/>
    </xf>
    <xf numFmtId="0" fontId="27" fillId="2" borderId="20" xfId="0" applyFont="1" applyFill="1" applyBorder="1" applyAlignment="1" applyProtection="1">
      <alignment wrapText="1"/>
      <protection locked="0"/>
    </xf>
    <xf numFmtId="0" fontId="27" fillId="2" borderId="92" xfId="0" applyFont="1" applyFill="1" applyBorder="1" applyAlignment="1" applyProtection="1">
      <alignment wrapText="1"/>
      <protection locked="0"/>
    </xf>
    <xf numFmtId="0" fontId="25" fillId="2" borderId="3" xfId="8" quotePrefix="1" applyFont="1" applyFill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wrapText="1"/>
      <protection locked="0"/>
    </xf>
    <xf numFmtId="0" fontId="27" fillId="2" borderId="7" xfId="0" applyFont="1" applyFill="1" applyBorder="1" applyAlignment="1" applyProtection="1">
      <alignment wrapText="1"/>
      <protection locked="0"/>
    </xf>
    <xf numFmtId="0" fontId="27" fillId="2" borderId="8" xfId="0" applyFont="1" applyFill="1" applyBorder="1" applyAlignment="1" applyProtection="1">
      <alignment wrapText="1"/>
      <protection locked="0"/>
    </xf>
    <xf numFmtId="0" fontId="25" fillId="2" borderId="2" xfId="8" applyFont="1" applyFill="1" applyBorder="1" applyAlignment="1" applyProtection="1">
      <alignment horizontal="center" vertical="center" wrapText="1"/>
      <protection locked="0"/>
    </xf>
    <xf numFmtId="0" fontId="25" fillId="2" borderId="2" xfId="6" quotePrefix="1" applyFont="1" applyFill="1" applyBorder="1" applyAlignment="1" applyProtection="1">
      <alignment horizontal="center" vertical="center" wrapText="1"/>
      <protection locked="0"/>
    </xf>
    <xf numFmtId="0" fontId="25" fillId="2" borderId="3" xfId="6" applyFont="1" applyFill="1" applyBorder="1" applyAlignment="1" applyProtection="1">
      <alignment horizontal="center" vertical="center" wrapText="1"/>
      <protection locked="0"/>
    </xf>
    <xf numFmtId="0" fontId="25" fillId="2" borderId="4" xfId="6" applyFont="1" applyFill="1" applyBorder="1" applyAlignment="1" applyProtection="1">
      <alignment horizontal="center" vertical="center" wrapText="1"/>
      <protection locked="0"/>
    </xf>
    <xf numFmtId="0" fontId="25" fillId="2" borderId="6" xfId="6" applyFont="1" applyFill="1" applyBorder="1" applyAlignment="1" applyProtection="1">
      <alignment horizontal="center" vertical="center" wrapText="1"/>
      <protection locked="0"/>
    </xf>
    <xf numFmtId="0" fontId="25" fillId="2" borderId="7" xfId="6" applyFont="1" applyFill="1" applyBorder="1" applyAlignment="1" applyProtection="1">
      <alignment horizontal="center" vertical="center" wrapText="1"/>
      <protection locked="0"/>
    </xf>
    <xf numFmtId="0" fontId="25" fillId="2" borderId="8" xfId="6" applyFont="1" applyFill="1" applyBorder="1" applyAlignment="1" applyProtection="1">
      <alignment horizontal="center" vertical="center" wrapText="1"/>
      <protection locked="0"/>
    </xf>
    <xf numFmtId="0" fontId="128" fillId="2" borderId="1604" xfId="4" quotePrefix="1" applyFont="1" applyFill="1" applyBorder="1" applyAlignment="1" applyProtection="1">
      <alignment horizontal="center" vertical="center" wrapText="1"/>
      <protection locked="0"/>
    </xf>
    <xf numFmtId="0" fontId="128" fillId="2" borderId="1432" xfId="4" applyFont="1" applyFill="1" applyBorder="1" applyAlignment="1" applyProtection="1">
      <alignment horizontal="center" vertical="center" wrapText="1"/>
      <protection locked="0"/>
    </xf>
    <xf numFmtId="0" fontId="128" fillId="2" borderId="1476" xfId="4" applyFont="1" applyFill="1" applyBorder="1" applyAlignment="1" applyProtection="1">
      <alignment horizontal="center" vertical="center" wrapText="1"/>
      <protection locked="0"/>
    </xf>
    <xf numFmtId="0" fontId="128" fillId="2" borderId="1373" xfId="8" quotePrefix="1" applyFont="1" applyFill="1" applyBorder="1" applyAlignment="1" applyProtection="1">
      <alignment horizontal="center" vertical="center" wrapText="1"/>
      <protection locked="0"/>
    </xf>
    <xf numFmtId="0" fontId="127" fillId="2" borderId="1374" xfId="0" applyFont="1" applyFill="1" applyBorder="1" applyAlignment="1" applyProtection="1">
      <alignment wrapText="1"/>
      <protection locked="0"/>
    </xf>
    <xf numFmtId="0" fontId="127" fillId="2" borderId="1441" xfId="0" applyFont="1" applyFill="1" applyBorder="1" applyAlignment="1" applyProtection="1">
      <alignment wrapText="1"/>
      <protection locked="0"/>
    </xf>
    <xf numFmtId="0" fontId="127" fillId="2" borderId="1355" xfId="0" applyFont="1" applyFill="1" applyBorder="1" applyAlignment="1" applyProtection="1">
      <alignment wrapText="1"/>
      <protection locked="0"/>
    </xf>
    <xf numFmtId="0" fontId="127" fillId="2" borderId="1073" xfId="0" applyFont="1" applyFill="1" applyBorder="1" applyAlignment="1" applyProtection="1">
      <alignment wrapText="1"/>
      <protection locked="0"/>
    </xf>
    <xf numFmtId="0" fontId="127" fillId="2" borderId="1605" xfId="0" applyFont="1" applyFill="1" applyBorder="1" applyAlignment="1" applyProtection="1">
      <alignment wrapText="1"/>
      <protection locked="0"/>
    </xf>
    <xf numFmtId="0" fontId="128" fillId="2" borderId="1374" xfId="8" quotePrefix="1" applyFont="1" applyFill="1" applyBorder="1" applyAlignment="1" applyProtection="1">
      <alignment horizontal="center" vertical="center" wrapText="1"/>
      <protection locked="0"/>
    </xf>
    <xf numFmtId="0" fontId="127" fillId="2" borderId="1476" xfId="0" applyFont="1" applyFill="1" applyBorder="1" applyAlignment="1" applyProtection="1">
      <alignment wrapText="1"/>
      <protection locked="0"/>
    </xf>
    <xf numFmtId="0" fontId="127" fillId="2" borderId="1529" xfId="0" applyFont="1" applyFill="1" applyBorder="1" applyAlignment="1" applyProtection="1">
      <alignment wrapText="1"/>
      <protection locked="0"/>
    </xf>
    <xf numFmtId="0" fontId="127" fillId="2" borderId="1530" xfId="0" applyFont="1" applyFill="1" applyBorder="1" applyAlignment="1" applyProtection="1">
      <alignment wrapText="1"/>
      <protection locked="0"/>
    </xf>
    <xf numFmtId="0" fontId="128" fillId="2" borderId="1373" xfId="8" applyFont="1" applyFill="1" applyBorder="1" applyAlignment="1" applyProtection="1">
      <alignment horizontal="center" vertical="center" wrapText="1"/>
      <protection locked="0"/>
    </xf>
    <xf numFmtId="0" fontId="128" fillId="2" borderId="1373" xfId="6" quotePrefix="1" applyFont="1" applyFill="1" applyBorder="1" applyAlignment="1" applyProtection="1">
      <alignment horizontal="center" vertical="center" wrapText="1"/>
      <protection locked="0"/>
    </xf>
    <xf numFmtId="0" fontId="128" fillId="2" borderId="1374" xfId="6" applyFont="1" applyFill="1" applyBorder="1" applyAlignment="1" applyProtection="1">
      <alignment horizontal="center" vertical="center" wrapText="1"/>
      <protection locked="0"/>
    </xf>
    <xf numFmtId="0" fontId="128" fillId="2" borderId="1355" xfId="6" applyFont="1" applyFill="1" applyBorder="1" applyAlignment="1" applyProtection="1">
      <alignment horizontal="center" vertical="center" wrapText="1"/>
      <protection locked="0"/>
    </xf>
    <xf numFmtId="0" fontId="128" fillId="2" borderId="1476" xfId="6" applyFont="1" applyFill="1" applyBorder="1" applyAlignment="1" applyProtection="1">
      <alignment horizontal="center" vertical="center" wrapText="1"/>
      <protection locked="0"/>
    </xf>
    <xf numFmtId="0" fontId="128" fillId="2" borderId="1529" xfId="6" applyFont="1" applyFill="1" applyBorder="1" applyAlignment="1" applyProtection="1">
      <alignment horizontal="center" vertical="center" wrapText="1"/>
      <protection locked="0"/>
    </xf>
    <xf numFmtId="0" fontId="128" fillId="2" borderId="1530" xfId="6" applyFont="1" applyFill="1" applyBorder="1" applyAlignment="1" applyProtection="1">
      <alignment horizontal="center" vertical="center" wrapText="1"/>
      <protection locked="0"/>
    </xf>
    <xf numFmtId="0" fontId="128" fillId="5" borderId="1604" xfId="4" quotePrefix="1" applyFont="1" applyFill="1" applyBorder="1" applyAlignment="1" applyProtection="1">
      <alignment horizontal="center" vertical="center" wrapText="1"/>
      <protection locked="0"/>
    </xf>
    <xf numFmtId="0" fontId="128" fillId="5" borderId="1566" xfId="8" quotePrefix="1" applyFont="1" applyFill="1" applyBorder="1" applyAlignment="1" applyProtection="1">
      <alignment horizontal="center" vertical="center" wrapText="1"/>
      <protection locked="0"/>
    </xf>
    <xf numFmtId="0" fontId="128" fillId="2" borderId="1563" xfId="8" applyFont="1" applyFill="1" applyBorder="1" applyAlignment="1" applyProtection="1">
      <alignment horizontal="center" vertical="center" wrapText="1"/>
      <protection locked="0"/>
    </xf>
    <xf numFmtId="0" fontId="128" fillId="2" borderId="1567" xfId="8" applyFont="1" applyFill="1" applyBorder="1" applyAlignment="1" applyProtection="1">
      <alignment horizontal="center" vertical="center" wrapText="1"/>
      <protection locked="0"/>
    </xf>
    <xf numFmtId="0" fontId="128" fillId="5" borderId="1373" xfId="6" quotePrefix="1" applyFont="1" applyFill="1" applyBorder="1" applyAlignment="1" applyProtection="1">
      <alignment horizontal="center" vertical="center" wrapText="1"/>
      <protection locked="0"/>
    </xf>
    <xf numFmtId="0" fontId="142" fillId="2" borderId="1374" xfId="0" applyFont="1" applyFill="1" applyBorder="1" applyAlignment="1" applyProtection="1">
      <alignment horizontal="left" vertical="center" wrapText="1"/>
      <protection locked="0"/>
    </xf>
    <xf numFmtId="0" fontId="128" fillId="5" borderId="1474" xfId="4" quotePrefix="1" applyFont="1" applyFill="1" applyBorder="1" applyAlignment="1" applyProtection="1">
      <alignment horizontal="center" vertical="center" wrapText="1"/>
      <protection locked="0"/>
    </xf>
    <xf numFmtId="0" fontId="149" fillId="2" borderId="0" xfId="0" applyFont="1" applyFill="1" applyBorder="1" applyAlignment="1" applyProtection="1">
      <alignment horizontal="center" vertical="center" wrapText="1"/>
      <protection locked="0"/>
    </xf>
    <xf numFmtId="0" fontId="128" fillId="5" borderId="1563" xfId="8" quotePrefix="1" applyFont="1" applyFill="1" applyBorder="1" applyAlignment="1" applyProtection="1">
      <alignment horizontal="center" vertical="center" wrapText="1"/>
      <protection locked="0"/>
    </xf>
    <xf numFmtId="0" fontId="128" fillId="5" borderId="1567" xfId="8" quotePrefix="1" applyFont="1" applyFill="1" applyBorder="1" applyAlignment="1" applyProtection="1">
      <alignment horizontal="center" vertical="center" wrapText="1"/>
      <protection locked="0"/>
    </xf>
    <xf numFmtId="0" fontId="128" fillId="5" borderId="1566" xfId="6" quotePrefix="1" applyFont="1" applyFill="1" applyBorder="1" applyAlignment="1" applyProtection="1">
      <alignment horizontal="center" vertical="center" wrapText="1"/>
      <protection locked="0"/>
    </xf>
    <xf numFmtId="0" fontId="128" fillId="5" borderId="1563" xfId="6" quotePrefix="1" applyFont="1" applyFill="1" applyBorder="1" applyAlignment="1" applyProtection="1">
      <alignment horizontal="center" vertical="center" wrapText="1"/>
      <protection locked="0"/>
    </xf>
    <xf numFmtId="0" fontId="128" fillId="5" borderId="1567" xfId="6" quotePrefix="1" applyFont="1" applyFill="1" applyBorder="1" applyAlignment="1" applyProtection="1">
      <alignment horizontal="center" vertical="center" wrapText="1"/>
      <protection locked="0"/>
    </xf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25" fillId="5" borderId="35" xfId="8" quotePrefix="1" applyFont="1" applyFill="1" applyBorder="1" applyAlignment="1" applyProtection="1">
      <alignment horizontal="center" vertical="center" wrapText="1"/>
      <protection locked="0"/>
    </xf>
    <xf numFmtId="0" fontId="25" fillId="5" borderId="59" xfId="8" applyFont="1" applyFill="1" applyBorder="1" applyAlignment="1" applyProtection="1">
      <alignment horizontal="center" vertical="center" wrapText="1"/>
      <protection locked="0"/>
    </xf>
    <xf numFmtId="0" fontId="25" fillId="5" borderId="78" xfId="8" applyFont="1" applyFill="1" applyBorder="1" applyAlignment="1" applyProtection="1">
      <alignment horizontal="center" vertical="center" wrapText="1"/>
      <protection locked="0"/>
    </xf>
    <xf numFmtId="0" fontId="25" fillId="5" borderId="2" xfId="6" quotePrefix="1" applyFont="1" applyFill="1" applyBorder="1" applyAlignment="1" applyProtection="1">
      <alignment horizontal="center" vertical="center" wrapText="1"/>
      <protection locked="0"/>
    </xf>
    <xf numFmtId="0" fontId="25" fillId="5" borderId="3" xfId="6" applyFont="1" applyFill="1" applyBorder="1" applyAlignment="1" applyProtection="1">
      <alignment horizontal="center" vertical="center" wrapText="1"/>
      <protection locked="0"/>
    </xf>
    <xf numFmtId="0" fontId="25" fillId="5" borderId="4" xfId="6" applyFont="1" applyFill="1" applyBorder="1" applyAlignment="1" applyProtection="1">
      <alignment horizontal="center" vertical="center" wrapText="1"/>
      <protection locked="0"/>
    </xf>
    <xf numFmtId="0" fontId="25" fillId="5" borderId="1" xfId="4" quotePrefix="1" applyFont="1" applyFill="1" applyBorder="1" applyAlignment="1" applyProtection="1">
      <alignment horizontal="center" vertical="center" wrapText="1"/>
      <protection locked="0"/>
    </xf>
    <xf numFmtId="0" fontId="25" fillId="5" borderId="6" xfId="4" applyFont="1" applyFill="1" applyBorder="1" applyAlignment="1" applyProtection="1">
      <alignment horizontal="center" vertical="center" wrapText="1"/>
      <protection locked="0"/>
    </xf>
    <xf numFmtId="0" fontId="25" fillId="2" borderId="59" xfId="8" applyFont="1" applyFill="1" applyBorder="1" applyAlignment="1" applyProtection="1">
      <alignment horizontal="center" vertical="center" wrapText="1"/>
      <protection locked="0"/>
    </xf>
    <xf numFmtId="0" fontId="25" fillId="2" borderId="78" xfId="8" applyFont="1" applyFill="1" applyBorder="1" applyAlignment="1" applyProtection="1">
      <alignment horizontal="center" vertical="center" wrapText="1"/>
      <protection locked="0"/>
    </xf>
    <xf numFmtId="0" fontId="11" fillId="2" borderId="688" xfId="4" quotePrefix="1" applyFont="1" applyFill="1" applyBorder="1" applyAlignment="1">
      <alignment horizontal="center" vertical="center" wrapText="1"/>
    </xf>
    <xf numFmtId="0" fontId="11" fillId="2" borderId="628" xfId="4" quotePrefix="1" applyFont="1" applyFill="1" applyBorder="1" applyAlignment="1">
      <alignment horizontal="center" vertical="center" wrapText="1"/>
    </xf>
    <xf numFmtId="0" fontId="11" fillId="2" borderId="683" xfId="4" quotePrefix="1" applyFont="1" applyFill="1" applyBorder="1" applyAlignment="1">
      <alignment horizontal="center" vertical="center" wrapText="1"/>
    </xf>
    <xf numFmtId="0" fontId="11" fillId="2" borderId="689" xfId="8" quotePrefix="1" applyFont="1" applyFill="1" applyBorder="1" applyAlignment="1">
      <alignment horizontal="center" vertical="center" wrapText="1"/>
    </xf>
    <xf numFmtId="0" fontId="11" fillId="2" borderId="690" xfId="8" quotePrefix="1" applyFont="1" applyFill="1" applyBorder="1" applyAlignment="1">
      <alignment horizontal="center" vertical="center" wrapText="1"/>
    </xf>
    <xf numFmtId="0" fontId="11" fillId="5" borderId="691" xfId="8" quotePrefix="1" applyFont="1" applyFill="1" applyBorder="1" applyAlignment="1">
      <alignment horizontal="center" vertical="center" wrapText="1"/>
    </xf>
    <xf numFmtId="0" fontId="11" fillId="5" borderId="683" xfId="8" quotePrefix="1" applyFont="1" applyFill="1" applyBorder="1" applyAlignment="1">
      <alignment horizontal="center" vertical="center" wrapText="1"/>
    </xf>
    <xf numFmtId="0" fontId="11" fillId="5" borderId="585" xfId="8" quotePrefix="1" applyFont="1" applyFill="1" applyBorder="1" applyAlignment="1">
      <alignment horizontal="center" vertical="center" wrapText="1"/>
    </xf>
    <xf numFmtId="0" fontId="11" fillId="5" borderId="586" xfId="8" quotePrefix="1" applyFont="1" applyFill="1" applyBorder="1" applyAlignment="1">
      <alignment horizontal="center" vertical="center" wrapText="1"/>
    </xf>
    <xf numFmtId="0" fontId="11" fillId="5" borderId="615" xfId="8" quotePrefix="1" applyFont="1" applyFill="1" applyBorder="1" applyAlignment="1">
      <alignment horizontal="center" vertical="center" wrapText="1"/>
    </xf>
    <xf numFmtId="0" fontId="11" fillId="5" borderId="609" xfId="8" quotePrefix="1" applyFont="1" applyFill="1" applyBorder="1" applyAlignment="1">
      <alignment horizontal="center" vertical="center" wrapText="1"/>
    </xf>
    <xf numFmtId="0" fontId="11" fillId="5" borderId="611" xfId="8" quotePrefix="1" applyFont="1" applyFill="1" applyBorder="1" applyAlignment="1">
      <alignment horizontal="center" vertical="center" wrapText="1"/>
    </xf>
    <xf numFmtId="0" fontId="11" fillId="2" borderId="689" xfId="6" quotePrefix="1" applyFont="1" applyFill="1" applyBorder="1" applyAlignment="1">
      <alignment horizontal="center" vertical="center" wrapText="1"/>
    </xf>
    <xf numFmtId="0" fontId="11" fillId="2" borderId="690" xfId="6" quotePrefix="1" applyFont="1" applyFill="1" applyBorder="1" applyAlignment="1">
      <alignment horizontal="center" vertical="center" wrapText="1"/>
    </xf>
    <xf numFmtId="0" fontId="11" fillId="2" borderId="691" xfId="6" quotePrefix="1" applyFont="1" applyFill="1" applyBorder="1" applyAlignment="1">
      <alignment horizontal="center" vertical="center" wrapText="1"/>
    </xf>
    <xf numFmtId="0" fontId="11" fillId="2" borderId="683" xfId="6" quotePrefix="1" applyFont="1" applyFill="1" applyBorder="1" applyAlignment="1">
      <alignment horizontal="center" vertical="center" wrapText="1"/>
    </xf>
    <xf numFmtId="0" fontId="11" fillId="2" borderId="585" xfId="6" quotePrefix="1" applyFont="1" applyFill="1" applyBorder="1" applyAlignment="1">
      <alignment horizontal="center" vertical="center" wrapText="1"/>
    </xf>
    <xf numFmtId="0" fontId="11" fillId="2" borderId="586" xfId="6" quotePrefix="1" applyFont="1" applyFill="1" applyBorder="1" applyAlignment="1">
      <alignment horizontal="center" vertical="center" wrapText="1"/>
    </xf>
    <xf numFmtId="0" fontId="11" fillId="2" borderId="353" xfId="6" quotePrefix="1" applyFont="1" applyFill="1" applyBorder="1" applyAlignment="1">
      <alignment horizontal="center" vertical="center" wrapText="1"/>
    </xf>
    <xf numFmtId="0" fontId="11" fillId="2" borderId="352" xfId="6" quotePrefix="1" applyFont="1" applyFill="1" applyBorder="1" applyAlignment="1">
      <alignment horizontal="center" vertical="center" wrapText="1"/>
    </xf>
    <xf numFmtId="0" fontId="11" fillId="2" borderId="351" xfId="4" quotePrefix="1" applyFont="1" applyFill="1" applyBorder="1" applyAlignment="1">
      <alignment horizontal="center" vertical="center" wrapText="1"/>
    </xf>
    <xf numFmtId="0" fontId="11" fillId="2" borderId="353" xfId="4" quotePrefix="1" applyFont="1" applyFill="1" applyBorder="1" applyAlignment="1">
      <alignment horizontal="center" vertical="center" wrapText="1"/>
    </xf>
    <xf numFmtId="0" fontId="11" fillId="5" borderId="323" xfId="8" quotePrefix="1" applyFont="1" applyFill="1" applyBorder="1" applyAlignment="1">
      <alignment horizontal="center" vertical="center" wrapText="1"/>
    </xf>
    <xf numFmtId="0" fontId="11" fillId="5" borderId="353" xfId="8" quotePrefix="1" applyFont="1" applyFill="1" applyBorder="1" applyAlignment="1">
      <alignment horizontal="center" vertical="center" wrapText="1"/>
    </xf>
    <xf numFmtId="0" fontId="11" fillId="5" borderId="340" xfId="8" quotePrefix="1" applyFont="1" applyFill="1" applyBorder="1" applyAlignment="1">
      <alignment horizontal="center" vertical="center" wrapText="1"/>
    </xf>
    <xf numFmtId="0" fontId="11" fillId="5" borderId="352" xfId="8" quotePrefix="1" applyFont="1" applyFill="1" applyBorder="1" applyAlignment="1">
      <alignment horizontal="center" vertical="center" wrapText="1"/>
    </xf>
    <xf numFmtId="0" fontId="11" fillId="5" borderId="337" xfId="8" quotePrefix="1" applyFont="1" applyFill="1" applyBorder="1" applyAlignment="1">
      <alignment horizontal="center" vertical="center" wrapText="1"/>
    </xf>
    <xf numFmtId="0" fontId="11" fillId="5" borderId="338" xfId="8" quotePrefix="1" applyFont="1" applyFill="1" applyBorder="1" applyAlignment="1">
      <alignment horizontal="center" vertical="center" wrapText="1"/>
    </xf>
    <xf numFmtId="0" fontId="11" fillId="5" borderId="339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27" fillId="2" borderId="0" xfId="9" applyFont="1" applyFill="1" applyBorder="1" applyAlignment="1" applyProtection="1">
      <alignment horizontal="center" vertical="center" wrapText="1"/>
      <protection locked="0"/>
    </xf>
    <xf numFmtId="0" fontId="128" fillId="5" borderId="320" xfId="23" quotePrefix="1" applyFont="1" applyFill="1" applyBorder="1" applyAlignment="1" applyProtection="1">
      <alignment horizontal="center" vertical="center" wrapText="1"/>
      <protection locked="0"/>
    </xf>
    <xf numFmtId="0" fontId="128" fillId="2" borderId="351" xfId="23" applyFont="1" applyFill="1" applyBorder="1" applyAlignment="1" applyProtection="1">
      <alignment horizontal="center" vertical="center" wrapText="1"/>
      <protection locked="0"/>
    </xf>
    <xf numFmtId="0" fontId="128" fillId="2" borderId="353" xfId="23" applyFont="1" applyFill="1" applyBorder="1" applyAlignment="1" applyProtection="1">
      <alignment horizontal="center" vertical="center" wrapText="1"/>
      <protection locked="0"/>
    </xf>
    <xf numFmtId="0" fontId="128" fillId="5" borderId="321" xfId="20" quotePrefix="1" applyFont="1" applyFill="1" applyBorder="1" applyAlignment="1" applyProtection="1">
      <alignment horizontal="center" vertical="center" wrapText="1"/>
      <protection locked="0"/>
    </xf>
    <xf numFmtId="0" fontId="128" fillId="2" borderId="322" xfId="20" applyFont="1" applyFill="1" applyBorder="1" applyAlignment="1" applyProtection="1">
      <alignment horizontal="center" vertical="center" wrapText="1"/>
      <protection locked="0"/>
    </xf>
    <xf numFmtId="0" fontId="128" fillId="2" borderId="323" xfId="20" applyFont="1" applyFill="1" applyBorder="1" applyAlignment="1" applyProtection="1">
      <alignment horizontal="center" vertical="center" wrapText="1"/>
      <protection locked="0"/>
    </xf>
    <xf numFmtId="0" fontId="128" fillId="2" borderId="353" xfId="20" applyFont="1" applyFill="1" applyBorder="1" applyAlignment="1" applyProtection="1">
      <alignment horizontal="center" vertical="center" wrapText="1"/>
      <protection locked="0"/>
    </xf>
    <xf numFmtId="0" fontId="128" fillId="2" borderId="340" xfId="20" applyFont="1" applyFill="1" applyBorder="1" applyAlignment="1" applyProtection="1">
      <alignment horizontal="center" vertical="center" wrapText="1"/>
      <protection locked="0"/>
    </xf>
    <xf numFmtId="0" fontId="128" fillId="2" borderId="352" xfId="20" applyFont="1" applyFill="1" applyBorder="1" applyAlignment="1" applyProtection="1">
      <alignment horizontal="center" vertical="center" wrapText="1"/>
      <protection locked="0"/>
    </xf>
    <xf numFmtId="0" fontId="128" fillId="2" borderId="321" xfId="20" applyFont="1" applyFill="1" applyBorder="1" applyAlignment="1" applyProtection="1">
      <alignment horizontal="center" vertical="center" wrapText="1"/>
      <protection locked="0"/>
    </xf>
    <xf numFmtId="0" fontId="128" fillId="5" borderId="321" xfId="7" quotePrefix="1" applyFont="1" applyFill="1" applyBorder="1" applyAlignment="1" applyProtection="1">
      <alignment horizontal="center" vertical="center" wrapText="1"/>
      <protection locked="0"/>
    </xf>
    <xf numFmtId="0" fontId="128" fillId="2" borderId="322" xfId="7" applyFont="1" applyFill="1" applyBorder="1" applyAlignment="1" applyProtection="1">
      <alignment horizontal="center" vertical="center" wrapText="1"/>
      <protection locked="0"/>
    </xf>
    <xf numFmtId="0" fontId="128" fillId="2" borderId="323" xfId="7" applyFont="1" applyFill="1" applyBorder="1" applyAlignment="1" applyProtection="1">
      <alignment horizontal="center" vertical="center" wrapText="1"/>
      <protection locked="0"/>
    </xf>
    <xf numFmtId="0" fontId="128" fillId="2" borderId="353" xfId="7" applyFont="1" applyFill="1" applyBorder="1" applyAlignment="1" applyProtection="1">
      <alignment horizontal="center" vertical="center" wrapText="1"/>
      <protection locked="0"/>
    </xf>
    <xf numFmtId="0" fontId="128" fillId="2" borderId="340" xfId="7" applyFont="1" applyFill="1" applyBorder="1" applyAlignment="1" applyProtection="1">
      <alignment horizontal="center" vertical="center" wrapText="1"/>
      <protection locked="0"/>
    </xf>
    <xf numFmtId="0" fontId="128" fillId="2" borderId="352" xfId="7" applyFont="1" applyFill="1" applyBorder="1" applyAlignment="1" applyProtection="1">
      <alignment horizontal="center" vertical="center" wrapText="1"/>
      <protection locked="0"/>
    </xf>
    <xf numFmtId="0" fontId="186" fillId="2" borderId="0" xfId="0" applyFont="1" applyFill="1" applyBorder="1" applyAlignment="1">
      <alignment horizontal="center" wrapText="1"/>
    </xf>
    <xf numFmtId="0" fontId="186" fillId="2" borderId="0" xfId="0" applyFont="1" applyFill="1" applyAlignment="1">
      <alignment horizontal="center"/>
    </xf>
    <xf numFmtId="0" fontId="11" fillId="5" borderId="1427" xfId="8" applyFont="1" applyFill="1" applyBorder="1" applyAlignment="1">
      <alignment horizontal="center" vertical="center" wrapText="1"/>
    </xf>
    <xf numFmtId="0" fontId="11" fillId="5" borderId="1428" xfId="8" applyFont="1" applyFill="1" applyBorder="1" applyAlignment="1">
      <alignment horizontal="center" vertical="center" wrapText="1"/>
    </xf>
    <xf numFmtId="0" fontId="11" fillId="5" borderId="1434" xfId="6" applyFont="1" applyFill="1" applyBorder="1" applyAlignment="1">
      <alignment horizontal="center" vertical="center" wrapText="1"/>
    </xf>
    <xf numFmtId="0" fontId="11" fillId="5" borderId="1435" xfId="6" applyFont="1" applyFill="1" applyBorder="1" applyAlignment="1">
      <alignment horizontal="center" vertical="center" wrapText="1"/>
    </xf>
    <xf numFmtId="0" fontId="187" fillId="5" borderId="0" xfId="0" applyFont="1" applyFill="1" applyBorder="1" applyAlignment="1">
      <alignment horizontal="left" vertical="center" wrapText="1"/>
    </xf>
    <xf numFmtId="0" fontId="11" fillId="2" borderId="1432" xfId="4" applyFont="1" applyFill="1" applyBorder="1" applyAlignment="1">
      <alignment horizontal="center" vertical="center" wrapText="1"/>
    </xf>
    <xf numFmtId="0" fontId="11" fillId="2" borderId="1436" xfId="4" applyFont="1" applyFill="1" applyBorder="1" applyAlignment="1">
      <alignment horizontal="center" vertical="center" wrapText="1"/>
    </xf>
    <xf numFmtId="0" fontId="11" fillId="2" borderId="1374" xfId="6" applyFont="1" applyFill="1" applyBorder="1" applyAlignment="1">
      <alignment horizontal="center" vertical="center" wrapText="1"/>
    </xf>
    <xf numFmtId="0" fontId="11" fillId="2" borderId="1431" xfId="6" applyFont="1" applyFill="1" applyBorder="1" applyAlignment="1">
      <alignment horizontal="center" vertical="center" wrapText="1"/>
    </xf>
    <xf numFmtId="0" fontId="11" fillId="2" borderId="1436" xfId="6" applyFont="1" applyFill="1" applyBorder="1" applyAlignment="1">
      <alignment horizontal="center" vertical="center" wrapText="1"/>
    </xf>
    <xf numFmtId="0" fontId="11" fillId="2" borderId="1437" xfId="6" applyFont="1" applyFill="1" applyBorder="1" applyAlignment="1">
      <alignment horizontal="center" vertical="center" wrapText="1"/>
    </xf>
    <xf numFmtId="0" fontId="11" fillId="2" borderId="1438" xfId="6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698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99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00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373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240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355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98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99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00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97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83" xfId="4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1001" xfId="4" quotePrefix="1" applyFont="1" applyFill="1" applyBorder="1" applyAlignment="1" applyProtection="1">
      <alignment horizontal="center" vertical="center" wrapText="1"/>
      <protection locked="0"/>
    </xf>
    <xf numFmtId="0" fontId="25" fillId="2" borderId="854" xfId="4" quotePrefix="1" applyFont="1" applyFill="1" applyBorder="1" applyAlignment="1" applyProtection="1">
      <alignment horizontal="center" vertical="center" wrapText="1"/>
      <protection locked="0"/>
    </xf>
    <xf numFmtId="0" fontId="25" fillId="2" borderId="909" xfId="4" quotePrefix="1" applyFont="1" applyFill="1" applyBorder="1" applyAlignment="1" applyProtection="1">
      <alignment horizontal="center" vertical="center" wrapText="1"/>
      <protection locked="0"/>
    </xf>
    <xf numFmtId="0" fontId="25" fillId="2" borderId="1020" xfId="8" quotePrefix="1" applyFont="1" applyFill="1" applyBorder="1" applyAlignment="1" applyProtection="1">
      <alignment horizontal="center" vertical="center" wrapText="1"/>
      <protection locked="0"/>
    </xf>
    <xf numFmtId="0" fontId="25" fillId="2" borderId="1021" xfId="8" quotePrefix="1" applyFont="1" applyFill="1" applyBorder="1" applyAlignment="1" applyProtection="1">
      <alignment horizontal="center" vertical="center" wrapText="1"/>
      <protection locked="0"/>
    </xf>
    <xf numFmtId="0" fontId="25" fillId="2" borderId="1022" xfId="8" quotePrefix="1" applyFont="1" applyFill="1" applyBorder="1" applyAlignment="1" applyProtection="1">
      <alignment horizontal="center" vertical="center" wrapText="1"/>
      <protection locked="0"/>
    </xf>
    <xf numFmtId="0" fontId="25" fillId="2" borderId="956" xfId="8" quotePrefix="1" applyFont="1" applyFill="1" applyBorder="1" applyAlignment="1" applyProtection="1">
      <alignment horizontal="center" vertical="center" wrapText="1"/>
      <protection locked="0"/>
    </xf>
    <xf numFmtId="0" fontId="25" fillId="2" borderId="1045" xfId="8" quotePrefix="1" applyFont="1" applyFill="1" applyBorder="1" applyAlignment="1" applyProtection="1">
      <alignment horizontal="center" vertical="center" wrapText="1"/>
      <protection locked="0"/>
    </xf>
    <xf numFmtId="0" fontId="25" fillId="2" borderId="1038" xfId="8" quotePrefix="1" applyFont="1" applyFill="1" applyBorder="1" applyAlignment="1" applyProtection="1">
      <alignment horizontal="center" vertical="center" wrapText="1"/>
      <protection locked="0"/>
    </xf>
    <xf numFmtId="0" fontId="25" fillId="2" borderId="1020" xfId="6" quotePrefix="1" applyFont="1" applyFill="1" applyBorder="1" applyAlignment="1" applyProtection="1">
      <alignment horizontal="center" vertical="center" wrapText="1"/>
      <protection locked="0"/>
    </xf>
    <xf numFmtId="0" fontId="25" fillId="2" borderId="1021" xfId="6" quotePrefix="1" applyFont="1" applyFill="1" applyBorder="1" applyAlignment="1" applyProtection="1">
      <alignment horizontal="center" vertical="center" wrapText="1"/>
      <protection locked="0"/>
    </xf>
    <xf numFmtId="0" fontId="25" fillId="2" borderId="1022" xfId="6" quotePrefix="1" applyFont="1" applyFill="1" applyBorder="1" applyAlignment="1" applyProtection="1">
      <alignment horizontal="center" vertical="center" wrapText="1"/>
      <protection locked="0"/>
    </xf>
    <xf numFmtId="0" fontId="25" fillId="2" borderId="956" xfId="6" quotePrefix="1" applyFont="1" applyFill="1" applyBorder="1" applyAlignment="1" applyProtection="1">
      <alignment horizontal="center" vertical="center" wrapText="1"/>
      <protection locked="0"/>
    </xf>
    <xf numFmtId="0" fontId="25" fillId="2" borderId="1045" xfId="6" quotePrefix="1" applyFont="1" applyFill="1" applyBorder="1" applyAlignment="1" applyProtection="1">
      <alignment horizontal="center" vertical="center" wrapText="1"/>
      <protection locked="0"/>
    </xf>
    <xf numFmtId="0" fontId="25" fillId="2" borderId="1038" xfId="6" quotePrefix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1369" xfId="4" quotePrefix="1" applyFont="1" applyFill="1" applyBorder="1" applyAlignment="1" applyProtection="1">
      <alignment horizontal="center" vertical="center" wrapText="1"/>
      <protection locked="0"/>
    </xf>
    <xf numFmtId="0" fontId="25" fillId="2" borderId="1257" xfId="4" quotePrefix="1" applyFont="1" applyFill="1" applyBorder="1" applyAlignment="1" applyProtection="1">
      <alignment horizontal="center" vertical="center" wrapText="1"/>
      <protection locked="0"/>
    </xf>
    <xf numFmtId="0" fontId="25" fillId="2" borderId="1356" xfId="8" quotePrefix="1" applyFont="1" applyFill="1" applyBorder="1" applyAlignment="1" applyProtection="1">
      <alignment horizontal="center" vertical="center" wrapText="1"/>
      <protection locked="0"/>
    </xf>
    <xf numFmtId="0" fontId="25" fillId="2" borderId="1360" xfId="8" quotePrefix="1" applyFont="1" applyFill="1" applyBorder="1" applyAlignment="1" applyProtection="1">
      <alignment horizontal="center" vertical="center" wrapText="1"/>
      <protection locked="0"/>
    </xf>
    <xf numFmtId="0" fontId="25" fillId="2" borderId="1359" xfId="8" quotePrefix="1" applyFont="1" applyFill="1" applyBorder="1" applyAlignment="1" applyProtection="1">
      <alignment horizontal="center" vertical="center" wrapText="1"/>
      <protection locked="0"/>
    </xf>
    <xf numFmtId="0" fontId="25" fillId="2" borderId="1373" xfId="6" quotePrefix="1" applyFont="1" applyFill="1" applyBorder="1" applyAlignment="1" applyProtection="1">
      <alignment horizontal="center" vertical="center" wrapText="1"/>
      <protection locked="0"/>
    </xf>
    <xf numFmtId="0" fontId="25" fillId="2" borderId="1240" xfId="6" quotePrefix="1" applyFont="1" applyFill="1" applyBorder="1" applyAlignment="1" applyProtection="1">
      <alignment horizontal="center" vertical="center" wrapText="1"/>
      <protection locked="0"/>
    </xf>
    <xf numFmtId="0" fontId="25" fillId="2" borderId="1355" xfId="6" quotePrefix="1" applyFont="1" applyFill="1" applyBorder="1" applyAlignment="1" applyProtection="1">
      <alignment horizontal="center" vertical="center" wrapText="1"/>
      <protection locked="0"/>
    </xf>
    <xf numFmtId="0" fontId="59" fillId="2" borderId="0" xfId="12" applyFont="1" applyFill="1" applyAlignment="1">
      <alignment horizontal="center" vertical="center"/>
    </xf>
    <xf numFmtId="0" fontId="59" fillId="2" borderId="0" xfId="12" applyFont="1" applyFill="1" applyAlignment="1">
      <alignment horizontal="center"/>
    </xf>
    <xf numFmtId="0" fontId="6" fillId="2" borderId="2" xfId="12" applyFont="1" applyFill="1" applyBorder="1" applyAlignment="1">
      <alignment horizontal="center" vertical="center"/>
    </xf>
    <xf numFmtId="0" fontId="6" fillId="2" borderId="3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2" fillId="2" borderId="14" xfId="12" applyFont="1" applyFill="1" applyBorder="1" applyAlignment="1">
      <alignment horizontal="center" vertical="center"/>
    </xf>
    <xf numFmtId="0" fontId="2" fillId="2" borderId="68" xfId="12" applyFont="1" applyFill="1" applyBorder="1" applyAlignment="1">
      <alignment horizontal="center" vertical="center"/>
    </xf>
    <xf numFmtId="0" fontId="2" fillId="2" borderId="72" xfId="12" applyFont="1" applyFill="1" applyBorder="1" applyAlignment="1">
      <alignment horizontal="center" vertical="center"/>
    </xf>
    <xf numFmtId="0" fontId="6" fillId="2" borderId="14" xfId="12" applyFont="1" applyFill="1" applyBorder="1" applyAlignment="1">
      <alignment horizontal="center" vertical="center"/>
    </xf>
    <xf numFmtId="0" fontId="6" fillId="2" borderId="68" xfId="12" applyFont="1" applyFill="1" applyBorder="1" applyAlignment="1">
      <alignment horizontal="center" vertical="center"/>
    </xf>
    <xf numFmtId="0" fontId="6" fillId="2" borderId="72" xfId="12" applyFont="1" applyFill="1" applyBorder="1" applyAlignment="1">
      <alignment horizontal="center" vertical="center"/>
    </xf>
    <xf numFmtId="0" fontId="6" fillId="2" borderId="73" xfId="12" applyFont="1" applyFill="1" applyBorder="1" applyAlignment="1">
      <alignment horizontal="center" vertical="center"/>
    </xf>
    <xf numFmtId="0" fontId="6" fillId="2" borderId="74" xfId="12" applyFont="1" applyFill="1" applyBorder="1" applyAlignment="1">
      <alignment horizontal="center" vertical="center"/>
    </xf>
    <xf numFmtId="0" fontId="6" fillId="2" borderId="75" xfId="12" applyFont="1" applyFill="1" applyBorder="1" applyAlignment="1">
      <alignment horizontal="center" vertical="center"/>
    </xf>
    <xf numFmtId="0" fontId="59" fillId="2" borderId="3" xfId="12" applyFont="1" applyFill="1" applyBorder="1" applyAlignment="1">
      <alignment horizontal="center"/>
    </xf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3" fillId="2" borderId="2" xfId="12" applyFont="1" applyFill="1" applyBorder="1" applyAlignment="1">
      <alignment horizontal="center" vertical="center"/>
    </xf>
    <xf numFmtId="0" fontId="3" fillId="2" borderId="3" xfId="12" applyFont="1" applyFill="1" applyBorder="1" applyAlignment="1">
      <alignment horizontal="center" vertical="center"/>
    </xf>
    <xf numFmtId="0" fontId="3" fillId="2" borderId="4" xfId="12" applyFont="1" applyFill="1" applyBorder="1" applyAlignment="1">
      <alignment horizontal="center" vertical="center"/>
    </xf>
    <xf numFmtId="0" fontId="3" fillId="2" borderId="6" xfId="12" applyFont="1" applyFill="1" applyBorder="1" applyAlignment="1">
      <alignment horizontal="center" vertical="center"/>
    </xf>
    <xf numFmtId="0" fontId="3" fillId="2" borderId="7" xfId="12" applyFont="1" applyFill="1" applyBorder="1" applyAlignment="1">
      <alignment horizontal="center" vertical="center"/>
    </xf>
    <xf numFmtId="0" fontId="3" fillId="2" borderId="8" xfId="12" applyFont="1" applyFill="1" applyBorder="1" applyAlignment="1">
      <alignment horizontal="center" vertical="center"/>
    </xf>
    <xf numFmtId="0" fontId="59" fillId="2" borderId="7" xfId="12" applyFont="1" applyFill="1" applyBorder="1" applyAlignment="1">
      <alignment horizontal="center"/>
    </xf>
    <xf numFmtId="0" fontId="2" fillId="2" borderId="2" xfId="12" applyFont="1" applyFill="1" applyBorder="1" applyAlignment="1">
      <alignment horizontal="center" vertical="center"/>
    </xf>
    <xf numFmtId="0" fontId="2" fillId="2" borderId="3" xfId="12" applyFont="1" applyFill="1" applyBorder="1" applyAlignment="1">
      <alignment horizontal="center" vertical="center"/>
    </xf>
    <xf numFmtId="0" fontId="2" fillId="2" borderId="4" xfId="12" applyFont="1" applyFill="1" applyBorder="1" applyAlignment="1">
      <alignment horizontal="center" vertical="center"/>
    </xf>
    <xf numFmtId="0" fontId="1" fillId="2" borderId="7" xfId="12" applyFont="1" applyFill="1" applyBorder="1" applyAlignment="1">
      <alignment horizontal="center" vertical="center"/>
    </xf>
    <xf numFmtId="0" fontId="12" fillId="2" borderId="35" xfId="8" quotePrefix="1" applyFont="1" applyFill="1" applyBorder="1" applyAlignment="1">
      <alignment horizontal="center" vertical="center" wrapText="1"/>
    </xf>
    <xf numFmtId="0" fontId="12" fillId="2" borderId="59" xfId="8" applyFont="1" applyFill="1" applyBorder="1" applyAlignment="1">
      <alignment horizontal="center" vertical="center" wrapText="1"/>
    </xf>
    <xf numFmtId="0" fontId="12" fillId="2" borderId="78" xfId="8" applyFont="1" applyFill="1" applyBorder="1" applyAlignment="1">
      <alignment horizontal="center" vertical="center" wrapText="1"/>
    </xf>
    <xf numFmtId="0" fontId="12" fillId="2" borderId="35" xfId="6" quotePrefix="1" applyFont="1" applyFill="1" applyBorder="1" applyAlignment="1">
      <alignment horizontal="center" vertical="center" wrapText="1"/>
    </xf>
    <xf numFmtId="0" fontId="12" fillId="2" borderId="59" xfId="6" applyFont="1" applyFill="1" applyBorder="1" applyAlignment="1">
      <alignment horizontal="center" vertical="center" wrapText="1"/>
    </xf>
    <xf numFmtId="0" fontId="12" fillId="2" borderId="78" xfId="6" applyFont="1" applyFill="1" applyBorder="1" applyAlignment="1">
      <alignment horizontal="center" vertical="center" wrapText="1"/>
    </xf>
    <xf numFmtId="0" fontId="1" fillId="2" borderId="59" xfId="12" applyFont="1" applyFill="1" applyBorder="1" applyAlignment="1">
      <alignment horizontal="center" vertical="center"/>
    </xf>
    <xf numFmtId="0" fontId="2" fillId="2" borderId="43" xfId="12" applyFont="1" applyFill="1" applyBorder="1" applyAlignment="1">
      <alignment horizontal="center" vertical="center" wrapText="1"/>
    </xf>
    <xf numFmtId="0" fontId="2" fillId="2" borderId="44" xfId="12" applyFont="1" applyFill="1" applyBorder="1" applyAlignment="1">
      <alignment horizontal="center" vertical="center" wrapText="1"/>
    </xf>
    <xf numFmtId="0" fontId="12" fillId="4" borderId="83" xfId="20" applyFont="1" applyFill="1" applyBorder="1" applyAlignment="1">
      <alignment horizontal="center" vertical="center" wrapText="1"/>
    </xf>
    <xf numFmtId="0" fontId="12" fillId="4" borderId="81" xfId="20" applyFont="1" applyFill="1" applyBorder="1" applyAlignment="1">
      <alignment horizontal="center" vertical="center" wrapText="1"/>
    </xf>
    <xf numFmtId="0" fontId="12" fillId="4" borderId="82" xfId="20" applyFont="1" applyFill="1" applyBorder="1" applyAlignment="1">
      <alignment horizontal="center" vertical="center" wrapText="1"/>
    </xf>
    <xf numFmtId="0" fontId="14" fillId="4" borderId="84" xfId="7" applyFont="1" applyFill="1" applyBorder="1" applyAlignment="1">
      <alignment horizontal="center" vertical="center" wrapText="1"/>
    </xf>
    <xf numFmtId="0" fontId="14" fillId="4" borderId="85" xfId="7" applyFont="1" applyFill="1" applyBorder="1" applyAlignment="1">
      <alignment horizontal="center" vertical="center" wrapText="1"/>
    </xf>
    <xf numFmtId="0" fontId="14" fillId="4" borderId="86" xfId="7" applyFont="1" applyFill="1" applyBorder="1" applyAlignment="1">
      <alignment horizontal="center" vertical="center" wrapText="1"/>
    </xf>
    <xf numFmtId="0" fontId="14" fillId="4" borderId="87" xfId="7" applyFont="1" applyFill="1" applyBorder="1" applyAlignment="1">
      <alignment horizontal="center" vertical="center" wrapText="1"/>
    </xf>
    <xf numFmtId="0" fontId="22" fillId="4" borderId="62" xfId="23" applyFont="1" applyFill="1" applyBorder="1" applyAlignment="1">
      <alignment horizontal="center" vertical="center" wrapText="1"/>
    </xf>
    <xf numFmtId="0" fontId="22" fillId="4" borderId="65" xfId="23" applyFont="1" applyFill="1" applyBorder="1" applyAlignment="1">
      <alignment horizontal="center" vertical="center" wrapText="1"/>
    </xf>
    <xf numFmtId="0" fontId="22" fillId="4" borderId="66" xfId="23" applyFont="1" applyFill="1" applyBorder="1" applyAlignment="1">
      <alignment horizontal="center" vertical="center" wrapText="1"/>
    </xf>
    <xf numFmtId="0" fontId="12" fillId="4" borderId="62" xfId="20" applyFont="1" applyFill="1" applyBorder="1" applyAlignment="1">
      <alignment horizontal="center" vertical="center" wrapText="1"/>
    </xf>
    <xf numFmtId="0" fontId="12" fillId="4" borderId="63" xfId="20" applyFont="1" applyFill="1" applyBorder="1" applyAlignment="1">
      <alignment horizontal="center" vertical="center" wrapText="1"/>
    </xf>
    <xf numFmtId="0" fontId="12" fillId="4" borderId="64" xfId="20" applyFont="1" applyFill="1" applyBorder="1" applyAlignment="1">
      <alignment horizontal="center" vertical="center" wrapText="1"/>
    </xf>
    <xf numFmtId="0" fontId="12" fillId="4" borderId="66" xfId="20" applyFont="1" applyFill="1" applyBorder="1" applyAlignment="1">
      <alignment horizontal="center" vertical="center" wrapText="1"/>
    </xf>
    <xf numFmtId="0" fontId="12" fillId="4" borderId="7" xfId="20" applyFont="1" applyFill="1" applyBorder="1" applyAlignment="1">
      <alignment horizontal="center" vertical="center" wrapText="1"/>
    </xf>
    <xf numFmtId="0" fontId="12" fillId="4" borderId="8" xfId="20" applyFont="1" applyFill="1" applyBorder="1" applyAlignment="1">
      <alignment horizontal="center" vertical="center" wrapText="1"/>
    </xf>
    <xf numFmtId="0" fontId="12" fillId="4" borderId="2" xfId="20" applyFont="1" applyFill="1" applyBorder="1" applyAlignment="1">
      <alignment horizontal="center" vertical="center" wrapText="1"/>
    </xf>
    <xf numFmtId="0" fontId="12" fillId="4" borderId="3" xfId="20" applyFont="1" applyFill="1" applyBorder="1" applyAlignment="1">
      <alignment horizontal="center" vertical="center" wrapText="1"/>
    </xf>
    <xf numFmtId="0" fontId="12" fillId="4" borderId="4" xfId="20" applyFont="1" applyFill="1" applyBorder="1" applyAlignment="1">
      <alignment horizontal="center" vertical="center" wrapText="1"/>
    </xf>
    <xf numFmtId="0" fontId="12" fillId="4" borderId="6" xfId="20" applyFont="1" applyFill="1" applyBorder="1" applyAlignment="1">
      <alignment horizontal="center" vertical="center" wrapText="1"/>
    </xf>
    <xf numFmtId="0" fontId="14" fillId="4" borderId="79" xfId="7" applyFont="1" applyFill="1" applyBorder="1" applyAlignment="1">
      <alignment horizontal="center" vertical="center" wrapText="1"/>
    </xf>
    <xf numFmtId="0" fontId="14" fillId="4" borderId="63" xfId="7" applyFont="1" applyFill="1" applyBorder="1" applyAlignment="1">
      <alignment horizontal="center" vertical="center" wrapText="1"/>
    </xf>
    <xf numFmtId="0" fontId="14" fillId="4" borderId="64" xfId="7" applyFont="1" applyFill="1" applyBorder="1" applyAlignment="1">
      <alignment horizontal="center" vertical="center" wrapText="1"/>
    </xf>
    <xf numFmtId="0" fontId="14" fillId="4" borderId="6" xfId="7" applyFont="1" applyFill="1" applyBorder="1" applyAlignment="1">
      <alignment horizontal="center" vertical="center" wrapText="1"/>
    </xf>
    <xf numFmtId="0" fontId="14" fillId="4" borderId="7" xfId="7" applyFont="1" applyFill="1" applyBorder="1" applyAlignment="1">
      <alignment horizontal="center" vertical="center" wrapText="1"/>
    </xf>
    <xf numFmtId="0" fontId="14" fillId="4" borderId="8" xfId="7" applyFont="1" applyFill="1" applyBorder="1" applyAlignment="1">
      <alignment horizontal="center" vertical="center" wrapText="1"/>
    </xf>
    <xf numFmtId="0" fontId="14" fillId="4" borderId="89" xfId="7" applyFont="1" applyFill="1" applyBorder="1" applyAlignment="1">
      <alignment horizontal="center" vertical="center" wrapText="1"/>
    </xf>
    <xf numFmtId="0" fontId="14" fillId="4" borderId="3" xfId="7" applyFont="1" applyFill="1" applyBorder="1" applyAlignment="1">
      <alignment horizontal="center" vertical="center" wrapText="1"/>
    </xf>
    <xf numFmtId="0" fontId="14" fillId="4" borderId="4" xfId="7" applyFont="1" applyFill="1" applyBorder="1" applyAlignment="1">
      <alignment horizontal="center" vertical="center" wrapText="1"/>
    </xf>
    <xf numFmtId="0" fontId="14" fillId="4" borderId="66" xfId="7" applyFont="1" applyFill="1" applyBorder="1" applyAlignment="1">
      <alignment horizontal="center" vertical="center" wrapText="1"/>
    </xf>
    <xf numFmtId="0" fontId="1" fillId="2" borderId="0" xfId="12" applyFont="1" applyFill="1" applyAlignment="1">
      <alignment horizontal="center"/>
    </xf>
    <xf numFmtId="0" fontId="12" fillId="4" borderId="80" xfId="20" applyFont="1" applyFill="1" applyBorder="1" applyAlignment="1">
      <alignment horizontal="center" vertical="center" wrapText="1"/>
    </xf>
  </cellXfs>
  <cellStyles count="34">
    <cellStyle name="Excel Built-in Normal" xfId="19"/>
    <cellStyle name="S0" xfId="8"/>
    <cellStyle name="S0 2" xfId="20"/>
    <cellStyle name="S1" xfId="11"/>
    <cellStyle name="S1 2" xfId="21"/>
    <cellStyle name="S10" xfId="10"/>
    <cellStyle name="S11" xfId="13"/>
    <cellStyle name="S11 2" xfId="5"/>
    <cellStyle name="S11_Контингент_д вост" xfId="3"/>
    <cellStyle name="S12" xfId="14"/>
    <cellStyle name="S13" xfId="15"/>
    <cellStyle name="S13 2" xfId="22"/>
    <cellStyle name="S14" xfId="18"/>
    <cellStyle name="S15" xfId="1"/>
    <cellStyle name="S2" xfId="6"/>
    <cellStyle name="S2 2" xfId="7"/>
    <cellStyle name="S3" xfId="4"/>
    <cellStyle name="S3 2" xfId="23"/>
    <cellStyle name="S4" xfId="16"/>
    <cellStyle name="S5" xfId="17"/>
    <cellStyle name="S6" xfId="24"/>
    <cellStyle name="S7" xfId="25"/>
    <cellStyle name="S8" xfId="26"/>
    <cellStyle name="S9" xfId="27"/>
    <cellStyle name="S9_Контингент_юрфакД" xfId="28"/>
    <cellStyle name="Денежный" xfId="2" builtinId="4"/>
    <cellStyle name="Денежный 2" xfId="29"/>
    <cellStyle name="Обычный" xfId="0" builtinId="0"/>
    <cellStyle name="Обычный 2" xfId="9"/>
    <cellStyle name="Обычный 2 2" xfId="30"/>
    <cellStyle name="Обычный 2 3" xfId="31"/>
    <cellStyle name="Обычный 2 4" xfId="32"/>
    <cellStyle name="Обычный 3" xfId="12"/>
    <cellStyle name="Стиль 1" xfId="3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4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10.2021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6.2022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1.202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2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01.06.2022 г.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"/>
  <sheetViews>
    <sheetView zoomScale="50" zoomScaleNormal="50" workbookViewId="0">
      <selection activeCell="G34" sqref="G34"/>
    </sheetView>
  </sheetViews>
  <sheetFormatPr defaultRowHeight="25.5" outlineLevelRow="1"/>
  <cols>
    <col min="1" max="1" width="3" style="71" customWidth="1"/>
    <col min="2" max="2" width="57" style="71" customWidth="1"/>
    <col min="3" max="3" width="13.85546875" style="71" customWidth="1"/>
    <col min="4" max="6" width="14.28515625" style="71" customWidth="1"/>
    <col min="7" max="7" width="13.28515625" style="71" customWidth="1"/>
    <col min="8" max="8" width="12.42578125" style="71" customWidth="1"/>
    <col min="9" max="9" width="13.7109375" style="71" customWidth="1"/>
    <col min="10" max="10" width="13.28515625" style="71" customWidth="1"/>
    <col min="11" max="11" width="12.85546875" style="71" customWidth="1"/>
    <col min="12" max="12" width="14.7109375" style="71" customWidth="1"/>
    <col min="13" max="13" width="14.140625" style="71" customWidth="1"/>
    <col min="14" max="14" width="12.5703125" style="71" customWidth="1"/>
    <col min="15" max="15" width="14.28515625" style="71" customWidth="1"/>
    <col min="16" max="16" width="13.7109375" style="71" customWidth="1"/>
    <col min="17" max="17" width="12.85546875" style="71" customWidth="1"/>
    <col min="18" max="19" width="14" style="71" customWidth="1"/>
    <col min="20" max="20" width="13.42578125" style="71" customWidth="1"/>
    <col min="21" max="21" width="15.28515625" style="71" customWidth="1"/>
    <col min="22" max="22" width="14.85546875" style="71" customWidth="1"/>
    <col min="23" max="23" width="16.28515625" style="71" customWidth="1"/>
    <col min="24" max="24" width="14.28515625" style="71" customWidth="1"/>
    <col min="25" max="25" width="10.5703125" style="71" bestFit="1" customWidth="1"/>
    <col min="26" max="26" width="9.28515625" style="71" bestFit="1" customWidth="1"/>
    <col min="27" max="16384" width="9.140625" style="71"/>
  </cols>
  <sheetData>
    <row r="1" spans="1:23" ht="25.5" customHeight="1">
      <c r="A1" s="6351" t="s">
        <v>0</v>
      </c>
      <c r="B1" s="6351"/>
      <c r="C1" s="6351"/>
      <c r="D1" s="6351"/>
      <c r="E1" s="6351"/>
      <c r="F1" s="6351"/>
      <c r="G1" s="6351"/>
      <c r="H1" s="6351"/>
      <c r="I1" s="6351"/>
      <c r="J1" s="6351"/>
      <c r="K1" s="6351"/>
      <c r="L1" s="6351"/>
      <c r="M1" s="6351"/>
      <c r="N1" s="6351"/>
      <c r="O1" s="6351"/>
      <c r="P1" s="6351"/>
      <c r="Q1" s="6351"/>
      <c r="R1" s="6351"/>
      <c r="S1" s="6351"/>
      <c r="T1" s="6351"/>
      <c r="U1" s="6351"/>
      <c r="V1" s="6351"/>
      <c r="W1" s="6351"/>
    </row>
    <row r="2" spans="1:23" ht="38.25" customHeight="1">
      <c r="A2" s="6352" t="s">
        <v>416</v>
      </c>
      <c r="B2" s="6352"/>
      <c r="C2" s="6352"/>
      <c r="D2" s="6352"/>
      <c r="E2" s="6352"/>
      <c r="F2" s="6352"/>
      <c r="G2" s="6352"/>
      <c r="H2" s="6352"/>
      <c r="I2" s="6352"/>
      <c r="J2" s="6352"/>
      <c r="K2" s="6352"/>
      <c r="L2" s="6352"/>
      <c r="M2" s="6352"/>
      <c r="N2" s="6352"/>
      <c r="O2" s="6352"/>
      <c r="P2" s="6352"/>
      <c r="Q2" s="6352"/>
      <c r="R2" s="6352"/>
      <c r="S2" s="6352"/>
      <c r="T2" s="6352"/>
      <c r="U2" s="6352"/>
      <c r="V2" s="6352"/>
      <c r="W2" s="6352"/>
    </row>
    <row r="3" spans="1:23" ht="30" hidden="1" customHeight="1">
      <c r="A3" s="6353" t="s">
        <v>365</v>
      </c>
      <c r="B3" s="6353"/>
      <c r="C3" s="6353"/>
      <c r="D3" s="6353"/>
      <c r="E3" s="6353"/>
      <c r="F3" s="6353"/>
      <c r="G3" s="6353"/>
      <c r="H3" s="6353"/>
      <c r="I3" s="6353"/>
      <c r="J3" s="6353"/>
      <c r="K3" s="6353"/>
      <c r="L3" s="6353"/>
      <c r="M3" s="6353"/>
      <c r="N3" s="6353"/>
      <c r="O3" s="6353"/>
      <c r="P3" s="6353"/>
      <c r="Q3" s="6353"/>
      <c r="R3" s="6353"/>
      <c r="S3" s="6353"/>
      <c r="T3" s="6353"/>
      <c r="U3" s="6353"/>
      <c r="V3" s="6353"/>
      <c r="W3" s="6353"/>
    </row>
    <row r="4" spans="1:23" ht="19.5" customHeight="1" thickBot="1">
      <c r="B4" s="480"/>
    </row>
    <row r="5" spans="1:23" ht="33" customHeight="1">
      <c r="B5" s="6355" t="s">
        <v>1</v>
      </c>
      <c r="C5" s="6358" t="s">
        <v>2</v>
      </c>
      <c r="D5" s="6359"/>
      <c r="E5" s="6360"/>
      <c r="F5" s="6358" t="s">
        <v>3</v>
      </c>
      <c r="G5" s="6359"/>
      <c r="H5" s="6360"/>
      <c r="I5" s="6358" t="s">
        <v>4</v>
      </c>
      <c r="J5" s="6359"/>
      <c r="K5" s="6360"/>
      <c r="L5" s="6358" t="s">
        <v>5</v>
      </c>
      <c r="M5" s="6359"/>
      <c r="N5" s="6360"/>
      <c r="O5" s="6358">
        <v>5</v>
      </c>
      <c r="P5" s="6359"/>
      <c r="Q5" s="6360"/>
      <c r="R5" s="6358">
        <v>6</v>
      </c>
      <c r="S5" s="6359"/>
      <c r="T5" s="6360"/>
      <c r="U5" s="6364" t="s">
        <v>6</v>
      </c>
      <c r="V5" s="6365"/>
      <c r="W5" s="6366"/>
    </row>
    <row r="6" spans="1:23" ht="16.5" customHeight="1" thickBot="1">
      <c r="B6" s="6356"/>
      <c r="C6" s="6361"/>
      <c r="D6" s="6362"/>
      <c r="E6" s="6363"/>
      <c r="F6" s="6361"/>
      <c r="G6" s="6362"/>
      <c r="H6" s="6363"/>
      <c r="I6" s="6361"/>
      <c r="J6" s="6362"/>
      <c r="K6" s="6363"/>
      <c r="L6" s="6361"/>
      <c r="M6" s="6362"/>
      <c r="N6" s="6363"/>
      <c r="O6" s="6361"/>
      <c r="P6" s="6362"/>
      <c r="Q6" s="6363"/>
      <c r="R6" s="6361"/>
      <c r="S6" s="6362"/>
      <c r="T6" s="6363"/>
      <c r="U6" s="6367"/>
      <c r="V6" s="6368"/>
      <c r="W6" s="6369"/>
    </row>
    <row r="7" spans="1:23" ht="92.25" customHeight="1" thickBot="1">
      <c r="B7" s="6357"/>
      <c r="C7" s="481" t="s">
        <v>7</v>
      </c>
      <c r="D7" s="482" t="s">
        <v>8</v>
      </c>
      <c r="E7" s="483" t="s">
        <v>9</v>
      </c>
      <c r="F7" s="481" t="s">
        <v>7</v>
      </c>
      <c r="G7" s="482" t="s">
        <v>8</v>
      </c>
      <c r="H7" s="483" t="s">
        <v>9</v>
      </c>
      <c r="I7" s="481" t="s">
        <v>7</v>
      </c>
      <c r="J7" s="482" t="s">
        <v>8</v>
      </c>
      <c r="K7" s="483" t="s">
        <v>9</v>
      </c>
      <c r="L7" s="481" t="s">
        <v>7</v>
      </c>
      <c r="M7" s="482" t="s">
        <v>8</v>
      </c>
      <c r="N7" s="483" t="s">
        <v>9</v>
      </c>
      <c r="O7" s="481" t="s">
        <v>7</v>
      </c>
      <c r="P7" s="482" t="s">
        <v>8</v>
      </c>
      <c r="Q7" s="483" t="s">
        <v>9</v>
      </c>
      <c r="R7" s="481" t="s">
        <v>7</v>
      </c>
      <c r="S7" s="482" t="s">
        <v>8</v>
      </c>
      <c r="T7" s="483" t="s">
        <v>9</v>
      </c>
      <c r="U7" s="481" t="s">
        <v>7</v>
      </c>
      <c r="V7" s="482" t="s">
        <v>8</v>
      </c>
      <c r="W7" s="483" t="s">
        <v>9</v>
      </c>
    </row>
    <row r="8" spans="1:23" ht="34.5" customHeight="1" outlineLevel="1" thickBot="1">
      <c r="B8" s="484" t="s">
        <v>10</v>
      </c>
      <c r="C8" s="485"/>
      <c r="D8" s="486"/>
      <c r="E8" s="487"/>
      <c r="F8" s="488"/>
      <c r="G8" s="486"/>
      <c r="H8" s="486"/>
      <c r="I8" s="486"/>
      <c r="J8" s="486"/>
      <c r="K8" s="487"/>
      <c r="L8" s="485"/>
      <c r="M8" s="486"/>
      <c r="N8" s="486"/>
      <c r="O8" s="486"/>
      <c r="P8" s="486"/>
      <c r="Q8" s="487"/>
      <c r="R8" s="485"/>
      <c r="S8" s="489"/>
      <c r="T8" s="486"/>
      <c r="U8" s="488"/>
      <c r="V8" s="490"/>
      <c r="W8" s="490"/>
    </row>
    <row r="9" spans="1:23" ht="31.5" customHeight="1" outlineLevel="1">
      <c r="B9" s="5902" t="s">
        <v>11</v>
      </c>
      <c r="C9" s="5884">
        <v>335</v>
      </c>
      <c r="D9" s="5885">
        <v>989</v>
      </c>
      <c r="E9" s="5886">
        <v>1324</v>
      </c>
      <c r="F9" s="5884">
        <v>324</v>
      </c>
      <c r="G9" s="5885">
        <v>632</v>
      </c>
      <c r="H9" s="5885">
        <v>956</v>
      </c>
      <c r="I9" s="5885">
        <v>325</v>
      </c>
      <c r="J9" s="5885">
        <v>334</v>
      </c>
      <c r="K9" s="5886">
        <v>659</v>
      </c>
      <c r="L9" s="5884">
        <v>317</v>
      </c>
      <c r="M9" s="5885">
        <v>269</v>
      </c>
      <c r="N9" s="5885">
        <v>586</v>
      </c>
      <c r="O9" s="5885">
        <v>286</v>
      </c>
      <c r="P9" s="5885">
        <v>232</v>
      </c>
      <c r="Q9" s="5886">
        <v>518</v>
      </c>
      <c r="R9" s="5884">
        <v>296</v>
      </c>
      <c r="S9" s="5885">
        <v>149</v>
      </c>
      <c r="T9" s="5885">
        <v>445</v>
      </c>
      <c r="U9" s="5879">
        <f t="shared" ref="U9:W11" si="0">C9+F9+I9+L9+O9+R9</f>
        <v>1883</v>
      </c>
      <c r="V9" s="492">
        <f t="shared" si="0"/>
        <v>2605</v>
      </c>
      <c r="W9" s="493">
        <f t="shared" si="0"/>
        <v>4488</v>
      </c>
    </row>
    <row r="10" spans="1:23" ht="27.75" customHeight="1" outlineLevel="1">
      <c r="B10" s="5903" t="s">
        <v>12</v>
      </c>
      <c r="C10" s="5887">
        <v>100</v>
      </c>
      <c r="D10" s="5888">
        <v>22</v>
      </c>
      <c r="E10" s="5889">
        <v>122</v>
      </c>
      <c r="F10" s="5887">
        <v>86</v>
      </c>
      <c r="G10" s="5888">
        <v>18</v>
      </c>
      <c r="H10" s="5888">
        <v>104</v>
      </c>
      <c r="I10" s="5888">
        <v>99</v>
      </c>
      <c r="J10" s="5888">
        <v>39</v>
      </c>
      <c r="K10" s="5889">
        <v>138</v>
      </c>
      <c r="L10" s="5887">
        <v>99</v>
      </c>
      <c r="M10" s="5888">
        <v>39</v>
      </c>
      <c r="N10" s="5888">
        <v>138</v>
      </c>
      <c r="O10" s="5888">
        <v>75</v>
      </c>
      <c r="P10" s="5888">
        <v>6</v>
      </c>
      <c r="Q10" s="5889">
        <v>81</v>
      </c>
      <c r="R10" s="5887">
        <v>67</v>
      </c>
      <c r="S10" s="5888">
        <v>5</v>
      </c>
      <c r="T10" s="5888">
        <v>72</v>
      </c>
      <c r="U10" s="5880">
        <f t="shared" si="0"/>
        <v>526</v>
      </c>
      <c r="V10" s="495">
        <f t="shared" si="0"/>
        <v>129</v>
      </c>
      <c r="W10" s="496">
        <f t="shared" si="0"/>
        <v>655</v>
      </c>
    </row>
    <row r="11" spans="1:23" ht="34.5" customHeight="1" outlineLevel="1" thickBot="1">
      <c r="B11" s="5904" t="s">
        <v>13</v>
      </c>
      <c r="C11" s="3843">
        <v>31</v>
      </c>
      <c r="D11" s="5890">
        <v>84</v>
      </c>
      <c r="E11" s="3478">
        <v>115</v>
      </c>
      <c r="F11" s="3843">
        <v>27</v>
      </c>
      <c r="G11" s="5890">
        <v>129</v>
      </c>
      <c r="H11" s="5890">
        <v>156</v>
      </c>
      <c r="I11" s="5890">
        <v>31</v>
      </c>
      <c r="J11" s="5890">
        <v>101</v>
      </c>
      <c r="K11" s="3478">
        <v>132</v>
      </c>
      <c r="L11" s="3843">
        <v>35</v>
      </c>
      <c r="M11" s="5890">
        <v>122</v>
      </c>
      <c r="N11" s="5890">
        <v>157</v>
      </c>
      <c r="O11" s="5890">
        <v>31</v>
      </c>
      <c r="P11" s="5890">
        <v>58</v>
      </c>
      <c r="Q11" s="3478">
        <v>89</v>
      </c>
      <c r="R11" s="3843"/>
      <c r="S11" s="5890"/>
      <c r="T11" s="5890"/>
      <c r="U11" s="5881">
        <f t="shared" si="0"/>
        <v>155</v>
      </c>
      <c r="V11" s="1006">
        <f t="shared" si="0"/>
        <v>494</v>
      </c>
      <c r="W11" s="1007">
        <f t="shared" si="0"/>
        <v>649</v>
      </c>
    </row>
    <row r="12" spans="1:23" ht="48" customHeight="1" outlineLevel="1" thickBot="1">
      <c r="B12" s="5905" t="s">
        <v>14</v>
      </c>
      <c r="C12" s="1013">
        <f t="shared" ref="C12:W12" si="1">SUM(C9:C11)</f>
        <v>466</v>
      </c>
      <c r="D12" s="1014">
        <f t="shared" si="1"/>
        <v>1095</v>
      </c>
      <c r="E12" s="1015">
        <f t="shared" si="1"/>
        <v>1561</v>
      </c>
      <c r="F12" s="1013">
        <f t="shared" si="1"/>
        <v>437</v>
      </c>
      <c r="G12" s="1014">
        <f t="shared" si="1"/>
        <v>779</v>
      </c>
      <c r="H12" s="1015">
        <f t="shared" si="1"/>
        <v>1216</v>
      </c>
      <c r="I12" s="1013">
        <f t="shared" si="1"/>
        <v>455</v>
      </c>
      <c r="J12" s="1014">
        <f t="shared" si="1"/>
        <v>474</v>
      </c>
      <c r="K12" s="1015">
        <f t="shared" si="1"/>
        <v>929</v>
      </c>
      <c r="L12" s="1013">
        <f t="shared" si="1"/>
        <v>451</v>
      </c>
      <c r="M12" s="1014">
        <f t="shared" si="1"/>
        <v>430</v>
      </c>
      <c r="N12" s="1015">
        <f t="shared" si="1"/>
        <v>881</v>
      </c>
      <c r="O12" s="1013">
        <f t="shared" si="1"/>
        <v>392</v>
      </c>
      <c r="P12" s="1014">
        <f t="shared" si="1"/>
        <v>296</v>
      </c>
      <c r="Q12" s="1015">
        <f t="shared" si="1"/>
        <v>688</v>
      </c>
      <c r="R12" s="1013">
        <f t="shared" si="1"/>
        <v>363</v>
      </c>
      <c r="S12" s="1014">
        <f t="shared" si="1"/>
        <v>154</v>
      </c>
      <c r="T12" s="1015">
        <f t="shared" si="1"/>
        <v>517</v>
      </c>
      <c r="U12" s="1013">
        <f t="shared" si="1"/>
        <v>2564</v>
      </c>
      <c r="V12" s="1014">
        <f t="shared" si="1"/>
        <v>3228</v>
      </c>
      <c r="W12" s="1015">
        <f t="shared" si="1"/>
        <v>5792</v>
      </c>
    </row>
    <row r="13" spans="1:23" ht="36" customHeight="1" thickBot="1">
      <c r="B13" s="497" t="s">
        <v>15</v>
      </c>
      <c r="C13" s="750"/>
      <c r="D13" s="751"/>
      <c r="E13" s="752"/>
      <c r="F13" s="750"/>
      <c r="G13" s="751"/>
      <c r="H13" s="752"/>
      <c r="I13" s="750"/>
      <c r="J13" s="751"/>
      <c r="K13" s="752"/>
      <c r="L13" s="893"/>
      <c r="M13" s="894"/>
      <c r="N13" s="895"/>
      <c r="O13" s="750"/>
      <c r="P13" s="751"/>
      <c r="Q13" s="752"/>
      <c r="R13" s="750"/>
      <c r="S13" s="751"/>
      <c r="T13" s="752"/>
      <c r="U13" s="498"/>
      <c r="V13" s="499"/>
      <c r="W13" s="500"/>
    </row>
    <row r="14" spans="1:23" ht="30.75" customHeight="1" thickBot="1">
      <c r="B14" s="1004" t="s">
        <v>16</v>
      </c>
      <c r="C14" s="1670"/>
      <c r="D14" s="1671"/>
      <c r="E14" s="1672"/>
      <c r="F14" s="1673"/>
      <c r="G14" s="1671"/>
      <c r="H14" s="1672"/>
      <c r="I14" s="1673"/>
      <c r="J14" s="1671"/>
      <c r="K14" s="1672"/>
      <c r="L14" s="1674"/>
      <c r="M14" s="1675"/>
      <c r="N14" s="1676"/>
      <c r="O14" s="1673"/>
      <c r="P14" s="1671"/>
      <c r="Q14" s="1672"/>
      <c r="R14" s="1677"/>
      <c r="S14" s="1669"/>
      <c r="T14" s="753"/>
      <c r="U14" s="501"/>
      <c r="V14" s="455"/>
      <c r="W14" s="456"/>
    </row>
    <row r="15" spans="1:23" ht="30.75" customHeight="1" outlineLevel="1">
      <c r="B15" s="3337" t="s">
        <v>11</v>
      </c>
      <c r="C15" s="5891">
        <v>325</v>
      </c>
      <c r="D15" s="5883">
        <v>64</v>
      </c>
      <c r="E15" s="5882">
        <v>389</v>
      </c>
      <c r="F15" s="5891">
        <v>299</v>
      </c>
      <c r="G15" s="5883">
        <v>98</v>
      </c>
      <c r="H15" s="5883">
        <v>397</v>
      </c>
      <c r="I15" s="5883">
        <v>314</v>
      </c>
      <c r="J15" s="5883">
        <v>62</v>
      </c>
      <c r="K15" s="5882">
        <v>376</v>
      </c>
      <c r="L15" s="5891">
        <v>304</v>
      </c>
      <c r="M15" s="5883">
        <v>58</v>
      </c>
      <c r="N15" s="5883">
        <v>362</v>
      </c>
      <c r="O15" s="5883">
        <v>272</v>
      </c>
      <c r="P15" s="5883">
        <v>25</v>
      </c>
      <c r="Q15" s="5882">
        <v>297</v>
      </c>
      <c r="R15" s="5891">
        <v>278</v>
      </c>
      <c r="S15" s="5883">
        <v>15</v>
      </c>
      <c r="T15" s="5883">
        <v>293</v>
      </c>
      <c r="U15" s="491">
        <f t="shared" ref="U15:W18" si="2">C15+F15+I15+L15+O15+R15</f>
        <v>1792</v>
      </c>
      <c r="V15" s="492">
        <f t="shared" si="2"/>
        <v>322</v>
      </c>
      <c r="W15" s="493">
        <f t="shared" si="2"/>
        <v>2114</v>
      </c>
    </row>
    <row r="16" spans="1:23" ht="30" customHeight="1" outlineLevel="1">
      <c r="B16" s="3338" t="s">
        <v>12</v>
      </c>
      <c r="C16" s="5892">
        <v>99</v>
      </c>
      <c r="D16" s="5893">
        <v>22</v>
      </c>
      <c r="E16" s="5894">
        <v>121</v>
      </c>
      <c r="F16" s="5895">
        <v>84</v>
      </c>
      <c r="G16" s="5893">
        <v>18</v>
      </c>
      <c r="H16" s="5893">
        <v>102</v>
      </c>
      <c r="I16" s="5893">
        <v>98</v>
      </c>
      <c r="J16" s="5893">
        <v>39</v>
      </c>
      <c r="K16" s="5894">
        <v>137</v>
      </c>
      <c r="L16" s="5895">
        <v>99</v>
      </c>
      <c r="M16" s="5896">
        <v>39</v>
      </c>
      <c r="N16" s="5896">
        <v>138</v>
      </c>
      <c r="O16" s="5893">
        <v>74</v>
      </c>
      <c r="P16" s="5893">
        <v>5</v>
      </c>
      <c r="Q16" s="5894">
        <v>79</v>
      </c>
      <c r="R16" s="5895">
        <v>67</v>
      </c>
      <c r="S16" s="5893">
        <v>5</v>
      </c>
      <c r="T16" s="5893">
        <v>72</v>
      </c>
      <c r="U16" s="494">
        <f t="shared" si="2"/>
        <v>521</v>
      </c>
      <c r="V16" s="495">
        <f t="shared" si="2"/>
        <v>128</v>
      </c>
      <c r="W16" s="496">
        <f t="shared" si="2"/>
        <v>649</v>
      </c>
    </row>
    <row r="17" spans="2:23" ht="25.5" customHeight="1" outlineLevel="1" thickBot="1">
      <c r="B17" s="2232" t="s">
        <v>13</v>
      </c>
      <c r="C17" s="5897">
        <v>26</v>
      </c>
      <c r="D17" s="5898">
        <v>78</v>
      </c>
      <c r="E17" s="3479">
        <v>104</v>
      </c>
      <c r="F17" s="5897">
        <v>25</v>
      </c>
      <c r="G17" s="5898">
        <v>114</v>
      </c>
      <c r="H17" s="5898">
        <v>139</v>
      </c>
      <c r="I17" s="5898">
        <v>30</v>
      </c>
      <c r="J17" s="5898">
        <v>96</v>
      </c>
      <c r="K17" s="3479">
        <v>126</v>
      </c>
      <c r="L17" s="5897">
        <v>30</v>
      </c>
      <c r="M17" s="5898">
        <v>107</v>
      </c>
      <c r="N17" s="5898">
        <v>137</v>
      </c>
      <c r="O17" s="5898">
        <v>30</v>
      </c>
      <c r="P17" s="5898">
        <v>47</v>
      </c>
      <c r="Q17" s="3479">
        <v>77</v>
      </c>
      <c r="R17" s="5897"/>
      <c r="S17" s="5898"/>
      <c r="T17" s="5898"/>
      <c r="U17" s="1005">
        <f t="shared" si="2"/>
        <v>141</v>
      </c>
      <c r="V17" s="1006">
        <f t="shared" si="2"/>
        <v>442</v>
      </c>
      <c r="W17" s="496">
        <f t="shared" si="2"/>
        <v>583</v>
      </c>
    </row>
    <row r="18" spans="2:23" ht="30" customHeight="1" outlineLevel="1" thickBot="1">
      <c r="B18" s="1016" t="s">
        <v>17</v>
      </c>
      <c r="C18" s="1017">
        <f t="shared" ref="C18:T18" si="3">SUM(C15:C17)</f>
        <v>450</v>
      </c>
      <c r="D18" s="1018">
        <f t="shared" si="3"/>
        <v>164</v>
      </c>
      <c r="E18" s="1019">
        <f t="shared" si="3"/>
        <v>614</v>
      </c>
      <c r="F18" s="1017">
        <f t="shared" si="3"/>
        <v>408</v>
      </c>
      <c r="G18" s="1018">
        <f t="shared" si="3"/>
        <v>230</v>
      </c>
      <c r="H18" s="1019">
        <f t="shared" si="3"/>
        <v>638</v>
      </c>
      <c r="I18" s="1017">
        <f t="shared" si="3"/>
        <v>442</v>
      </c>
      <c r="J18" s="1018">
        <f t="shared" si="3"/>
        <v>197</v>
      </c>
      <c r="K18" s="1019">
        <f t="shared" si="3"/>
        <v>639</v>
      </c>
      <c r="L18" s="1017">
        <f t="shared" si="3"/>
        <v>433</v>
      </c>
      <c r="M18" s="1018">
        <f t="shared" si="3"/>
        <v>204</v>
      </c>
      <c r="N18" s="1019">
        <f t="shared" si="3"/>
        <v>637</v>
      </c>
      <c r="O18" s="1017">
        <f t="shared" si="3"/>
        <v>376</v>
      </c>
      <c r="P18" s="1018">
        <f t="shared" si="3"/>
        <v>77</v>
      </c>
      <c r="Q18" s="1019">
        <f t="shared" si="3"/>
        <v>453</v>
      </c>
      <c r="R18" s="1017">
        <f t="shared" si="3"/>
        <v>345</v>
      </c>
      <c r="S18" s="1018">
        <f t="shared" si="3"/>
        <v>20</v>
      </c>
      <c r="T18" s="1019">
        <f t="shared" si="3"/>
        <v>365</v>
      </c>
      <c r="U18" s="1020">
        <f t="shared" si="2"/>
        <v>2454</v>
      </c>
      <c r="V18" s="1021">
        <f t="shared" si="2"/>
        <v>892</v>
      </c>
      <c r="W18" s="1022">
        <f t="shared" si="2"/>
        <v>3346</v>
      </c>
    </row>
    <row r="19" spans="2:23" ht="53.25" customHeight="1" thickBot="1">
      <c r="B19" s="5906" t="s">
        <v>18</v>
      </c>
      <c r="C19" s="1023"/>
      <c r="D19" s="1024"/>
      <c r="E19" s="1025"/>
      <c r="F19" s="1023"/>
      <c r="G19" s="1024"/>
      <c r="H19" s="1025"/>
      <c r="I19" s="1023"/>
      <c r="J19" s="1024"/>
      <c r="K19" s="1025"/>
      <c r="L19" s="1023"/>
      <c r="M19" s="1026"/>
      <c r="N19" s="1027"/>
      <c r="O19" s="1023"/>
      <c r="P19" s="1024"/>
      <c r="Q19" s="1025"/>
      <c r="R19" s="1023"/>
      <c r="S19" s="1024"/>
      <c r="T19" s="1025"/>
      <c r="U19" s="1028"/>
      <c r="V19" s="1029"/>
      <c r="W19" s="1030"/>
    </row>
    <row r="20" spans="2:23" ht="38.25" customHeight="1" outlineLevel="1">
      <c r="B20" s="3337" t="s">
        <v>11</v>
      </c>
      <c r="C20" s="5899">
        <v>10</v>
      </c>
      <c r="D20" s="5900">
        <v>925</v>
      </c>
      <c r="E20" s="5901">
        <v>935</v>
      </c>
      <c r="F20" s="5899">
        <v>25</v>
      </c>
      <c r="G20" s="5900">
        <v>534</v>
      </c>
      <c r="H20" s="5900">
        <v>559</v>
      </c>
      <c r="I20" s="5900">
        <v>11</v>
      </c>
      <c r="J20" s="5900">
        <v>272</v>
      </c>
      <c r="K20" s="5901">
        <v>283</v>
      </c>
      <c r="L20" s="5899">
        <v>13</v>
      </c>
      <c r="M20" s="5900">
        <v>211</v>
      </c>
      <c r="N20" s="5900">
        <v>224</v>
      </c>
      <c r="O20" s="5900">
        <v>14</v>
      </c>
      <c r="P20" s="5900">
        <v>207</v>
      </c>
      <c r="Q20" s="5901">
        <v>221</v>
      </c>
      <c r="R20" s="5899">
        <v>18</v>
      </c>
      <c r="S20" s="5900">
        <v>134</v>
      </c>
      <c r="T20" s="5900">
        <v>152</v>
      </c>
      <c r="U20" s="1678">
        <f t="shared" ref="U20:W22" si="4">C20+F20+I20+L20+O20+R20</f>
        <v>91</v>
      </c>
      <c r="V20" s="1679">
        <f t="shared" si="4"/>
        <v>2283</v>
      </c>
      <c r="W20" s="493">
        <f t="shared" si="4"/>
        <v>2374</v>
      </c>
    </row>
    <row r="21" spans="2:23" ht="29.25" customHeight="1" outlineLevel="1">
      <c r="B21" s="3338" t="s">
        <v>12</v>
      </c>
      <c r="C21" s="5887">
        <v>1</v>
      </c>
      <c r="D21" s="5888">
        <v>0</v>
      </c>
      <c r="E21" s="5889">
        <v>1</v>
      </c>
      <c r="F21" s="5887">
        <v>2</v>
      </c>
      <c r="G21" s="5888">
        <v>0</v>
      </c>
      <c r="H21" s="5888">
        <v>2</v>
      </c>
      <c r="I21" s="5888">
        <v>1</v>
      </c>
      <c r="J21" s="5888">
        <v>0</v>
      </c>
      <c r="K21" s="5889">
        <v>1</v>
      </c>
      <c r="L21" s="5887">
        <v>0</v>
      </c>
      <c r="M21" s="5888">
        <v>0</v>
      </c>
      <c r="N21" s="5888">
        <v>0</v>
      </c>
      <c r="O21" s="5888">
        <v>1</v>
      </c>
      <c r="P21" s="5888">
        <v>1</v>
      </c>
      <c r="Q21" s="5889">
        <v>2</v>
      </c>
      <c r="R21" s="5887"/>
      <c r="S21" s="5888"/>
      <c r="T21" s="5888"/>
      <c r="U21" s="1680">
        <f t="shared" si="4"/>
        <v>5</v>
      </c>
      <c r="V21" s="1681">
        <f t="shared" si="4"/>
        <v>1</v>
      </c>
      <c r="W21" s="496">
        <f t="shared" si="4"/>
        <v>6</v>
      </c>
    </row>
    <row r="22" spans="2:23" ht="29.25" customHeight="1" outlineLevel="1" thickBot="1">
      <c r="B22" s="2232" t="s">
        <v>13</v>
      </c>
      <c r="C22" s="5897">
        <v>5</v>
      </c>
      <c r="D22" s="5898">
        <v>6</v>
      </c>
      <c r="E22" s="3479">
        <v>11</v>
      </c>
      <c r="F22" s="5897">
        <v>2</v>
      </c>
      <c r="G22" s="5898">
        <v>15</v>
      </c>
      <c r="H22" s="5898">
        <v>17</v>
      </c>
      <c r="I22" s="5898">
        <v>1</v>
      </c>
      <c r="J22" s="5898">
        <v>5</v>
      </c>
      <c r="K22" s="3479">
        <v>6</v>
      </c>
      <c r="L22" s="5897">
        <v>5</v>
      </c>
      <c r="M22" s="5898">
        <v>15</v>
      </c>
      <c r="N22" s="5898">
        <v>20</v>
      </c>
      <c r="O22" s="5898">
        <v>1</v>
      </c>
      <c r="P22" s="5898">
        <v>11</v>
      </c>
      <c r="Q22" s="3479">
        <v>12</v>
      </c>
      <c r="R22" s="5897"/>
      <c r="S22" s="5898"/>
      <c r="T22" s="5898"/>
      <c r="U22" s="1534">
        <f t="shared" si="4"/>
        <v>14</v>
      </c>
      <c r="V22" s="1682">
        <f t="shared" si="4"/>
        <v>52</v>
      </c>
      <c r="W22" s="1007">
        <f t="shared" si="4"/>
        <v>66</v>
      </c>
    </row>
    <row r="23" spans="2:23" ht="47.25" customHeight="1" outlineLevel="1" thickBot="1">
      <c r="B23" s="5905" t="s">
        <v>19</v>
      </c>
      <c r="C23" s="1008">
        <f t="shared" ref="C23:W23" si="5">SUM(C20:C22)</f>
        <v>16</v>
      </c>
      <c r="D23" s="1009">
        <f t="shared" si="5"/>
        <v>931</v>
      </c>
      <c r="E23" s="1010">
        <f t="shared" si="5"/>
        <v>947</v>
      </c>
      <c r="F23" s="1008">
        <f t="shared" si="5"/>
        <v>29</v>
      </c>
      <c r="G23" s="1009">
        <f t="shared" si="5"/>
        <v>549</v>
      </c>
      <c r="H23" s="1010">
        <f t="shared" si="5"/>
        <v>578</v>
      </c>
      <c r="I23" s="1008">
        <f t="shared" si="5"/>
        <v>13</v>
      </c>
      <c r="J23" s="1009">
        <f t="shared" si="5"/>
        <v>277</v>
      </c>
      <c r="K23" s="1010">
        <f t="shared" si="5"/>
        <v>290</v>
      </c>
      <c r="L23" s="1008">
        <f t="shared" si="5"/>
        <v>18</v>
      </c>
      <c r="M23" s="1008">
        <f t="shared" si="5"/>
        <v>226</v>
      </c>
      <c r="N23" s="1011">
        <f t="shared" si="5"/>
        <v>244</v>
      </c>
      <c r="O23" s="1008">
        <f t="shared" si="5"/>
        <v>16</v>
      </c>
      <c r="P23" s="1009">
        <f t="shared" si="5"/>
        <v>219</v>
      </c>
      <c r="Q23" s="1010">
        <f t="shared" si="5"/>
        <v>235</v>
      </c>
      <c r="R23" s="1012">
        <f t="shared" si="5"/>
        <v>18</v>
      </c>
      <c r="S23" s="1009">
        <f t="shared" si="5"/>
        <v>134</v>
      </c>
      <c r="T23" s="1010">
        <f t="shared" si="5"/>
        <v>152</v>
      </c>
      <c r="U23" s="1008">
        <f t="shared" si="5"/>
        <v>110</v>
      </c>
      <c r="V23" s="1009">
        <f t="shared" si="5"/>
        <v>2336</v>
      </c>
      <c r="W23" s="1010">
        <f t="shared" si="5"/>
        <v>2446</v>
      </c>
    </row>
    <row r="24" spans="2:23" ht="39" customHeight="1" thickBot="1">
      <c r="B24" s="1683" t="s">
        <v>20</v>
      </c>
      <c r="C24" s="503">
        <f t="shared" ref="C24:W24" si="6">C18+C23</f>
        <v>466</v>
      </c>
      <c r="D24" s="503">
        <f t="shared" si="6"/>
        <v>1095</v>
      </c>
      <c r="E24" s="503">
        <f t="shared" si="6"/>
        <v>1561</v>
      </c>
      <c r="F24" s="503">
        <f t="shared" si="6"/>
        <v>437</v>
      </c>
      <c r="G24" s="503">
        <f t="shared" si="6"/>
        <v>779</v>
      </c>
      <c r="H24" s="503">
        <f t="shared" si="6"/>
        <v>1216</v>
      </c>
      <c r="I24" s="503">
        <f t="shared" si="6"/>
        <v>455</v>
      </c>
      <c r="J24" s="503">
        <f t="shared" si="6"/>
        <v>474</v>
      </c>
      <c r="K24" s="503">
        <f t="shared" si="6"/>
        <v>929</v>
      </c>
      <c r="L24" s="503">
        <f t="shared" si="6"/>
        <v>451</v>
      </c>
      <c r="M24" s="503">
        <f t="shared" si="6"/>
        <v>430</v>
      </c>
      <c r="N24" s="503">
        <f t="shared" si="6"/>
        <v>881</v>
      </c>
      <c r="O24" s="503">
        <f t="shared" si="6"/>
        <v>392</v>
      </c>
      <c r="P24" s="503">
        <f t="shared" si="6"/>
        <v>296</v>
      </c>
      <c r="Q24" s="503">
        <f t="shared" si="6"/>
        <v>688</v>
      </c>
      <c r="R24" s="503">
        <f t="shared" si="6"/>
        <v>363</v>
      </c>
      <c r="S24" s="503">
        <f t="shared" si="6"/>
        <v>154</v>
      </c>
      <c r="T24" s="503">
        <f t="shared" si="6"/>
        <v>517</v>
      </c>
      <c r="U24" s="503">
        <f t="shared" si="6"/>
        <v>2564</v>
      </c>
      <c r="V24" s="503">
        <f t="shared" si="6"/>
        <v>3228</v>
      </c>
      <c r="W24" s="504">
        <f t="shared" si="6"/>
        <v>5792</v>
      </c>
    </row>
    <row r="25" spans="2:23">
      <c r="B25" s="101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0"/>
      <c r="O26" s="100"/>
      <c r="P26" s="100"/>
      <c r="Q26" s="100"/>
      <c r="R26" s="100"/>
      <c r="S26" s="101"/>
      <c r="T26" s="100"/>
      <c r="U26" s="100"/>
      <c r="V26" s="100"/>
      <c r="W26" s="100"/>
    </row>
    <row r="27" spans="2:23">
      <c r="B27" s="6354"/>
      <c r="C27" s="6354"/>
      <c r="D27" s="6354"/>
      <c r="E27" s="6354"/>
      <c r="F27" s="6354"/>
      <c r="G27" s="6354"/>
      <c r="H27" s="6354"/>
      <c r="I27" s="6354"/>
      <c r="J27" s="6354"/>
      <c r="K27" s="6354"/>
      <c r="L27" s="6354"/>
      <c r="M27" s="6354"/>
      <c r="N27" s="6354"/>
      <c r="O27" s="6354"/>
      <c r="P27" s="6354"/>
      <c r="Q27" s="6354"/>
      <c r="R27" s="6354"/>
      <c r="S27" s="6354"/>
      <c r="T27" s="6354"/>
      <c r="U27" s="6354"/>
      <c r="V27" s="6354"/>
      <c r="W27" s="6354"/>
    </row>
    <row r="28" spans="2:23">
      <c r="B28" s="505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</row>
    <row r="30" spans="2:23"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</sheetData>
  <mergeCells count="12">
    <mergeCell ref="A1:W1"/>
    <mergeCell ref="A2:W2"/>
    <mergeCell ref="A3:W3"/>
    <mergeCell ref="B27:W27"/>
    <mergeCell ref="B5:B7"/>
    <mergeCell ref="C5:E6"/>
    <mergeCell ref="F5:H6"/>
    <mergeCell ref="I5:K6"/>
    <mergeCell ref="L5:N6"/>
    <mergeCell ref="O5:Q6"/>
    <mergeCell ref="R5:T6"/>
    <mergeCell ref="U5:W6"/>
  </mergeCells>
  <pageMargins left="0.70866141732283505" right="0.70866141732283505" top="0.74803149606299202" bottom="0.74803149606299202" header="0.31496062992126" footer="0.31496062992126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2"/>
  <sheetViews>
    <sheetView zoomScale="50" zoomScaleNormal="50" workbookViewId="0">
      <selection activeCell="P35" sqref="P35"/>
    </sheetView>
  </sheetViews>
  <sheetFormatPr defaultRowHeight="25.5"/>
  <cols>
    <col min="1" max="1" width="72.28515625" style="71" customWidth="1"/>
    <col min="2" max="2" width="13.85546875" style="71" customWidth="1"/>
    <col min="3" max="3" width="12.140625" style="71" customWidth="1"/>
    <col min="4" max="4" width="11" style="71" customWidth="1"/>
    <col min="5" max="5" width="14.140625" style="71" customWidth="1"/>
    <col min="6" max="6" width="11.85546875" style="71" customWidth="1"/>
    <col min="7" max="7" width="9.5703125" style="71" customWidth="1"/>
    <col min="8" max="8" width="14.7109375" style="71" customWidth="1"/>
    <col min="9" max="10" width="9.5703125" style="71" customWidth="1"/>
    <col min="11" max="11" width="14.28515625" style="71" customWidth="1"/>
    <col min="12" max="12" width="13.140625" style="71" customWidth="1"/>
    <col min="13" max="15" width="10.7109375" style="71" customWidth="1"/>
    <col min="16" max="16" width="9.140625" style="71"/>
    <col min="17" max="17" width="12.85546875" style="71" customWidth="1"/>
    <col min="18" max="18" width="23.42578125" style="71" customWidth="1"/>
    <col min="19" max="20" width="9.140625" style="71"/>
    <col min="21" max="21" width="10.5703125" style="71" bestFit="1" customWidth="1"/>
    <col min="22" max="22" width="11.28515625" style="71" customWidth="1"/>
    <col min="23" max="256" width="9.140625" style="71"/>
    <col min="257" max="257" width="72.28515625" style="71" customWidth="1"/>
    <col min="258" max="258" width="13.85546875" style="71" customWidth="1"/>
    <col min="259" max="259" width="12.140625" style="71" customWidth="1"/>
    <col min="260" max="260" width="11" style="71" customWidth="1"/>
    <col min="261" max="261" width="14.140625" style="71" customWidth="1"/>
    <col min="262" max="262" width="11.85546875" style="71" customWidth="1"/>
    <col min="263" max="263" width="9.5703125" style="71" customWidth="1"/>
    <col min="264" max="264" width="14.7109375" style="71" customWidth="1"/>
    <col min="265" max="266" width="9.5703125" style="71" customWidth="1"/>
    <col min="267" max="267" width="14.28515625" style="71" customWidth="1"/>
    <col min="268" max="268" width="13.140625" style="71" customWidth="1"/>
    <col min="269" max="271" width="10.7109375" style="71" customWidth="1"/>
    <col min="272" max="272" width="9.140625" style="71"/>
    <col min="273" max="273" width="12.85546875" style="71" customWidth="1"/>
    <col min="274" max="274" width="23.42578125" style="71" customWidth="1"/>
    <col min="275" max="276" width="9.140625" style="71"/>
    <col min="277" max="277" width="10.5703125" style="71" bestFit="1" customWidth="1"/>
    <col min="278" max="278" width="11.28515625" style="71" customWidth="1"/>
    <col min="279" max="512" width="9.140625" style="71"/>
    <col min="513" max="513" width="72.28515625" style="71" customWidth="1"/>
    <col min="514" max="514" width="13.85546875" style="71" customWidth="1"/>
    <col min="515" max="515" width="12.140625" style="71" customWidth="1"/>
    <col min="516" max="516" width="11" style="71" customWidth="1"/>
    <col min="517" max="517" width="14.140625" style="71" customWidth="1"/>
    <col min="518" max="518" width="11.85546875" style="71" customWidth="1"/>
    <col min="519" max="519" width="9.5703125" style="71" customWidth="1"/>
    <col min="520" max="520" width="14.7109375" style="71" customWidth="1"/>
    <col min="521" max="522" width="9.5703125" style="71" customWidth="1"/>
    <col min="523" max="523" width="14.28515625" style="71" customWidth="1"/>
    <col min="524" max="524" width="13.140625" style="71" customWidth="1"/>
    <col min="525" max="527" width="10.7109375" style="71" customWidth="1"/>
    <col min="528" max="528" width="9.140625" style="71"/>
    <col min="529" max="529" width="12.85546875" style="71" customWidth="1"/>
    <col min="530" max="530" width="23.42578125" style="71" customWidth="1"/>
    <col min="531" max="532" width="9.140625" style="71"/>
    <col min="533" max="533" width="10.5703125" style="71" bestFit="1" customWidth="1"/>
    <col min="534" max="534" width="11.28515625" style="71" customWidth="1"/>
    <col min="535" max="768" width="9.140625" style="71"/>
    <col min="769" max="769" width="72.28515625" style="71" customWidth="1"/>
    <col min="770" max="770" width="13.85546875" style="71" customWidth="1"/>
    <col min="771" max="771" width="12.140625" style="71" customWidth="1"/>
    <col min="772" max="772" width="11" style="71" customWidth="1"/>
    <col min="773" max="773" width="14.140625" style="71" customWidth="1"/>
    <col min="774" max="774" width="11.85546875" style="71" customWidth="1"/>
    <col min="775" max="775" width="9.5703125" style="71" customWidth="1"/>
    <col min="776" max="776" width="14.7109375" style="71" customWidth="1"/>
    <col min="777" max="778" width="9.5703125" style="71" customWidth="1"/>
    <col min="779" max="779" width="14.28515625" style="71" customWidth="1"/>
    <col min="780" max="780" width="13.140625" style="71" customWidth="1"/>
    <col min="781" max="783" width="10.7109375" style="71" customWidth="1"/>
    <col min="784" max="784" width="9.140625" style="71"/>
    <col min="785" max="785" width="12.85546875" style="71" customWidth="1"/>
    <col min="786" max="786" width="23.42578125" style="71" customWidth="1"/>
    <col min="787" max="788" width="9.140625" style="71"/>
    <col min="789" max="789" width="10.5703125" style="71" bestFit="1" customWidth="1"/>
    <col min="790" max="790" width="11.28515625" style="71" customWidth="1"/>
    <col min="791" max="1024" width="9.140625" style="71"/>
    <col min="1025" max="1025" width="72.28515625" style="71" customWidth="1"/>
    <col min="1026" max="1026" width="13.85546875" style="71" customWidth="1"/>
    <col min="1027" max="1027" width="12.140625" style="71" customWidth="1"/>
    <col min="1028" max="1028" width="11" style="71" customWidth="1"/>
    <col min="1029" max="1029" width="14.140625" style="71" customWidth="1"/>
    <col min="1030" max="1030" width="11.85546875" style="71" customWidth="1"/>
    <col min="1031" max="1031" width="9.5703125" style="71" customWidth="1"/>
    <col min="1032" max="1032" width="14.7109375" style="71" customWidth="1"/>
    <col min="1033" max="1034" width="9.5703125" style="71" customWidth="1"/>
    <col min="1035" max="1035" width="14.28515625" style="71" customWidth="1"/>
    <col min="1036" max="1036" width="13.140625" style="71" customWidth="1"/>
    <col min="1037" max="1039" width="10.7109375" style="71" customWidth="1"/>
    <col min="1040" max="1040" width="9.140625" style="71"/>
    <col min="1041" max="1041" width="12.85546875" style="71" customWidth="1"/>
    <col min="1042" max="1042" width="23.42578125" style="71" customWidth="1"/>
    <col min="1043" max="1044" width="9.140625" style="71"/>
    <col min="1045" max="1045" width="10.5703125" style="71" bestFit="1" customWidth="1"/>
    <col min="1046" max="1046" width="11.28515625" style="71" customWidth="1"/>
    <col min="1047" max="1280" width="9.140625" style="71"/>
    <col min="1281" max="1281" width="72.28515625" style="71" customWidth="1"/>
    <col min="1282" max="1282" width="13.85546875" style="71" customWidth="1"/>
    <col min="1283" max="1283" width="12.140625" style="71" customWidth="1"/>
    <col min="1284" max="1284" width="11" style="71" customWidth="1"/>
    <col min="1285" max="1285" width="14.140625" style="71" customWidth="1"/>
    <col min="1286" max="1286" width="11.85546875" style="71" customWidth="1"/>
    <col min="1287" max="1287" width="9.5703125" style="71" customWidth="1"/>
    <col min="1288" max="1288" width="14.7109375" style="71" customWidth="1"/>
    <col min="1289" max="1290" width="9.5703125" style="71" customWidth="1"/>
    <col min="1291" max="1291" width="14.28515625" style="71" customWidth="1"/>
    <col min="1292" max="1292" width="13.140625" style="71" customWidth="1"/>
    <col min="1293" max="1295" width="10.7109375" style="71" customWidth="1"/>
    <col min="1296" max="1296" width="9.140625" style="71"/>
    <col min="1297" max="1297" width="12.85546875" style="71" customWidth="1"/>
    <col min="1298" max="1298" width="23.42578125" style="71" customWidth="1"/>
    <col min="1299" max="1300" width="9.140625" style="71"/>
    <col min="1301" max="1301" width="10.5703125" style="71" bestFit="1" customWidth="1"/>
    <col min="1302" max="1302" width="11.28515625" style="71" customWidth="1"/>
    <col min="1303" max="1536" width="9.140625" style="71"/>
    <col min="1537" max="1537" width="72.28515625" style="71" customWidth="1"/>
    <col min="1538" max="1538" width="13.85546875" style="71" customWidth="1"/>
    <col min="1539" max="1539" width="12.140625" style="71" customWidth="1"/>
    <col min="1540" max="1540" width="11" style="71" customWidth="1"/>
    <col min="1541" max="1541" width="14.140625" style="71" customWidth="1"/>
    <col min="1542" max="1542" width="11.85546875" style="71" customWidth="1"/>
    <col min="1543" max="1543" width="9.5703125" style="71" customWidth="1"/>
    <col min="1544" max="1544" width="14.7109375" style="71" customWidth="1"/>
    <col min="1545" max="1546" width="9.5703125" style="71" customWidth="1"/>
    <col min="1547" max="1547" width="14.28515625" style="71" customWidth="1"/>
    <col min="1548" max="1548" width="13.140625" style="71" customWidth="1"/>
    <col min="1549" max="1551" width="10.7109375" style="71" customWidth="1"/>
    <col min="1552" max="1552" width="9.140625" style="71"/>
    <col min="1553" max="1553" width="12.85546875" style="71" customWidth="1"/>
    <col min="1554" max="1554" width="23.42578125" style="71" customWidth="1"/>
    <col min="1555" max="1556" width="9.140625" style="71"/>
    <col min="1557" max="1557" width="10.5703125" style="71" bestFit="1" customWidth="1"/>
    <col min="1558" max="1558" width="11.28515625" style="71" customWidth="1"/>
    <col min="1559" max="1792" width="9.140625" style="71"/>
    <col min="1793" max="1793" width="72.28515625" style="71" customWidth="1"/>
    <col min="1794" max="1794" width="13.85546875" style="71" customWidth="1"/>
    <col min="1795" max="1795" width="12.140625" style="71" customWidth="1"/>
    <col min="1796" max="1796" width="11" style="71" customWidth="1"/>
    <col min="1797" max="1797" width="14.140625" style="71" customWidth="1"/>
    <col min="1798" max="1798" width="11.85546875" style="71" customWidth="1"/>
    <col min="1799" max="1799" width="9.5703125" style="71" customWidth="1"/>
    <col min="1800" max="1800" width="14.7109375" style="71" customWidth="1"/>
    <col min="1801" max="1802" width="9.5703125" style="71" customWidth="1"/>
    <col min="1803" max="1803" width="14.28515625" style="71" customWidth="1"/>
    <col min="1804" max="1804" width="13.140625" style="71" customWidth="1"/>
    <col min="1805" max="1807" width="10.7109375" style="71" customWidth="1"/>
    <col min="1808" max="1808" width="9.140625" style="71"/>
    <col min="1809" max="1809" width="12.85546875" style="71" customWidth="1"/>
    <col min="1810" max="1810" width="23.42578125" style="71" customWidth="1"/>
    <col min="1811" max="1812" width="9.140625" style="71"/>
    <col min="1813" max="1813" width="10.5703125" style="71" bestFit="1" customWidth="1"/>
    <col min="1814" max="1814" width="11.28515625" style="71" customWidth="1"/>
    <col min="1815" max="2048" width="9.140625" style="71"/>
    <col min="2049" max="2049" width="72.28515625" style="71" customWidth="1"/>
    <col min="2050" max="2050" width="13.85546875" style="71" customWidth="1"/>
    <col min="2051" max="2051" width="12.140625" style="71" customWidth="1"/>
    <col min="2052" max="2052" width="11" style="71" customWidth="1"/>
    <col min="2053" max="2053" width="14.140625" style="71" customWidth="1"/>
    <col min="2054" max="2054" width="11.85546875" style="71" customWidth="1"/>
    <col min="2055" max="2055" width="9.5703125" style="71" customWidth="1"/>
    <col min="2056" max="2056" width="14.7109375" style="71" customWidth="1"/>
    <col min="2057" max="2058" width="9.5703125" style="71" customWidth="1"/>
    <col min="2059" max="2059" width="14.28515625" style="71" customWidth="1"/>
    <col min="2060" max="2060" width="13.140625" style="71" customWidth="1"/>
    <col min="2061" max="2063" width="10.7109375" style="71" customWidth="1"/>
    <col min="2064" max="2064" width="9.140625" style="71"/>
    <col min="2065" max="2065" width="12.85546875" style="71" customWidth="1"/>
    <col min="2066" max="2066" width="23.42578125" style="71" customWidth="1"/>
    <col min="2067" max="2068" width="9.140625" style="71"/>
    <col min="2069" max="2069" width="10.5703125" style="71" bestFit="1" customWidth="1"/>
    <col min="2070" max="2070" width="11.28515625" style="71" customWidth="1"/>
    <col min="2071" max="2304" width="9.140625" style="71"/>
    <col min="2305" max="2305" width="72.28515625" style="71" customWidth="1"/>
    <col min="2306" max="2306" width="13.85546875" style="71" customWidth="1"/>
    <col min="2307" max="2307" width="12.140625" style="71" customWidth="1"/>
    <col min="2308" max="2308" width="11" style="71" customWidth="1"/>
    <col min="2309" max="2309" width="14.140625" style="71" customWidth="1"/>
    <col min="2310" max="2310" width="11.85546875" style="71" customWidth="1"/>
    <col min="2311" max="2311" width="9.5703125" style="71" customWidth="1"/>
    <col min="2312" max="2312" width="14.7109375" style="71" customWidth="1"/>
    <col min="2313" max="2314" width="9.5703125" style="71" customWidth="1"/>
    <col min="2315" max="2315" width="14.28515625" style="71" customWidth="1"/>
    <col min="2316" max="2316" width="13.140625" style="71" customWidth="1"/>
    <col min="2317" max="2319" width="10.7109375" style="71" customWidth="1"/>
    <col min="2320" max="2320" width="9.140625" style="71"/>
    <col min="2321" max="2321" width="12.85546875" style="71" customWidth="1"/>
    <col min="2322" max="2322" width="23.42578125" style="71" customWidth="1"/>
    <col min="2323" max="2324" width="9.140625" style="71"/>
    <col min="2325" max="2325" width="10.5703125" style="71" bestFit="1" customWidth="1"/>
    <col min="2326" max="2326" width="11.28515625" style="71" customWidth="1"/>
    <col min="2327" max="2560" width="9.140625" style="71"/>
    <col min="2561" max="2561" width="72.28515625" style="71" customWidth="1"/>
    <col min="2562" max="2562" width="13.85546875" style="71" customWidth="1"/>
    <col min="2563" max="2563" width="12.140625" style="71" customWidth="1"/>
    <col min="2564" max="2564" width="11" style="71" customWidth="1"/>
    <col min="2565" max="2565" width="14.140625" style="71" customWidth="1"/>
    <col min="2566" max="2566" width="11.85546875" style="71" customWidth="1"/>
    <col min="2567" max="2567" width="9.5703125" style="71" customWidth="1"/>
    <col min="2568" max="2568" width="14.7109375" style="71" customWidth="1"/>
    <col min="2569" max="2570" width="9.5703125" style="71" customWidth="1"/>
    <col min="2571" max="2571" width="14.28515625" style="71" customWidth="1"/>
    <col min="2572" max="2572" width="13.140625" style="71" customWidth="1"/>
    <col min="2573" max="2575" width="10.7109375" style="71" customWidth="1"/>
    <col min="2576" max="2576" width="9.140625" style="71"/>
    <col min="2577" max="2577" width="12.85546875" style="71" customWidth="1"/>
    <col min="2578" max="2578" width="23.42578125" style="71" customWidth="1"/>
    <col min="2579" max="2580" width="9.140625" style="71"/>
    <col min="2581" max="2581" width="10.5703125" style="71" bestFit="1" customWidth="1"/>
    <col min="2582" max="2582" width="11.28515625" style="71" customWidth="1"/>
    <col min="2583" max="2816" width="9.140625" style="71"/>
    <col min="2817" max="2817" width="72.28515625" style="71" customWidth="1"/>
    <col min="2818" max="2818" width="13.85546875" style="71" customWidth="1"/>
    <col min="2819" max="2819" width="12.140625" style="71" customWidth="1"/>
    <col min="2820" max="2820" width="11" style="71" customWidth="1"/>
    <col min="2821" max="2821" width="14.140625" style="71" customWidth="1"/>
    <col min="2822" max="2822" width="11.85546875" style="71" customWidth="1"/>
    <col min="2823" max="2823" width="9.5703125" style="71" customWidth="1"/>
    <col min="2824" max="2824" width="14.7109375" style="71" customWidth="1"/>
    <col min="2825" max="2826" width="9.5703125" style="71" customWidth="1"/>
    <col min="2827" max="2827" width="14.28515625" style="71" customWidth="1"/>
    <col min="2828" max="2828" width="13.140625" style="71" customWidth="1"/>
    <col min="2829" max="2831" width="10.7109375" style="71" customWidth="1"/>
    <col min="2832" max="2832" width="9.140625" style="71"/>
    <col min="2833" max="2833" width="12.85546875" style="71" customWidth="1"/>
    <col min="2834" max="2834" width="23.42578125" style="71" customWidth="1"/>
    <col min="2835" max="2836" width="9.140625" style="71"/>
    <col min="2837" max="2837" width="10.5703125" style="71" bestFit="1" customWidth="1"/>
    <col min="2838" max="2838" width="11.28515625" style="71" customWidth="1"/>
    <col min="2839" max="3072" width="9.140625" style="71"/>
    <col min="3073" max="3073" width="72.28515625" style="71" customWidth="1"/>
    <col min="3074" max="3074" width="13.85546875" style="71" customWidth="1"/>
    <col min="3075" max="3075" width="12.140625" style="71" customWidth="1"/>
    <col min="3076" max="3076" width="11" style="71" customWidth="1"/>
    <col min="3077" max="3077" width="14.140625" style="71" customWidth="1"/>
    <col min="3078" max="3078" width="11.85546875" style="71" customWidth="1"/>
    <col min="3079" max="3079" width="9.5703125" style="71" customWidth="1"/>
    <col min="3080" max="3080" width="14.7109375" style="71" customWidth="1"/>
    <col min="3081" max="3082" width="9.5703125" style="71" customWidth="1"/>
    <col min="3083" max="3083" width="14.28515625" style="71" customWidth="1"/>
    <col min="3084" max="3084" width="13.140625" style="71" customWidth="1"/>
    <col min="3085" max="3087" width="10.7109375" style="71" customWidth="1"/>
    <col min="3088" max="3088" width="9.140625" style="71"/>
    <col min="3089" max="3089" width="12.85546875" style="71" customWidth="1"/>
    <col min="3090" max="3090" width="23.42578125" style="71" customWidth="1"/>
    <col min="3091" max="3092" width="9.140625" style="71"/>
    <col min="3093" max="3093" width="10.5703125" style="71" bestFit="1" customWidth="1"/>
    <col min="3094" max="3094" width="11.28515625" style="71" customWidth="1"/>
    <col min="3095" max="3328" width="9.140625" style="71"/>
    <col min="3329" max="3329" width="72.28515625" style="71" customWidth="1"/>
    <col min="3330" max="3330" width="13.85546875" style="71" customWidth="1"/>
    <col min="3331" max="3331" width="12.140625" style="71" customWidth="1"/>
    <col min="3332" max="3332" width="11" style="71" customWidth="1"/>
    <col min="3333" max="3333" width="14.140625" style="71" customWidth="1"/>
    <col min="3334" max="3334" width="11.85546875" style="71" customWidth="1"/>
    <col min="3335" max="3335" width="9.5703125" style="71" customWidth="1"/>
    <col min="3336" max="3336" width="14.7109375" style="71" customWidth="1"/>
    <col min="3337" max="3338" width="9.5703125" style="71" customWidth="1"/>
    <col min="3339" max="3339" width="14.28515625" style="71" customWidth="1"/>
    <col min="3340" max="3340" width="13.140625" style="71" customWidth="1"/>
    <col min="3341" max="3343" width="10.7109375" style="71" customWidth="1"/>
    <col min="3344" max="3344" width="9.140625" style="71"/>
    <col min="3345" max="3345" width="12.85546875" style="71" customWidth="1"/>
    <col min="3346" max="3346" width="23.42578125" style="71" customWidth="1"/>
    <col min="3347" max="3348" width="9.140625" style="71"/>
    <col min="3349" max="3349" width="10.5703125" style="71" bestFit="1" customWidth="1"/>
    <col min="3350" max="3350" width="11.28515625" style="71" customWidth="1"/>
    <col min="3351" max="3584" width="9.140625" style="71"/>
    <col min="3585" max="3585" width="72.28515625" style="71" customWidth="1"/>
    <col min="3586" max="3586" width="13.85546875" style="71" customWidth="1"/>
    <col min="3587" max="3587" width="12.140625" style="71" customWidth="1"/>
    <col min="3588" max="3588" width="11" style="71" customWidth="1"/>
    <col min="3589" max="3589" width="14.140625" style="71" customWidth="1"/>
    <col min="3590" max="3590" width="11.85546875" style="71" customWidth="1"/>
    <col min="3591" max="3591" width="9.5703125" style="71" customWidth="1"/>
    <col min="3592" max="3592" width="14.7109375" style="71" customWidth="1"/>
    <col min="3593" max="3594" width="9.5703125" style="71" customWidth="1"/>
    <col min="3595" max="3595" width="14.28515625" style="71" customWidth="1"/>
    <col min="3596" max="3596" width="13.140625" style="71" customWidth="1"/>
    <col min="3597" max="3599" width="10.7109375" style="71" customWidth="1"/>
    <col min="3600" max="3600" width="9.140625" style="71"/>
    <col min="3601" max="3601" width="12.85546875" style="71" customWidth="1"/>
    <col min="3602" max="3602" width="23.42578125" style="71" customWidth="1"/>
    <col min="3603" max="3604" width="9.140625" style="71"/>
    <col min="3605" max="3605" width="10.5703125" style="71" bestFit="1" customWidth="1"/>
    <col min="3606" max="3606" width="11.28515625" style="71" customWidth="1"/>
    <col min="3607" max="3840" width="9.140625" style="71"/>
    <col min="3841" max="3841" width="72.28515625" style="71" customWidth="1"/>
    <col min="3842" max="3842" width="13.85546875" style="71" customWidth="1"/>
    <col min="3843" max="3843" width="12.140625" style="71" customWidth="1"/>
    <col min="3844" max="3844" width="11" style="71" customWidth="1"/>
    <col min="3845" max="3845" width="14.140625" style="71" customWidth="1"/>
    <col min="3846" max="3846" width="11.85546875" style="71" customWidth="1"/>
    <col min="3847" max="3847" width="9.5703125" style="71" customWidth="1"/>
    <col min="3848" max="3848" width="14.7109375" style="71" customWidth="1"/>
    <col min="3849" max="3850" width="9.5703125" style="71" customWidth="1"/>
    <col min="3851" max="3851" width="14.28515625" style="71" customWidth="1"/>
    <col min="3852" max="3852" width="13.140625" style="71" customWidth="1"/>
    <col min="3853" max="3855" width="10.7109375" style="71" customWidth="1"/>
    <col min="3856" max="3856" width="9.140625" style="71"/>
    <col min="3857" max="3857" width="12.85546875" style="71" customWidth="1"/>
    <col min="3858" max="3858" width="23.42578125" style="71" customWidth="1"/>
    <col min="3859" max="3860" width="9.140625" style="71"/>
    <col min="3861" max="3861" width="10.5703125" style="71" bestFit="1" customWidth="1"/>
    <col min="3862" max="3862" width="11.28515625" style="71" customWidth="1"/>
    <col min="3863" max="4096" width="9.140625" style="71"/>
    <col min="4097" max="4097" width="72.28515625" style="71" customWidth="1"/>
    <col min="4098" max="4098" width="13.85546875" style="71" customWidth="1"/>
    <col min="4099" max="4099" width="12.140625" style="71" customWidth="1"/>
    <col min="4100" max="4100" width="11" style="71" customWidth="1"/>
    <col min="4101" max="4101" width="14.140625" style="71" customWidth="1"/>
    <col min="4102" max="4102" width="11.85546875" style="71" customWidth="1"/>
    <col min="4103" max="4103" width="9.5703125" style="71" customWidth="1"/>
    <col min="4104" max="4104" width="14.7109375" style="71" customWidth="1"/>
    <col min="4105" max="4106" width="9.5703125" style="71" customWidth="1"/>
    <col min="4107" max="4107" width="14.28515625" style="71" customWidth="1"/>
    <col min="4108" max="4108" width="13.140625" style="71" customWidth="1"/>
    <col min="4109" max="4111" width="10.7109375" style="71" customWidth="1"/>
    <col min="4112" max="4112" width="9.140625" style="71"/>
    <col min="4113" max="4113" width="12.85546875" style="71" customWidth="1"/>
    <col min="4114" max="4114" width="23.42578125" style="71" customWidth="1"/>
    <col min="4115" max="4116" width="9.140625" style="71"/>
    <col min="4117" max="4117" width="10.5703125" style="71" bestFit="1" customWidth="1"/>
    <col min="4118" max="4118" width="11.28515625" style="71" customWidth="1"/>
    <col min="4119" max="4352" width="9.140625" style="71"/>
    <col min="4353" max="4353" width="72.28515625" style="71" customWidth="1"/>
    <col min="4354" max="4354" width="13.85546875" style="71" customWidth="1"/>
    <col min="4355" max="4355" width="12.140625" style="71" customWidth="1"/>
    <col min="4356" max="4356" width="11" style="71" customWidth="1"/>
    <col min="4357" max="4357" width="14.140625" style="71" customWidth="1"/>
    <col min="4358" max="4358" width="11.85546875" style="71" customWidth="1"/>
    <col min="4359" max="4359" width="9.5703125" style="71" customWidth="1"/>
    <col min="4360" max="4360" width="14.7109375" style="71" customWidth="1"/>
    <col min="4361" max="4362" width="9.5703125" style="71" customWidth="1"/>
    <col min="4363" max="4363" width="14.28515625" style="71" customWidth="1"/>
    <col min="4364" max="4364" width="13.140625" style="71" customWidth="1"/>
    <col min="4365" max="4367" width="10.7109375" style="71" customWidth="1"/>
    <col min="4368" max="4368" width="9.140625" style="71"/>
    <col min="4369" max="4369" width="12.85546875" style="71" customWidth="1"/>
    <col min="4370" max="4370" width="23.42578125" style="71" customWidth="1"/>
    <col min="4371" max="4372" width="9.140625" style="71"/>
    <col min="4373" max="4373" width="10.5703125" style="71" bestFit="1" customWidth="1"/>
    <col min="4374" max="4374" width="11.28515625" style="71" customWidth="1"/>
    <col min="4375" max="4608" width="9.140625" style="71"/>
    <col min="4609" max="4609" width="72.28515625" style="71" customWidth="1"/>
    <col min="4610" max="4610" width="13.85546875" style="71" customWidth="1"/>
    <col min="4611" max="4611" width="12.140625" style="71" customWidth="1"/>
    <col min="4612" max="4612" width="11" style="71" customWidth="1"/>
    <col min="4613" max="4613" width="14.140625" style="71" customWidth="1"/>
    <col min="4614" max="4614" width="11.85546875" style="71" customWidth="1"/>
    <col min="4615" max="4615" width="9.5703125" style="71" customWidth="1"/>
    <col min="4616" max="4616" width="14.7109375" style="71" customWidth="1"/>
    <col min="4617" max="4618" width="9.5703125" style="71" customWidth="1"/>
    <col min="4619" max="4619" width="14.28515625" style="71" customWidth="1"/>
    <col min="4620" max="4620" width="13.140625" style="71" customWidth="1"/>
    <col min="4621" max="4623" width="10.7109375" style="71" customWidth="1"/>
    <col min="4624" max="4624" width="9.140625" style="71"/>
    <col min="4625" max="4625" width="12.85546875" style="71" customWidth="1"/>
    <col min="4626" max="4626" width="23.42578125" style="71" customWidth="1"/>
    <col min="4627" max="4628" width="9.140625" style="71"/>
    <col min="4629" max="4629" width="10.5703125" style="71" bestFit="1" customWidth="1"/>
    <col min="4630" max="4630" width="11.28515625" style="71" customWidth="1"/>
    <col min="4631" max="4864" width="9.140625" style="71"/>
    <col min="4865" max="4865" width="72.28515625" style="71" customWidth="1"/>
    <col min="4866" max="4866" width="13.85546875" style="71" customWidth="1"/>
    <col min="4867" max="4867" width="12.140625" style="71" customWidth="1"/>
    <col min="4868" max="4868" width="11" style="71" customWidth="1"/>
    <col min="4869" max="4869" width="14.140625" style="71" customWidth="1"/>
    <col min="4870" max="4870" width="11.85546875" style="71" customWidth="1"/>
    <col min="4871" max="4871" width="9.5703125" style="71" customWidth="1"/>
    <col min="4872" max="4872" width="14.7109375" style="71" customWidth="1"/>
    <col min="4873" max="4874" width="9.5703125" style="71" customWidth="1"/>
    <col min="4875" max="4875" width="14.28515625" style="71" customWidth="1"/>
    <col min="4876" max="4876" width="13.140625" style="71" customWidth="1"/>
    <col min="4877" max="4879" width="10.7109375" style="71" customWidth="1"/>
    <col min="4880" max="4880" width="9.140625" style="71"/>
    <col min="4881" max="4881" width="12.85546875" style="71" customWidth="1"/>
    <col min="4882" max="4882" width="23.42578125" style="71" customWidth="1"/>
    <col min="4883" max="4884" width="9.140625" style="71"/>
    <col min="4885" max="4885" width="10.5703125" style="71" bestFit="1" customWidth="1"/>
    <col min="4886" max="4886" width="11.28515625" style="71" customWidth="1"/>
    <col min="4887" max="5120" width="9.140625" style="71"/>
    <col min="5121" max="5121" width="72.28515625" style="71" customWidth="1"/>
    <col min="5122" max="5122" width="13.85546875" style="71" customWidth="1"/>
    <col min="5123" max="5123" width="12.140625" style="71" customWidth="1"/>
    <col min="5124" max="5124" width="11" style="71" customWidth="1"/>
    <col min="5125" max="5125" width="14.140625" style="71" customWidth="1"/>
    <col min="5126" max="5126" width="11.85546875" style="71" customWidth="1"/>
    <col min="5127" max="5127" width="9.5703125" style="71" customWidth="1"/>
    <col min="5128" max="5128" width="14.7109375" style="71" customWidth="1"/>
    <col min="5129" max="5130" width="9.5703125" style="71" customWidth="1"/>
    <col min="5131" max="5131" width="14.28515625" style="71" customWidth="1"/>
    <col min="5132" max="5132" width="13.140625" style="71" customWidth="1"/>
    <col min="5133" max="5135" width="10.7109375" style="71" customWidth="1"/>
    <col min="5136" max="5136" width="9.140625" style="71"/>
    <col min="5137" max="5137" width="12.85546875" style="71" customWidth="1"/>
    <col min="5138" max="5138" width="23.42578125" style="71" customWidth="1"/>
    <col min="5139" max="5140" width="9.140625" style="71"/>
    <col min="5141" max="5141" width="10.5703125" style="71" bestFit="1" customWidth="1"/>
    <col min="5142" max="5142" width="11.28515625" style="71" customWidth="1"/>
    <col min="5143" max="5376" width="9.140625" style="71"/>
    <col min="5377" max="5377" width="72.28515625" style="71" customWidth="1"/>
    <col min="5378" max="5378" width="13.85546875" style="71" customWidth="1"/>
    <col min="5379" max="5379" width="12.140625" style="71" customWidth="1"/>
    <col min="5380" max="5380" width="11" style="71" customWidth="1"/>
    <col min="5381" max="5381" width="14.140625" style="71" customWidth="1"/>
    <col min="5382" max="5382" width="11.85546875" style="71" customWidth="1"/>
    <col min="5383" max="5383" width="9.5703125" style="71" customWidth="1"/>
    <col min="5384" max="5384" width="14.7109375" style="71" customWidth="1"/>
    <col min="5385" max="5386" width="9.5703125" style="71" customWidth="1"/>
    <col min="5387" max="5387" width="14.28515625" style="71" customWidth="1"/>
    <col min="5388" max="5388" width="13.140625" style="71" customWidth="1"/>
    <col min="5389" max="5391" width="10.7109375" style="71" customWidth="1"/>
    <col min="5392" max="5392" width="9.140625" style="71"/>
    <col min="5393" max="5393" width="12.85546875" style="71" customWidth="1"/>
    <col min="5394" max="5394" width="23.42578125" style="71" customWidth="1"/>
    <col min="5395" max="5396" width="9.140625" style="71"/>
    <col min="5397" max="5397" width="10.5703125" style="71" bestFit="1" customWidth="1"/>
    <col min="5398" max="5398" width="11.28515625" style="71" customWidth="1"/>
    <col min="5399" max="5632" width="9.140625" style="71"/>
    <col min="5633" max="5633" width="72.28515625" style="71" customWidth="1"/>
    <col min="5634" max="5634" width="13.85546875" style="71" customWidth="1"/>
    <col min="5635" max="5635" width="12.140625" style="71" customWidth="1"/>
    <col min="5636" max="5636" width="11" style="71" customWidth="1"/>
    <col min="5637" max="5637" width="14.140625" style="71" customWidth="1"/>
    <col min="5638" max="5638" width="11.85546875" style="71" customWidth="1"/>
    <col min="5639" max="5639" width="9.5703125" style="71" customWidth="1"/>
    <col min="5640" max="5640" width="14.7109375" style="71" customWidth="1"/>
    <col min="5641" max="5642" width="9.5703125" style="71" customWidth="1"/>
    <col min="5643" max="5643" width="14.28515625" style="71" customWidth="1"/>
    <col min="5644" max="5644" width="13.140625" style="71" customWidth="1"/>
    <col min="5645" max="5647" width="10.7109375" style="71" customWidth="1"/>
    <col min="5648" max="5648" width="9.140625" style="71"/>
    <col min="5649" max="5649" width="12.85546875" style="71" customWidth="1"/>
    <col min="5650" max="5650" width="23.42578125" style="71" customWidth="1"/>
    <col min="5651" max="5652" width="9.140625" style="71"/>
    <col min="5653" max="5653" width="10.5703125" style="71" bestFit="1" customWidth="1"/>
    <col min="5654" max="5654" width="11.28515625" style="71" customWidth="1"/>
    <col min="5655" max="5888" width="9.140625" style="71"/>
    <col min="5889" max="5889" width="72.28515625" style="71" customWidth="1"/>
    <col min="5890" max="5890" width="13.85546875" style="71" customWidth="1"/>
    <col min="5891" max="5891" width="12.140625" style="71" customWidth="1"/>
    <col min="5892" max="5892" width="11" style="71" customWidth="1"/>
    <col min="5893" max="5893" width="14.140625" style="71" customWidth="1"/>
    <col min="5894" max="5894" width="11.85546875" style="71" customWidth="1"/>
    <col min="5895" max="5895" width="9.5703125" style="71" customWidth="1"/>
    <col min="5896" max="5896" width="14.7109375" style="71" customWidth="1"/>
    <col min="5897" max="5898" width="9.5703125" style="71" customWidth="1"/>
    <col min="5899" max="5899" width="14.28515625" style="71" customWidth="1"/>
    <col min="5900" max="5900" width="13.140625" style="71" customWidth="1"/>
    <col min="5901" max="5903" width="10.7109375" style="71" customWidth="1"/>
    <col min="5904" max="5904" width="9.140625" style="71"/>
    <col min="5905" max="5905" width="12.85546875" style="71" customWidth="1"/>
    <col min="5906" max="5906" width="23.42578125" style="71" customWidth="1"/>
    <col min="5907" max="5908" width="9.140625" style="71"/>
    <col min="5909" max="5909" width="10.5703125" style="71" bestFit="1" customWidth="1"/>
    <col min="5910" max="5910" width="11.28515625" style="71" customWidth="1"/>
    <col min="5911" max="6144" width="9.140625" style="71"/>
    <col min="6145" max="6145" width="72.28515625" style="71" customWidth="1"/>
    <col min="6146" max="6146" width="13.85546875" style="71" customWidth="1"/>
    <col min="6147" max="6147" width="12.140625" style="71" customWidth="1"/>
    <col min="6148" max="6148" width="11" style="71" customWidth="1"/>
    <col min="6149" max="6149" width="14.140625" style="71" customWidth="1"/>
    <col min="6150" max="6150" width="11.85546875" style="71" customWidth="1"/>
    <col min="6151" max="6151" width="9.5703125" style="71" customWidth="1"/>
    <col min="6152" max="6152" width="14.7109375" style="71" customWidth="1"/>
    <col min="6153" max="6154" width="9.5703125" style="71" customWidth="1"/>
    <col min="6155" max="6155" width="14.28515625" style="71" customWidth="1"/>
    <col min="6156" max="6156" width="13.140625" style="71" customWidth="1"/>
    <col min="6157" max="6159" width="10.7109375" style="71" customWidth="1"/>
    <col min="6160" max="6160" width="9.140625" style="71"/>
    <col min="6161" max="6161" width="12.85546875" style="71" customWidth="1"/>
    <col min="6162" max="6162" width="23.42578125" style="71" customWidth="1"/>
    <col min="6163" max="6164" width="9.140625" style="71"/>
    <col min="6165" max="6165" width="10.5703125" style="71" bestFit="1" customWidth="1"/>
    <col min="6166" max="6166" width="11.28515625" style="71" customWidth="1"/>
    <col min="6167" max="6400" width="9.140625" style="71"/>
    <col min="6401" max="6401" width="72.28515625" style="71" customWidth="1"/>
    <col min="6402" max="6402" width="13.85546875" style="71" customWidth="1"/>
    <col min="6403" max="6403" width="12.140625" style="71" customWidth="1"/>
    <col min="6404" max="6404" width="11" style="71" customWidth="1"/>
    <col min="6405" max="6405" width="14.140625" style="71" customWidth="1"/>
    <col min="6406" max="6406" width="11.85546875" style="71" customWidth="1"/>
    <col min="6407" max="6407" width="9.5703125" style="71" customWidth="1"/>
    <col min="6408" max="6408" width="14.7109375" style="71" customWidth="1"/>
    <col min="6409" max="6410" width="9.5703125" style="71" customWidth="1"/>
    <col min="6411" max="6411" width="14.28515625" style="71" customWidth="1"/>
    <col min="6412" max="6412" width="13.140625" style="71" customWidth="1"/>
    <col min="6413" max="6415" width="10.7109375" style="71" customWidth="1"/>
    <col min="6416" max="6416" width="9.140625" style="71"/>
    <col min="6417" max="6417" width="12.85546875" style="71" customWidth="1"/>
    <col min="6418" max="6418" width="23.42578125" style="71" customWidth="1"/>
    <col min="6419" max="6420" width="9.140625" style="71"/>
    <col min="6421" max="6421" width="10.5703125" style="71" bestFit="1" customWidth="1"/>
    <col min="6422" max="6422" width="11.28515625" style="71" customWidth="1"/>
    <col min="6423" max="6656" width="9.140625" style="71"/>
    <col min="6657" max="6657" width="72.28515625" style="71" customWidth="1"/>
    <col min="6658" max="6658" width="13.85546875" style="71" customWidth="1"/>
    <col min="6659" max="6659" width="12.140625" style="71" customWidth="1"/>
    <col min="6660" max="6660" width="11" style="71" customWidth="1"/>
    <col min="6661" max="6661" width="14.140625" style="71" customWidth="1"/>
    <col min="6662" max="6662" width="11.85546875" style="71" customWidth="1"/>
    <col min="6663" max="6663" width="9.5703125" style="71" customWidth="1"/>
    <col min="6664" max="6664" width="14.7109375" style="71" customWidth="1"/>
    <col min="6665" max="6666" width="9.5703125" style="71" customWidth="1"/>
    <col min="6667" max="6667" width="14.28515625" style="71" customWidth="1"/>
    <col min="6668" max="6668" width="13.140625" style="71" customWidth="1"/>
    <col min="6669" max="6671" width="10.7109375" style="71" customWidth="1"/>
    <col min="6672" max="6672" width="9.140625" style="71"/>
    <col min="6673" max="6673" width="12.85546875" style="71" customWidth="1"/>
    <col min="6674" max="6674" width="23.42578125" style="71" customWidth="1"/>
    <col min="6675" max="6676" width="9.140625" style="71"/>
    <col min="6677" max="6677" width="10.5703125" style="71" bestFit="1" customWidth="1"/>
    <col min="6678" max="6678" width="11.28515625" style="71" customWidth="1"/>
    <col min="6679" max="6912" width="9.140625" style="71"/>
    <col min="6913" max="6913" width="72.28515625" style="71" customWidth="1"/>
    <col min="6914" max="6914" width="13.85546875" style="71" customWidth="1"/>
    <col min="6915" max="6915" width="12.140625" style="71" customWidth="1"/>
    <col min="6916" max="6916" width="11" style="71" customWidth="1"/>
    <col min="6917" max="6917" width="14.140625" style="71" customWidth="1"/>
    <col min="6918" max="6918" width="11.85546875" style="71" customWidth="1"/>
    <col min="6919" max="6919" width="9.5703125" style="71" customWidth="1"/>
    <col min="6920" max="6920" width="14.7109375" style="71" customWidth="1"/>
    <col min="6921" max="6922" width="9.5703125" style="71" customWidth="1"/>
    <col min="6923" max="6923" width="14.28515625" style="71" customWidth="1"/>
    <col min="6924" max="6924" width="13.140625" style="71" customWidth="1"/>
    <col min="6925" max="6927" width="10.7109375" style="71" customWidth="1"/>
    <col min="6928" max="6928" width="9.140625" style="71"/>
    <col min="6929" max="6929" width="12.85546875" style="71" customWidth="1"/>
    <col min="6930" max="6930" width="23.42578125" style="71" customWidth="1"/>
    <col min="6931" max="6932" width="9.140625" style="71"/>
    <col min="6933" max="6933" width="10.5703125" style="71" bestFit="1" customWidth="1"/>
    <col min="6934" max="6934" width="11.28515625" style="71" customWidth="1"/>
    <col min="6935" max="7168" width="9.140625" style="71"/>
    <col min="7169" max="7169" width="72.28515625" style="71" customWidth="1"/>
    <col min="7170" max="7170" width="13.85546875" style="71" customWidth="1"/>
    <col min="7171" max="7171" width="12.140625" style="71" customWidth="1"/>
    <col min="7172" max="7172" width="11" style="71" customWidth="1"/>
    <col min="7173" max="7173" width="14.140625" style="71" customWidth="1"/>
    <col min="7174" max="7174" width="11.85546875" style="71" customWidth="1"/>
    <col min="7175" max="7175" width="9.5703125" style="71" customWidth="1"/>
    <col min="7176" max="7176" width="14.7109375" style="71" customWidth="1"/>
    <col min="7177" max="7178" width="9.5703125" style="71" customWidth="1"/>
    <col min="7179" max="7179" width="14.28515625" style="71" customWidth="1"/>
    <col min="7180" max="7180" width="13.140625" style="71" customWidth="1"/>
    <col min="7181" max="7183" width="10.7109375" style="71" customWidth="1"/>
    <col min="7184" max="7184" width="9.140625" style="71"/>
    <col min="7185" max="7185" width="12.85546875" style="71" customWidth="1"/>
    <col min="7186" max="7186" width="23.42578125" style="71" customWidth="1"/>
    <col min="7187" max="7188" width="9.140625" style="71"/>
    <col min="7189" max="7189" width="10.5703125" style="71" bestFit="1" customWidth="1"/>
    <col min="7190" max="7190" width="11.28515625" style="71" customWidth="1"/>
    <col min="7191" max="7424" width="9.140625" style="71"/>
    <col min="7425" max="7425" width="72.28515625" style="71" customWidth="1"/>
    <col min="7426" max="7426" width="13.85546875" style="71" customWidth="1"/>
    <col min="7427" max="7427" width="12.140625" style="71" customWidth="1"/>
    <col min="7428" max="7428" width="11" style="71" customWidth="1"/>
    <col min="7429" max="7429" width="14.140625" style="71" customWidth="1"/>
    <col min="7430" max="7430" width="11.85546875" style="71" customWidth="1"/>
    <col min="7431" max="7431" width="9.5703125" style="71" customWidth="1"/>
    <col min="7432" max="7432" width="14.7109375" style="71" customWidth="1"/>
    <col min="7433" max="7434" width="9.5703125" style="71" customWidth="1"/>
    <col min="7435" max="7435" width="14.28515625" style="71" customWidth="1"/>
    <col min="7436" max="7436" width="13.140625" style="71" customWidth="1"/>
    <col min="7437" max="7439" width="10.7109375" style="71" customWidth="1"/>
    <col min="7440" max="7440" width="9.140625" style="71"/>
    <col min="7441" max="7441" width="12.85546875" style="71" customWidth="1"/>
    <col min="7442" max="7442" width="23.42578125" style="71" customWidth="1"/>
    <col min="7443" max="7444" width="9.140625" style="71"/>
    <col min="7445" max="7445" width="10.5703125" style="71" bestFit="1" customWidth="1"/>
    <col min="7446" max="7446" width="11.28515625" style="71" customWidth="1"/>
    <col min="7447" max="7680" width="9.140625" style="71"/>
    <col min="7681" max="7681" width="72.28515625" style="71" customWidth="1"/>
    <col min="7682" max="7682" width="13.85546875" style="71" customWidth="1"/>
    <col min="7683" max="7683" width="12.140625" style="71" customWidth="1"/>
    <col min="7684" max="7684" width="11" style="71" customWidth="1"/>
    <col min="7685" max="7685" width="14.140625" style="71" customWidth="1"/>
    <col min="7686" max="7686" width="11.85546875" style="71" customWidth="1"/>
    <col min="7687" max="7687" width="9.5703125" style="71" customWidth="1"/>
    <col min="7688" max="7688" width="14.7109375" style="71" customWidth="1"/>
    <col min="7689" max="7690" width="9.5703125" style="71" customWidth="1"/>
    <col min="7691" max="7691" width="14.28515625" style="71" customWidth="1"/>
    <col min="7692" max="7692" width="13.140625" style="71" customWidth="1"/>
    <col min="7693" max="7695" width="10.7109375" style="71" customWidth="1"/>
    <col min="7696" max="7696" width="9.140625" style="71"/>
    <col min="7697" max="7697" width="12.85546875" style="71" customWidth="1"/>
    <col min="7698" max="7698" width="23.42578125" style="71" customWidth="1"/>
    <col min="7699" max="7700" width="9.140625" style="71"/>
    <col min="7701" max="7701" width="10.5703125" style="71" bestFit="1" customWidth="1"/>
    <col min="7702" max="7702" width="11.28515625" style="71" customWidth="1"/>
    <col min="7703" max="7936" width="9.140625" style="71"/>
    <col min="7937" max="7937" width="72.28515625" style="71" customWidth="1"/>
    <col min="7938" max="7938" width="13.85546875" style="71" customWidth="1"/>
    <col min="7939" max="7939" width="12.140625" style="71" customWidth="1"/>
    <col min="7940" max="7940" width="11" style="71" customWidth="1"/>
    <col min="7941" max="7941" width="14.140625" style="71" customWidth="1"/>
    <col min="7942" max="7942" width="11.85546875" style="71" customWidth="1"/>
    <col min="7943" max="7943" width="9.5703125" style="71" customWidth="1"/>
    <col min="7944" max="7944" width="14.7109375" style="71" customWidth="1"/>
    <col min="7945" max="7946" width="9.5703125" style="71" customWidth="1"/>
    <col min="7947" max="7947" width="14.28515625" style="71" customWidth="1"/>
    <col min="7948" max="7948" width="13.140625" style="71" customWidth="1"/>
    <col min="7949" max="7951" width="10.7109375" style="71" customWidth="1"/>
    <col min="7952" max="7952" width="9.140625" style="71"/>
    <col min="7953" max="7953" width="12.85546875" style="71" customWidth="1"/>
    <col min="7954" max="7954" width="23.42578125" style="71" customWidth="1"/>
    <col min="7955" max="7956" width="9.140625" style="71"/>
    <col min="7957" max="7957" width="10.5703125" style="71" bestFit="1" customWidth="1"/>
    <col min="7958" max="7958" width="11.28515625" style="71" customWidth="1"/>
    <col min="7959" max="8192" width="9.140625" style="71"/>
    <col min="8193" max="8193" width="72.28515625" style="71" customWidth="1"/>
    <col min="8194" max="8194" width="13.85546875" style="71" customWidth="1"/>
    <col min="8195" max="8195" width="12.140625" style="71" customWidth="1"/>
    <col min="8196" max="8196" width="11" style="71" customWidth="1"/>
    <col min="8197" max="8197" width="14.140625" style="71" customWidth="1"/>
    <col min="8198" max="8198" width="11.85546875" style="71" customWidth="1"/>
    <col min="8199" max="8199" width="9.5703125" style="71" customWidth="1"/>
    <col min="8200" max="8200" width="14.7109375" style="71" customWidth="1"/>
    <col min="8201" max="8202" width="9.5703125" style="71" customWidth="1"/>
    <col min="8203" max="8203" width="14.28515625" style="71" customWidth="1"/>
    <col min="8204" max="8204" width="13.140625" style="71" customWidth="1"/>
    <col min="8205" max="8207" width="10.7109375" style="71" customWidth="1"/>
    <col min="8208" max="8208" width="9.140625" style="71"/>
    <col min="8209" max="8209" width="12.85546875" style="71" customWidth="1"/>
    <col min="8210" max="8210" width="23.42578125" style="71" customWidth="1"/>
    <col min="8211" max="8212" width="9.140625" style="71"/>
    <col min="8213" max="8213" width="10.5703125" style="71" bestFit="1" customWidth="1"/>
    <col min="8214" max="8214" width="11.28515625" style="71" customWidth="1"/>
    <col min="8215" max="8448" width="9.140625" style="71"/>
    <col min="8449" max="8449" width="72.28515625" style="71" customWidth="1"/>
    <col min="8450" max="8450" width="13.85546875" style="71" customWidth="1"/>
    <col min="8451" max="8451" width="12.140625" style="71" customWidth="1"/>
    <col min="8452" max="8452" width="11" style="71" customWidth="1"/>
    <col min="8453" max="8453" width="14.140625" style="71" customWidth="1"/>
    <col min="8454" max="8454" width="11.85546875" style="71" customWidth="1"/>
    <col min="8455" max="8455" width="9.5703125" style="71" customWidth="1"/>
    <col min="8456" max="8456" width="14.7109375" style="71" customWidth="1"/>
    <col min="8457" max="8458" width="9.5703125" style="71" customWidth="1"/>
    <col min="8459" max="8459" width="14.28515625" style="71" customWidth="1"/>
    <col min="8460" max="8460" width="13.140625" style="71" customWidth="1"/>
    <col min="8461" max="8463" width="10.7109375" style="71" customWidth="1"/>
    <col min="8464" max="8464" width="9.140625" style="71"/>
    <col min="8465" max="8465" width="12.85546875" style="71" customWidth="1"/>
    <col min="8466" max="8466" width="23.42578125" style="71" customWidth="1"/>
    <col min="8467" max="8468" width="9.140625" style="71"/>
    <col min="8469" max="8469" width="10.5703125" style="71" bestFit="1" customWidth="1"/>
    <col min="8470" max="8470" width="11.28515625" style="71" customWidth="1"/>
    <col min="8471" max="8704" width="9.140625" style="71"/>
    <col min="8705" max="8705" width="72.28515625" style="71" customWidth="1"/>
    <col min="8706" max="8706" width="13.85546875" style="71" customWidth="1"/>
    <col min="8707" max="8707" width="12.140625" style="71" customWidth="1"/>
    <col min="8708" max="8708" width="11" style="71" customWidth="1"/>
    <col min="8709" max="8709" width="14.140625" style="71" customWidth="1"/>
    <col min="8710" max="8710" width="11.85546875" style="71" customWidth="1"/>
    <col min="8711" max="8711" width="9.5703125" style="71" customWidth="1"/>
    <col min="8712" max="8712" width="14.7109375" style="71" customWidth="1"/>
    <col min="8713" max="8714" width="9.5703125" style="71" customWidth="1"/>
    <col min="8715" max="8715" width="14.28515625" style="71" customWidth="1"/>
    <col min="8716" max="8716" width="13.140625" style="71" customWidth="1"/>
    <col min="8717" max="8719" width="10.7109375" style="71" customWidth="1"/>
    <col min="8720" max="8720" width="9.140625" style="71"/>
    <col min="8721" max="8721" width="12.85546875" style="71" customWidth="1"/>
    <col min="8722" max="8722" width="23.42578125" style="71" customWidth="1"/>
    <col min="8723" max="8724" width="9.140625" style="71"/>
    <col min="8725" max="8725" width="10.5703125" style="71" bestFit="1" customWidth="1"/>
    <col min="8726" max="8726" width="11.28515625" style="71" customWidth="1"/>
    <col min="8727" max="8960" width="9.140625" style="71"/>
    <col min="8961" max="8961" width="72.28515625" style="71" customWidth="1"/>
    <col min="8962" max="8962" width="13.85546875" style="71" customWidth="1"/>
    <col min="8963" max="8963" width="12.140625" style="71" customWidth="1"/>
    <col min="8964" max="8964" width="11" style="71" customWidth="1"/>
    <col min="8965" max="8965" width="14.140625" style="71" customWidth="1"/>
    <col min="8966" max="8966" width="11.85546875" style="71" customWidth="1"/>
    <col min="8967" max="8967" width="9.5703125" style="71" customWidth="1"/>
    <col min="8968" max="8968" width="14.7109375" style="71" customWidth="1"/>
    <col min="8969" max="8970" width="9.5703125" style="71" customWidth="1"/>
    <col min="8971" max="8971" width="14.28515625" style="71" customWidth="1"/>
    <col min="8972" max="8972" width="13.140625" style="71" customWidth="1"/>
    <col min="8973" max="8975" width="10.7109375" style="71" customWidth="1"/>
    <col min="8976" max="8976" width="9.140625" style="71"/>
    <col min="8977" max="8977" width="12.85546875" style="71" customWidth="1"/>
    <col min="8978" max="8978" width="23.42578125" style="71" customWidth="1"/>
    <col min="8979" max="8980" width="9.140625" style="71"/>
    <col min="8981" max="8981" width="10.5703125" style="71" bestFit="1" customWidth="1"/>
    <col min="8982" max="8982" width="11.28515625" style="71" customWidth="1"/>
    <col min="8983" max="9216" width="9.140625" style="71"/>
    <col min="9217" max="9217" width="72.28515625" style="71" customWidth="1"/>
    <col min="9218" max="9218" width="13.85546875" style="71" customWidth="1"/>
    <col min="9219" max="9219" width="12.140625" style="71" customWidth="1"/>
    <col min="9220" max="9220" width="11" style="71" customWidth="1"/>
    <col min="9221" max="9221" width="14.140625" style="71" customWidth="1"/>
    <col min="9222" max="9222" width="11.85546875" style="71" customWidth="1"/>
    <col min="9223" max="9223" width="9.5703125" style="71" customWidth="1"/>
    <col min="9224" max="9224" width="14.7109375" style="71" customWidth="1"/>
    <col min="9225" max="9226" width="9.5703125" style="71" customWidth="1"/>
    <col min="9227" max="9227" width="14.28515625" style="71" customWidth="1"/>
    <col min="9228" max="9228" width="13.140625" style="71" customWidth="1"/>
    <col min="9229" max="9231" width="10.7109375" style="71" customWidth="1"/>
    <col min="9232" max="9232" width="9.140625" style="71"/>
    <col min="9233" max="9233" width="12.85546875" style="71" customWidth="1"/>
    <col min="9234" max="9234" width="23.42578125" style="71" customWidth="1"/>
    <col min="9235" max="9236" width="9.140625" style="71"/>
    <col min="9237" max="9237" width="10.5703125" style="71" bestFit="1" customWidth="1"/>
    <col min="9238" max="9238" width="11.28515625" style="71" customWidth="1"/>
    <col min="9239" max="9472" width="9.140625" style="71"/>
    <col min="9473" max="9473" width="72.28515625" style="71" customWidth="1"/>
    <col min="9474" max="9474" width="13.85546875" style="71" customWidth="1"/>
    <col min="9475" max="9475" width="12.140625" style="71" customWidth="1"/>
    <col min="9476" max="9476" width="11" style="71" customWidth="1"/>
    <col min="9477" max="9477" width="14.140625" style="71" customWidth="1"/>
    <col min="9478" max="9478" width="11.85546875" style="71" customWidth="1"/>
    <col min="9479" max="9479" width="9.5703125" style="71" customWidth="1"/>
    <col min="9480" max="9480" width="14.7109375" style="71" customWidth="1"/>
    <col min="9481" max="9482" width="9.5703125" style="71" customWidth="1"/>
    <col min="9483" max="9483" width="14.28515625" style="71" customWidth="1"/>
    <col min="9484" max="9484" width="13.140625" style="71" customWidth="1"/>
    <col min="9485" max="9487" width="10.7109375" style="71" customWidth="1"/>
    <col min="9488" max="9488" width="9.140625" style="71"/>
    <col min="9489" max="9489" width="12.85546875" style="71" customWidth="1"/>
    <col min="9490" max="9490" width="23.42578125" style="71" customWidth="1"/>
    <col min="9491" max="9492" width="9.140625" style="71"/>
    <col min="9493" max="9493" width="10.5703125" style="71" bestFit="1" customWidth="1"/>
    <col min="9494" max="9494" width="11.28515625" style="71" customWidth="1"/>
    <col min="9495" max="9728" width="9.140625" style="71"/>
    <col min="9729" max="9729" width="72.28515625" style="71" customWidth="1"/>
    <col min="9730" max="9730" width="13.85546875" style="71" customWidth="1"/>
    <col min="9731" max="9731" width="12.140625" style="71" customWidth="1"/>
    <col min="9732" max="9732" width="11" style="71" customWidth="1"/>
    <col min="9733" max="9733" width="14.140625" style="71" customWidth="1"/>
    <col min="9734" max="9734" width="11.85546875" style="71" customWidth="1"/>
    <col min="9735" max="9735" width="9.5703125" style="71" customWidth="1"/>
    <col min="9736" max="9736" width="14.7109375" style="71" customWidth="1"/>
    <col min="9737" max="9738" width="9.5703125" style="71" customWidth="1"/>
    <col min="9739" max="9739" width="14.28515625" style="71" customWidth="1"/>
    <col min="9740" max="9740" width="13.140625" style="71" customWidth="1"/>
    <col min="9741" max="9743" width="10.7109375" style="71" customWidth="1"/>
    <col min="9744" max="9744" width="9.140625" style="71"/>
    <col min="9745" max="9745" width="12.85546875" style="71" customWidth="1"/>
    <col min="9746" max="9746" width="23.42578125" style="71" customWidth="1"/>
    <col min="9747" max="9748" width="9.140625" style="71"/>
    <col min="9749" max="9749" width="10.5703125" style="71" bestFit="1" customWidth="1"/>
    <col min="9750" max="9750" width="11.28515625" style="71" customWidth="1"/>
    <col min="9751" max="9984" width="9.140625" style="71"/>
    <col min="9985" max="9985" width="72.28515625" style="71" customWidth="1"/>
    <col min="9986" max="9986" width="13.85546875" style="71" customWidth="1"/>
    <col min="9987" max="9987" width="12.140625" style="71" customWidth="1"/>
    <col min="9988" max="9988" width="11" style="71" customWidth="1"/>
    <col min="9989" max="9989" width="14.140625" style="71" customWidth="1"/>
    <col min="9990" max="9990" width="11.85546875" style="71" customWidth="1"/>
    <col min="9991" max="9991" width="9.5703125" style="71" customWidth="1"/>
    <col min="9992" max="9992" width="14.7109375" style="71" customWidth="1"/>
    <col min="9993" max="9994" width="9.5703125" style="71" customWidth="1"/>
    <col min="9995" max="9995" width="14.28515625" style="71" customWidth="1"/>
    <col min="9996" max="9996" width="13.140625" style="71" customWidth="1"/>
    <col min="9997" max="9999" width="10.7109375" style="71" customWidth="1"/>
    <col min="10000" max="10000" width="9.140625" style="71"/>
    <col min="10001" max="10001" width="12.85546875" style="71" customWidth="1"/>
    <col min="10002" max="10002" width="23.42578125" style="71" customWidth="1"/>
    <col min="10003" max="10004" width="9.140625" style="71"/>
    <col min="10005" max="10005" width="10.5703125" style="71" bestFit="1" customWidth="1"/>
    <col min="10006" max="10006" width="11.28515625" style="71" customWidth="1"/>
    <col min="10007" max="10240" width="9.140625" style="71"/>
    <col min="10241" max="10241" width="72.28515625" style="71" customWidth="1"/>
    <col min="10242" max="10242" width="13.85546875" style="71" customWidth="1"/>
    <col min="10243" max="10243" width="12.140625" style="71" customWidth="1"/>
    <col min="10244" max="10244" width="11" style="71" customWidth="1"/>
    <col min="10245" max="10245" width="14.140625" style="71" customWidth="1"/>
    <col min="10246" max="10246" width="11.85546875" style="71" customWidth="1"/>
    <col min="10247" max="10247" width="9.5703125" style="71" customWidth="1"/>
    <col min="10248" max="10248" width="14.7109375" style="71" customWidth="1"/>
    <col min="10249" max="10250" width="9.5703125" style="71" customWidth="1"/>
    <col min="10251" max="10251" width="14.28515625" style="71" customWidth="1"/>
    <col min="10252" max="10252" width="13.140625" style="71" customWidth="1"/>
    <col min="10253" max="10255" width="10.7109375" style="71" customWidth="1"/>
    <col min="10256" max="10256" width="9.140625" style="71"/>
    <col min="10257" max="10257" width="12.85546875" style="71" customWidth="1"/>
    <col min="10258" max="10258" width="23.42578125" style="71" customWidth="1"/>
    <col min="10259" max="10260" width="9.140625" style="71"/>
    <col min="10261" max="10261" width="10.5703125" style="71" bestFit="1" customWidth="1"/>
    <col min="10262" max="10262" width="11.28515625" style="71" customWidth="1"/>
    <col min="10263" max="10496" width="9.140625" style="71"/>
    <col min="10497" max="10497" width="72.28515625" style="71" customWidth="1"/>
    <col min="10498" max="10498" width="13.85546875" style="71" customWidth="1"/>
    <col min="10499" max="10499" width="12.140625" style="71" customWidth="1"/>
    <col min="10500" max="10500" width="11" style="71" customWidth="1"/>
    <col min="10501" max="10501" width="14.140625" style="71" customWidth="1"/>
    <col min="10502" max="10502" width="11.85546875" style="71" customWidth="1"/>
    <col min="10503" max="10503" width="9.5703125" style="71" customWidth="1"/>
    <col min="10504" max="10504" width="14.7109375" style="71" customWidth="1"/>
    <col min="10505" max="10506" width="9.5703125" style="71" customWidth="1"/>
    <col min="10507" max="10507" width="14.28515625" style="71" customWidth="1"/>
    <col min="10508" max="10508" width="13.140625" style="71" customWidth="1"/>
    <col min="10509" max="10511" width="10.7109375" style="71" customWidth="1"/>
    <col min="10512" max="10512" width="9.140625" style="71"/>
    <col min="10513" max="10513" width="12.85546875" style="71" customWidth="1"/>
    <col min="10514" max="10514" width="23.42578125" style="71" customWidth="1"/>
    <col min="10515" max="10516" width="9.140625" style="71"/>
    <col min="10517" max="10517" width="10.5703125" style="71" bestFit="1" customWidth="1"/>
    <col min="10518" max="10518" width="11.28515625" style="71" customWidth="1"/>
    <col min="10519" max="10752" width="9.140625" style="71"/>
    <col min="10753" max="10753" width="72.28515625" style="71" customWidth="1"/>
    <col min="10754" max="10754" width="13.85546875" style="71" customWidth="1"/>
    <col min="10755" max="10755" width="12.140625" style="71" customWidth="1"/>
    <col min="10756" max="10756" width="11" style="71" customWidth="1"/>
    <col min="10757" max="10757" width="14.140625" style="71" customWidth="1"/>
    <col min="10758" max="10758" width="11.85546875" style="71" customWidth="1"/>
    <col min="10759" max="10759" width="9.5703125" style="71" customWidth="1"/>
    <col min="10760" max="10760" width="14.7109375" style="71" customWidth="1"/>
    <col min="10761" max="10762" width="9.5703125" style="71" customWidth="1"/>
    <col min="10763" max="10763" width="14.28515625" style="71" customWidth="1"/>
    <col min="10764" max="10764" width="13.140625" style="71" customWidth="1"/>
    <col min="10765" max="10767" width="10.7109375" style="71" customWidth="1"/>
    <col min="10768" max="10768" width="9.140625" style="71"/>
    <col min="10769" max="10769" width="12.85546875" style="71" customWidth="1"/>
    <col min="10770" max="10770" width="23.42578125" style="71" customWidth="1"/>
    <col min="10771" max="10772" width="9.140625" style="71"/>
    <col min="10773" max="10773" width="10.5703125" style="71" bestFit="1" customWidth="1"/>
    <col min="10774" max="10774" width="11.28515625" style="71" customWidth="1"/>
    <col min="10775" max="11008" width="9.140625" style="71"/>
    <col min="11009" max="11009" width="72.28515625" style="71" customWidth="1"/>
    <col min="11010" max="11010" width="13.85546875" style="71" customWidth="1"/>
    <col min="11011" max="11011" width="12.140625" style="71" customWidth="1"/>
    <col min="11012" max="11012" width="11" style="71" customWidth="1"/>
    <col min="11013" max="11013" width="14.140625" style="71" customWidth="1"/>
    <col min="11014" max="11014" width="11.85546875" style="71" customWidth="1"/>
    <col min="11015" max="11015" width="9.5703125" style="71" customWidth="1"/>
    <col min="11016" max="11016" width="14.7109375" style="71" customWidth="1"/>
    <col min="11017" max="11018" width="9.5703125" style="71" customWidth="1"/>
    <col min="11019" max="11019" width="14.28515625" style="71" customWidth="1"/>
    <col min="11020" max="11020" width="13.140625" style="71" customWidth="1"/>
    <col min="11021" max="11023" width="10.7109375" style="71" customWidth="1"/>
    <col min="11024" max="11024" width="9.140625" style="71"/>
    <col min="11025" max="11025" width="12.85546875" style="71" customWidth="1"/>
    <col min="11026" max="11026" width="23.42578125" style="71" customWidth="1"/>
    <col min="11027" max="11028" width="9.140625" style="71"/>
    <col min="11029" max="11029" width="10.5703125" style="71" bestFit="1" customWidth="1"/>
    <col min="11030" max="11030" width="11.28515625" style="71" customWidth="1"/>
    <col min="11031" max="11264" width="9.140625" style="71"/>
    <col min="11265" max="11265" width="72.28515625" style="71" customWidth="1"/>
    <col min="11266" max="11266" width="13.85546875" style="71" customWidth="1"/>
    <col min="11267" max="11267" width="12.140625" style="71" customWidth="1"/>
    <col min="11268" max="11268" width="11" style="71" customWidth="1"/>
    <col min="11269" max="11269" width="14.140625" style="71" customWidth="1"/>
    <col min="11270" max="11270" width="11.85546875" style="71" customWidth="1"/>
    <col min="11271" max="11271" width="9.5703125" style="71" customWidth="1"/>
    <col min="11272" max="11272" width="14.7109375" style="71" customWidth="1"/>
    <col min="11273" max="11274" width="9.5703125" style="71" customWidth="1"/>
    <col min="11275" max="11275" width="14.28515625" style="71" customWidth="1"/>
    <col min="11276" max="11276" width="13.140625" style="71" customWidth="1"/>
    <col min="11277" max="11279" width="10.7109375" style="71" customWidth="1"/>
    <col min="11280" max="11280" width="9.140625" style="71"/>
    <col min="11281" max="11281" width="12.85546875" style="71" customWidth="1"/>
    <col min="11282" max="11282" width="23.42578125" style="71" customWidth="1"/>
    <col min="11283" max="11284" width="9.140625" style="71"/>
    <col min="11285" max="11285" width="10.5703125" style="71" bestFit="1" customWidth="1"/>
    <col min="11286" max="11286" width="11.28515625" style="71" customWidth="1"/>
    <col min="11287" max="11520" width="9.140625" style="71"/>
    <col min="11521" max="11521" width="72.28515625" style="71" customWidth="1"/>
    <col min="11522" max="11522" width="13.85546875" style="71" customWidth="1"/>
    <col min="11523" max="11523" width="12.140625" style="71" customWidth="1"/>
    <col min="11524" max="11524" width="11" style="71" customWidth="1"/>
    <col min="11525" max="11525" width="14.140625" style="71" customWidth="1"/>
    <col min="11526" max="11526" width="11.85546875" style="71" customWidth="1"/>
    <col min="11527" max="11527" width="9.5703125" style="71" customWidth="1"/>
    <col min="11528" max="11528" width="14.7109375" style="71" customWidth="1"/>
    <col min="11529" max="11530" width="9.5703125" style="71" customWidth="1"/>
    <col min="11531" max="11531" width="14.28515625" style="71" customWidth="1"/>
    <col min="11532" max="11532" width="13.140625" style="71" customWidth="1"/>
    <col min="11533" max="11535" width="10.7109375" style="71" customWidth="1"/>
    <col min="11536" max="11536" width="9.140625" style="71"/>
    <col min="11537" max="11537" width="12.85546875" style="71" customWidth="1"/>
    <col min="11538" max="11538" width="23.42578125" style="71" customWidth="1"/>
    <col min="11539" max="11540" width="9.140625" style="71"/>
    <col min="11541" max="11541" width="10.5703125" style="71" bestFit="1" customWidth="1"/>
    <col min="11542" max="11542" width="11.28515625" style="71" customWidth="1"/>
    <col min="11543" max="11776" width="9.140625" style="71"/>
    <col min="11777" max="11777" width="72.28515625" style="71" customWidth="1"/>
    <col min="11778" max="11778" width="13.85546875" style="71" customWidth="1"/>
    <col min="11779" max="11779" width="12.140625" style="71" customWidth="1"/>
    <col min="11780" max="11780" width="11" style="71" customWidth="1"/>
    <col min="11781" max="11781" width="14.140625" style="71" customWidth="1"/>
    <col min="11782" max="11782" width="11.85546875" style="71" customWidth="1"/>
    <col min="11783" max="11783" width="9.5703125" style="71" customWidth="1"/>
    <col min="11784" max="11784" width="14.7109375" style="71" customWidth="1"/>
    <col min="11785" max="11786" width="9.5703125" style="71" customWidth="1"/>
    <col min="11787" max="11787" width="14.28515625" style="71" customWidth="1"/>
    <col min="11788" max="11788" width="13.140625" style="71" customWidth="1"/>
    <col min="11789" max="11791" width="10.7109375" style="71" customWidth="1"/>
    <col min="11792" max="11792" width="9.140625" style="71"/>
    <col min="11793" max="11793" width="12.85546875" style="71" customWidth="1"/>
    <col min="11794" max="11794" width="23.42578125" style="71" customWidth="1"/>
    <col min="11795" max="11796" width="9.140625" style="71"/>
    <col min="11797" max="11797" width="10.5703125" style="71" bestFit="1" customWidth="1"/>
    <col min="11798" max="11798" width="11.28515625" style="71" customWidth="1"/>
    <col min="11799" max="12032" width="9.140625" style="71"/>
    <col min="12033" max="12033" width="72.28515625" style="71" customWidth="1"/>
    <col min="12034" max="12034" width="13.85546875" style="71" customWidth="1"/>
    <col min="12035" max="12035" width="12.140625" style="71" customWidth="1"/>
    <col min="12036" max="12036" width="11" style="71" customWidth="1"/>
    <col min="12037" max="12037" width="14.140625" style="71" customWidth="1"/>
    <col min="12038" max="12038" width="11.85546875" style="71" customWidth="1"/>
    <col min="12039" max="12039" width="9.5703125" style="71" customWidth="1"/>
    <col min="12040" max="12040" width="14.7109375" style="71" customWidth="1"/>
    <col min="12041" max="12042" width="9.5703125" style="71" customWidth="1"/>
    <col min="12043" max="12043" width="14.28515625" style="71" customWidth="1"/>
    <col min="12044" max="12044" width="13.140625" style="71" customWidth="1"/>
    <col min="12045" max="12047" width="10.7109375" style="71" customWidth="1"/>
    <col min="12048" max="12048" width="9.140625" style="71"/>
    <col min="12049" max="12049" width="12.85546875" style="71" customWidth="1"/>
    <col min="12050" max="12050" width="23.42578125" style="71" customWidth="1"/>
    <col min="12051" max="12052" width="9.140625" style="71"/>
    <col min="12053" max="12053" width="10.5703125" style="71" bestFit="1" customWidth="1"/>
    <col min="12054" max="12054" width="11.28515625" style="71" customWidth="1"/>
    <col min="12055" max="12288" width="9.140625" style="71"/>
    <col min="12289" max="12289" width="72.28515625" style="71" customWidth="1"/>
    <col min="12290" max="12290" width="13.85546875" style="71" customWidth="1"/>
    <col min="12291" max="12291" width="12.140625" style="71" customWidth="1"/>
    <col min="12292" max="12292" width="11" style="71" customWidth="1"/>
    <col min="12293" max="12293" width="14.140625" style="71" customWidth="1"/>
    <col min="12294" max="12294" width="11.85546875" style="71" customWidth="1"/>
    <col min="12295" max="12295" width="9.5703125" style="71" customWidth="1"/>
    <col min="12296" max="12296" width="14.7109375" style="71" customWidth="1"/>
    <col min="12297" max="12298" width="9.5703125" style="71" customWidth="1"/>
    <col min="12299" max="12299" width="14.28515625" style="71" customWidth="1"/>
    <col min="12300" max="12300" width="13.140625" style="71" customWidth="1"/>
    <col min="12301" max="12303" width="10.7109375" style="71" customWidth="1"/>
    <col min="12304" max="12304" width="9.140625" style="71"/>
    <col min="12305" max="12305" width="12.85546875" style="71" customWidth="1"/>
    <col min="12306" max="12306" width="23.42578125" style="71" customWidth="1"/>
    <col min="12307" max="12308" width="9.140625" style="71"/>
    <col min="12309" max="12309" width="10.5703125" style="71" bestFit="1" customWidth="1"/>
    <col min="12310" max="12310" width="11.28515625" style="71" customWidth="1"/>
    <col min="12311" max="12544" width="9.140625" style="71"/>
    <col min="12545" max="12545" width="72.28515625" style="71" customWidth="1"/>
    <col min="12546" max="12546" width="13.85546875" style="71" customWidth="1"/>
    <col min="12547" max="12547" width="12.140625" style="71" customWidth="1"/>
    <col min="12548" max="12548" width="11" style="71" customWidth="1"/>
    <col min="12549" max="12549" width="14.140625" style="71" customWidth="1"/>
    <col min="12550" max="12550" width="11.85546875" style="71" customWidth="1"/>
    <col min="12551" max="12551" width="9.5703125" style="71" customWidth="1"/>
    <col min="12552" max="12552" width="14.7109375" style="71" customWidth="1"/>
    <col min="12553" max="12554" width="9.5703125" style="71" customWidth="1"/>
    <col min="12555" max="12555" width="14.28515625" style="71" customWidth="1"/>
    <col min="12556" max="12556" width="13.140625" style="71" customWidth="1"/>
    <col min="12557" max="12559" width="10.7109375" style="71" customWidth="1"/>
    <col min="12560" max="12560" width="9.140625" style="71"/>
    <col min="12561" max="12561" width="12.85546875" style="71" customWidth="1"/>
    <col min="12562" max="12562" width="23.42578125" style="71" customWidth="1"/>
    <col min="12563" max="12564" width="9.140625" style="71"/>
    <col min="12565" max="12565" width="10.5703125" style="71" bestFit="1" customWidth="1"/>
    <col min="12566" max="12566" width="11.28515625" style="71" customWidth="1"/>
    <col min="12567" max="12800" width="9.140625" style="71"/>
    <col min="12801" max="12801" width="72.28515625" style="71" customWidth="1"/>
    <col min="12802" max="12802" width="13.85546875" style="71" customWidth="1"/>
    <col min="12803" max="12803" width="12.140625" style="71" customWidth="1"/>
    <col min="12804" max="12804" width="11" style="71" customWidth="1"/>
    <col min="12805" max="12805" width="14.140625" style="71" customWidth="1"/>
    <col min="12806" max="12806" width="11.85546875" style="71" customWidth="1"/>
    <col min="12807" max="12807" width="9.5703125" style="71" customWidth="1"/>
    <col min="12808" max="12808" width="14.7109375" style="71" customWidth="1"/>
    <col min="12809" max="12810" width="9.5703125" style="71" customWidth="1"/>
    <col min="12811" max="12811" width="14.28515625" style="71" customWidth="1"/>
    <col min="12812" max="12812" width="13.140625" style="71" customWidth="1"/>
    <col min="12813" max="12815" width="10.7109375" style="71" customWidth="1"/>
    <col min="12816" max="12816" width="9.140625" style="71"/>
    <col min="12817" max="12817" width="12.85546875" style="71" customWidth="1"/>
    <col min="12818" max="12818" width="23.42578125" style="71" customWidth="1"/>
    <col min="12819" max="12820" width="9.140625" style="71"/>
    <col min="12821" max="12821" width="10.5703125" style="71" bestFit="1" customWidth="1"/>
    <col min="12822" max="12822" width="11.28515625" style="71" customWidth="1"/>
    <col min="12823" max="13056" width="9.140625" style="71"/>
    <col min="13057" max="13057" width="72.28515625" style="71" customWidth="1"/>
    <col min="13058" max="13058" width="13.85546875" style="71" customWidth="1"/>
    <col min="13059" max="13059" width="12.140625" style="71" customWidth="1"/>
    <col min="13060" max="13060" width="11" style="71" customWidth="1"/>
    <col min="13061" max="13061" width="14.140625" style="71" customWidth="1"/>
    <col min="13062" max="13062" width="11.85546875" style="71" customWidth="1"/>
    <col min="13063" max="13063" width="9.5703125" style="71" customWidth="1"/>
    <col min="13064" max="13064" width="14.7109375" style="71" customWidth="1"/>
    <col min="13065" max="13066" width="9.5703125" style="71" customWidth="1"/>
    <col min="13067" max="13067" width="14.28515625" style="71" customWidth="1"/>
    <col min="13068" max="13068" width="13.140625" style="71" customWidth="1"/>
    <col min="13069" max="13071" width="10.7109375" style="71" customWidth="1"/>
    <col min="13072" max="13072" width="9.140625" style="71"/>
    <col min="13073" max="13073" width="12.85546875" style="71" customWidth="1"/>
    <col min="13074" max="13074" width="23.42578125" style="71" customWidth="1"/>
    <col min="13075" max="13076" width="9.140625" style="71"/>
    <col min="13077" max="13077" width="10.5703125" style="71" bestFit="1" customWidth="1"/>
    <col min="13078" max="13078" width="11.28515625" style="71" customWidth="1"/>
    <col min="13079" max="13312" width="9.140625" style="71"/>
    <col min="13313" max="13313" width="72.28515625" style="71" customWidth="1"/>
    <col min="13314" max="13314" width="13.85546875" style="71" customWidth="1"/>
    <col min="13315" max="13315" width="12.140625" style="71" customWidth="1"/>
    <col min="13316" max="13316" width="11" style="71" customWidth="1"/>
    <col min="13317" max="13317" width="14.140625" style="71" customWidth="1"/>
    <col min="13318" max="13318" width="11.85546875" style="71" customWidth="1"/>
    <col min="13319" max="13319" width="9.5703125" style="71" customWidth="1"/>
    <col min="13320" max="13320" width="14.7109375" style="71" customWidth="1"/>
    <col min="13321" max="13322" width="9.5703125" style="71" customWidth="1"/>
    <col min="13323" max="13323" width="14.28515625" style="71" customWidth="1"/>
    <col min="13324" max="13324" width="13.140625" style="71" customWidth="1"/>
    <col min="13325" max="13327" width="10.7109375" style="71" customWidth="1"/>
    <col min="13328" max="13328" width="9.140625" style="71"/>
    <col min="13329" max="13329" width="12.85546875" style="71" customWidth="1"/>
    <col min="13330" max="13330" width="23.42578125" style="71" customWidth="1"/>
    <col min="13331" max="13332" width="9.140625" style="71"/>
    <col min="13333" max="13333" width="10.5703125" style="71" bestFit="1" customWidth="1"/>
    <col min="13334" max="13334" width="11.28515625" style="71" customWidth="1"/>
    <col min="13335" max="13568" width="9.140625" style="71"/>
    <col min="13569" max="13569" width="72.28515625" style="71" customWidth="1"/>
    <col min="13570" max="13570" width="13.85546875" style="71" customWidth="1"/>
    <col min="13571" max="13571" width="12.140625" style="71" customWidth="1"/>
    <col min="13572" max="13572" width="11" style="71" customWidth="1"/>
    <col min="13573" max="13573" width="14.140625" style="71" customWidth="1"/>
    <col min="13574" max="13574" width="11.85546875" style="71" customWidth="1"/>
    <col min="13575" max="13575" width="9.5703125" style="71" customWidth="1"/>
    <col min="13576" max="13576" width="14.7109375" style="71" customWidth="1"/>
    <col min="13577" max="13578" width="9.5703125" style="71" customWidth="1"/>
    <col min="13579" max="13579" width="14.28515625" style="71" customWidth="1"/>
    <col min="13580" max="13580" width="13.140625" style="71" customWidth="1"/>
    <col min="13581" max="13583" width="10.7109375" style="71" customWidth="1"/>
    <col min="13584" max="13584" width="9.140625" style="71"/>
    <col min="13585" max="13585" width="12.85546875" style="71" customWidth="1"/>
    <col min="13586" max="13586" width="23.42578125" style="71" customWidth="1"/>
    <col min="13587" max="13588" width="9.140625" style="71"/>
    <col min="13589" max="13589" width="10.5703125" style="71" bestFit="1" customWidth="1"/>
    <col min="13590" max="13590" width="11.28515625" style="71" customWidth="1"/>
    <col min="13591" max="13824" width="9.140625" style="71"/>
    <col min="13825" max="13825" width="72.28515625" style="71" customWidth="1"/>
    <col min="13826" max="13826" width="13.85546875" style="71" customWidth="1"/>
    <col min="13827" max="13827" width="12.140625" style="71" customWidth="1"/>
    <col min="13828" max="13828" width="11" style="71" customWidth="1"/>
    <col min="13829" max="13829" width="14.140625" style="71" customWidth="1"/>
    <col min="13830" max="13830" width="11.85546875" style="71" customWidth="1"/>
    <col min="13831" max="13831" width="9.5703125" style="71" customWidth="1"/>
    <col min="13832" max="13832" width="14.7109375" style="71" customWidth="1"/>
    <col min="13833" max="13834" width="9.5703125" style="71" customWidth="1"/>
    <col min="13835" max="13835" width="14.28515625" style="71" customWidth="1"/>
    <col min="13836" max="13836" width="13.140625" style="71" customWidth="1"/>
    <col min="13837" max="13839" width="10.7109375" style="71" customWidth="1"/>
    <col min="13840" max="13840" width="9.140625" style="71"/>
    <col min="13841" max="13841" width="12.85546875" style="71" customWidth="1"/>
    <col min="13842" max="13842" width="23.42578125" style="71" customWidth="1"/>
    <col min="13843" max="13844" width="9.140625" style="71"/>
    <col min="13845" max="13845" width="10.5703125" style="71" bestFit="1" customWidth="1"/>
    <col min="13846" max="13846" width="11.28515625" style="71" customWidth="1"/>
    <col min="13847" max="14080" width="9.140625" style="71"/>
    <col min="14081" max="14081" width="72.28515625" style="71" customWidth="1"/>
    <col min="14082" max="14082" width="13.85546875" style="71" customWidth="1"/>
    <col min="14083" max="14083" width="12.140625" style="71" customWidth="1"/>
    <col min="14084" max="14084" width="11" style="71" customWidth="1"/>
    <col min="14085" max="14085" width="14.140625" style="71" customWidth="1"/>
    <col min="14086" max="14086" width="11.85546875" style="71" customWidth="1"/>
    <col min="14087" max="14087" width="9.5703125" style="71" customWidth="1"/>
    <col min="14088" max="14088" width="14.7109375" style="71" customWidth="1"/>
    <col min="14089" max="14090" width="9.5703125" style="71" customWidth="1"/>
    <col min="14091" max="14091" width="14.28515625" style="71" customWidth="1"/>
    <col min="14092" max="14092" width="13.140625" style="71" customWidth="1"/>
    <col min="14093" max="14095" width="10.7109375" style="71" customWidth="1"/>
    <col min="14096" max="14096" width="9.140625" style="71"/>
    <col min="14097" max="14097" width="12.85546875" style="71" customWidth="1"/>
    <col min="14098" max="14098" width="23.42578125" style="71" customWidth="1"/>
    <col min="14099" max="14100" width="9.140625" style="71"/>
    <col min="14101" max="14101" width="10.5703125" style="71" bestFit="1" customWidth="1"/>
    <col min="14102" max="14102" width="11.28515625" style="71" customWidth="1"/>
    <col min="14103" max="14336" width="9.140625" style="71"/>
    <col min="14337" max="14337" width="72.28515625" style="71" customWidth="1"/>
    <col min="14338" max="14338" width="13.85546875" style="71" customWidth="1"/>
    <col min="14339" max="14339" width="12.140625" style="71" customWidth="1"/>
    <col min="14340" max="14340" width="11" style="71" customWidth="1"/>
    <col min="14341" max="14341" width="14.140625" style="71" customWidth="1"/>
    <col min="14342" max="14342" width="11.85546875" style="71" customWidth="1"/>
    <col min="14343" max="14343" width="9.5703125" style="71" customWidth="1"/>
    <col min="14344" max="14344" width="14.7109375" style="71" customWidth="1"/>
    <col min="14345" max="14346" width="9.5703125" style="71" customWidth="1"/>
    <col min="14347" max="14347" width="14.28515625" style="71" customWidth="1"/>
    <col min="14348" max="14348" width="13.140625" style="71" customWidth="1"/>
    <col min="14349" max="14351" width="10.7109375" style="71" customWidth="1"/>
    <col min="14352" max="14352" width="9.140625" style="71"/>
    <col min="14353" max="14353" width="12.85546875" style="71" customWidth="1"/>
    <col min="14354" max="14354" width="23.42578125" style="71" customWidth="1"/>
    <col min="14355" max="14356" width="9.140625" style="71"/>
    <col min="14357" max="14357" width="10.5703125" style="71" bestFit="1" customWidth="1"/>
    <col min="14358" max="14358" width="11.28515625" style="71" customWidth="1"/>
    <col min="14359" max="14592" width="9.140625" style="71"/>
    <col min="14593" max="14593" width="72.28515625" style="71" customWidth="1"/>
    <col min="14594" max="14594" width="13.85546875" style="71" customWidth="1"/>
    <col min="14595" max="14595" width="12.140625" style="71" customWidth="1"/>
    <col min="14596" max="14596" width="11" style="71" customWidth="1"/>
    <col min="14597" max="14597" width="14.140625" style="71" customWidth="1"/>
    <col min="14598" max="14598" width="11.85546875" style="71" customWidth="1"/>
    <col min="14599" max="14599" width="9.5703125" style="71" customWidth="1"/>
    <col min="14600" max="14600" width="14.7109375" style="71" customWidth="1"/>
    <col min="14601" max="14602" width="9.5703125" style="71" customWidth="1"/>
    <col min="14603" max="14603" width="14.28515625" style="71" customWidth="1"/>
    <col min="14604" max="14604" width="13.140625" style="71" customWidth="1"/>
    <col min="14605" max="14607" width="10.7109375" style="71" customWidth="1"/>
    <col min="14608" max="14608" width="9.140625" style="71"/>
    <col min="14609" max="14609" width="12.85546875" style="71" customWidth="1"/>
    <col min="14610" max="14610" width="23.42578125" style="71" customWidth="1"/>
    <col min="14611" max="14612" width="9.140625" style="71"/>
    <col min="14613" max="14613" width="10.5703125" style="71" bestFit="1" customWidth="1"/>
    <col min="14614" max="14614" width="11.28515625" style="71" customWidth="1"/>
    <col min="14615" max="14848" width="9.140625" style="71"/>
    <col min="14849" max="14849" width="72.28515625" style="71" customWidth="1"/>
    <col min="14850" max="14850" width="13.85546875" style="71" customWidth="1"/>
    <col min="14851" max="14851" width="12.140625" style="71" customWidth="1"/>
    <col min="14852" max="14852" width="11" style="71" customWidth="1"/>
    <col min="14853" max="14853" width="14.140625" style="71" customWidth="1"/>
    <col min="14854" max="14854" width="11.85546875" style="71" customWidth="1"/>
    <col min="14855" max="14855" width="9.5703125" style="71" customWidth="1"/>
    <col min="14856" max="14856" width="14.7109375" style="71" customWidth="1"/>
    <col min="14857" max="14858" width="9.5703125" style="71" customWidth="1"/>
    <col min="14859" max="14859" width="14.28515625" style="71" customWidth="1"/>
    <col min="14860" max="14860" width="13.140625" style="71" customWidth="1"/>
    <col min="14861" max="14863" width="10.7109375" style="71" customWidth="1"/>
    <col min="14864" max="14864" width="9.140625" style="71"/>
    <col min="14865" max="14865" width="12.85546875" style="71" customWidth="1"/>
    <col min="14866" max="14866" width="23.42578125" style="71" customWidth="1"/>
    <col min="14867" max="14868" width="9.140625" style="71"/>
    <col min="14869" max="14869" width="10.5703125" style="71" bestFit="1" customWidth="1"/>
    <col min="14870" max="14870" width="11.28515625" style="71" customWidth="1"/>
    <col min="14871" max="15104" width="9.140625" style="71"/>
    <col min="15105" max="15105" width="72.28515625" style="71" customWidth="1"/>
    <col min="15106" max="15106" width="13.85546875" style="71" customWidth="1"/>
    <col min="15107" max="15107" width="12.140625" style="71" customWidth="1"/>
    <col min="15108" max="15108" width="11" style="71" customWidth="1"/>
    <col min="15109" max="15109" width="14.140625" style="71" customWidth="1"/>
    <col min="15110" max="15110" width="11.85546875" style="71" customWidth="1"/>
    <col min="15111" max="15111" width="9.5703125" style="71" customWidth="1"/>
    <col min="15112" max="15112" width="14.7109375" style="71" customWidth="1"/>
    <col min="15113" max="15114" width="9.5703125" style="71" customWidth="1"/>
    <col min="15115" max="15115" width="14.28515625" style="71" customWidth="1"/>
    <col min="15116" max="15116" width="13.140625" style="71" customWidth="1"/>
    <col min="15117" max="15119" width="10.7109375" style="71" customWidth="1"/>
    <col min="15120" max="15120" width="9.140625" style="71"/>
    <col min="15121" max="15121" width="12.85546875" style="71" customWidth="1"/>
    <col min="15122" max="15122" width="23.42578125" style="71" customWidth="1"/>
    <col min="15123" max="15124" width="9.140625" style="71"/>
    <col min="15125" max="15125" width="10.5703125" style="71" bestFit="1" customWidth="1"/>
    <col min="15126" max="15126" width="11.28515625" style="71" customWidth="1"/>
    <col min="15127" max="15360" width="9.140625" style="71"/>
    <col min="15361" max="15361" width="72.28515625" style="71" customWidth="1"/>
    <col min="15362" max="15362" width="13.85546875" style="71" customWidth="1"/>
    <col min="15363" max="15363" width="12.140625" style="71" customWidth="1"/>
    <col min="15364" max="15364" width="11" style="71" customWidth="1"/>
    <col min="15365" max="15365" width="14.140625" style="71" customWidth="1"/>
    <col min="15366" max="15366" width="11.85546875" style="71" customWidth="1"/>
    <col min="15367" max="15367" width="9.5703125" style="71" customWidth="1"/>
    <col min="15368" max="15368" width="14.7109375" style="71" customWidth="1"/>
    <col min="15369" max="15370" width="9.5703125" style="71" customWidth="1"/>
    <col min="15371" max="15371" width="14.28515625" style="71" customWidth="1"/>
    <col min="15372" max="15372" width="13.140625" style="71" customWidth="1"/>
    <col min="15373" max="15375" width="10.7109375" style="71" customWidth="1"/>
    <col min="15376" max="15376" width="9.140625" style="71"/>
    <col min="15377" max="15377" width="12.85546875" style="71" customWidth="1"/>
    <col min="15378" max="15378" width="23.42578125" style="71" customWidth="1"/>
    <col min="15379" max="15380" width="9.140625" style="71"/>
    <col min="15381" max="15381" width="10.5703125" style="71" bestFit="1" customWidth="1"/>
    <col min="15382" max="15382" width="11.28515625" style="71" customWidth="1"/>
    <col min="15383" max="15616" width="9.140625" style="71"/>
    <col min="15617" max="15617" width="72.28515625" style="71" customWidth="1"/>
    <col min="15618" max="15618" width="13.85546875" style="71" customWidth="1"/>
    <col min="15619" max="15619" width="12.140625" style="71" customWidth="1"/>
    <col min="15620" max="15620" width="11" style="71" customWidth="1"/>
    <col min="15621" max="15621" width="14.140625" style="71" customWidth="1"/>
    <col min="15622" max="15622" width="11.85546875" style="71" customWidth="1"/>
    <col min="15623" max="15623" width="9.5703125" style="71" customWidth="1"/>
    <col min="15624" max="15624" width="14.7109375" style="71" customWidth="1"/>
    <col min="15625" max="15626" width="9.5703125" style="71" customWidth="1"/>
    <col min="15627" max="15627" width="14.28515625" style="71" customWidth="1"/>
    <col min="15628" max="15628" width="13.140625" style="71" customWidth="1"/>
    <col min="15629" max="15631" width="10.7109375" style="71" customWidth="1"/>
    <col min="15632" max="15632" width="9.140625" style="71"/>
    <col min="15633" max="15633" width="12.85546875" style="71" customWidth="1"/>
    <col min="15634" max="15634" width="23.42578125" style="71" customWidth="1"/>
    <col min="15635" max="15636" width="9.140625" style="71"/>
    <col min="15637" max="15637" width="10.5703125" style="71" bestFit="1" customWidth="1"/>
    <col min="15638" max="15638" width="11.28515625" style="71" customWidth="1"/>
    <col min="15639" max="15872" width="9.140625" style="71"/>
    <col min="15873" max="15873" width="72.28515625" style="71" customWidth="1"/>
    <col min="15874" max="15874" width="13.85546875" style="71" customWidth="1"/>
    <col min="15875" max="15875" width="12.140625" style="71" customWidth="1"/>
    <col min="15876" max="15876" width="11" style="71" customWidth="1"/>
    <col min="15877" max="15877" width="14.140625" style="71" customWidth="1"/>
    <col min="15878" max="15878" width="11.85546875" style="71" customWidth="1"/>
    <col min="15879" max="15879" width="9.5703125" style="71" customWidth="1"/>
    <col min="15880" max="15880" width="14.7109375" style="71" customWidth="1"/>
    <col min="15881" max="15882" width="9.5703125" style="71" customWidth="1"/>
    <col min="15883" max="15883" width="14.28515625" style="71" customWidth="1"/>
    <col min="15884" max="15884" width="13.140625" style="71" customWidth="1"/>
    <col min="15885" max="15887" width="10.7109375" style="71" customWidth="1"/>
    <col min="15888" max="15888" width="9.140625" style="71"/>
    <col min="15889" max="15889" width="12.85546875" style="71" customWidth="1"/>
    <col min="15890" max="15890" width="23.42578125" style="71" customWidth="1"/>
    <col min="15891" max="15892" width="9.140625" style="71"/>
    <col min="15893" max="15893" width="10.5703125" style="71" bestFit="1" customWidth="1"/>
    <col min="15894" max="15894" width="11.28515625" style="71" customWidth="1"/>
    <col min="15895" max="16128" width="9.140625" style="71"/>
    <col min="16129" max="16129" width="72.28515625" style="71" customWidth="1"/>
    <col min="16130" max="16130" width="13.85546875" style="71" customWidth="1"/>
    <col min="16131" max="16131" width="12.140625" style="71" customWidth="1"/>
    <col min="16132" max="16132" width="11" style="71" customWidth="1"/>
    <col min="16133" max="16133" width="14.140625" style="71" customWidth="1"/>
    <col min="16134" max="16134" width="11.85546875" style="71" customWidth="1"/>
    <col min="16135" max="16135" width="9.5703125" style="71" customWidth="1"/>
    <col min="16136" max="16136" width="14.7109375" style="71" customWidth="1"/>
    <col min="16137" max="16138" width="9.5703125" style="71" customWidth="1"/>
    <col min="16139" max="16139" width="14.28515625" style="71" customWidth="1"/>
    <col min="16140" max="16140" width="13.140625" style="71" customWidth="1"/>
    <col min="16141" max="16143" width="10.7109375" style="71" customWidth="1"/>
    <col min="16144" max="16144" width="9.140625" style="71"/>
    <col min="16145" max="16145" width="12.85546875" style="71" customWidth="1"/>
    <col min="16146" max="16146" width="23.42578125" style="71" customWidth="1"/>
    <col min="16147" max="16148" width="9.140625" style="71"/>
    <col min="16149" max="16149" width="10.5703125" style="71" bestFit="1" customWidth="1"/>
    <col min="16150" max="16150" width="11.28515625" style="71" customWidth="1"/>
    <col min="16151" max="16384" width="9.140625" style="71"/>
  </cols>
  <sheetData>
    <row r="1" spans="1:20" ht="25.5" customHeight="1">
      <c r="A1" s="6453"/>
      <c r="B1" s="6453"/>
      <c r="C1" s="6453"/>
      <c r="D1" s="6453"/>
      <c r="E1" s="6453"/>
      <c r="F1" s="6453"/>
      <c r="G1" s="6453"/>
      <c r="H1" s="6453"/>
      <c r="I1" s="6453"/>
      <c r="J1" s="6453"/>
      <c r="K1" s="6453"/>
      <c r="L1" s="6453"/>
      <c r="M1" s="6453"/>
      <c r="N1" s="6453"/>
      <c r="O1" s="6453"/>
      <c r="P1" s="6453"/>
      <c r="Q1" s="6453"/>
      <c r="R1" s="6453"/>
      <c r="S1" s="6453"/>
      <c r="T1" s="6453"/>
    </row>
    <row r="2" spans="1:20" ht="25.5" customHeight="1">
      <c r="A2" s="6453" t="s">
        <v>21</v>
      </c>
      <c r="B2" s="6453"/>
      <c r="C2" s="6453"/>
      <c r="D2" s="6453"/>
      <c r="E2" s="6453"/>
      <c r="F2" s="6453"/>
      <c r="G2" s="6453"/>
      <c r="H2" s="6453"/>
      <c r="I2" s="6453"/>
      <c r="J2" s="6453"/>
      <c r="K2" s="6453"/>
      <c r="L2" s="6453"/>
      <c r="M2" s="6453"/>
      <c r="N2" s="6453"/>
      <c r="O2" s="6453"/>
      <c r="P2" s="6453"/>
    </row>
    <row r="3" spans="1:20" ht="25.5" customHeight="1">
      <c r="A3" s="6453" t="s">
        <v>405</v>
      </c>
      <c r="B3" s="6453"/>
      <c r="C3" s="6453"/>
      <c r="D3" s="6453"/>
      <c r="E3" s="6453"/>
      <c r="F3" s="6453"/>
      <c r="G3" s="6453"/>
      <c r="H3" s="6453"/>
      <c r="I3" s="6453"/>
      <c r="J3" s="6453"/>
      <c r="K3" s="6453"/>
      <c r="L3" s="6453"/>
      <c r="M3" s="6453"/>
      <c r="N3" s="3585"/>
      <c r="O3" s="3585"/>
    </row>
    <row r="4" spans="1:20" ht="26.25" thickBot="1">
      <c r="A4" s="480"/>
    </row>
    <row r="5" spans="1:20" ht="27" customHeight="1" thickBot="1">
      <c r="A5" s="6504" t="s">
        <v>1</v>
      </c>
      <c r="B5" s="6498" t="s">
        <v>36</v>
      </c>
      <c r="C5" s="6499"/>
      <c r="D5" s="6500"/>
      <c r="E5" s="6498" t="s">
        <v>37</v>
      </c>
      <c r="F5" s="6499"/>
      <c r="G5" s="6500"/>
      <c r="H5" s="6498" t="s">
        <v>45</v>
      </c>
      <c r="I5" s="6499"/>
      <c r="J5" s="6500"/>
      <c r="K5" s="6507" t="s">
        <v>38</v>
      </c>
      <c r="L5" s="6508"/>
      <c r="M5" s="6509"/>
      <c r="N5" s="543"/>
      <c r="O5" s="543"/>
    </row>
    <row r="6" spans="1:20" ht="27" customHeight="1" thickBot="1">
      <c r="A6" s="6505"/>
      <c r="B6" s="6501" t="s">
        <v>39</v>
      </c>
      <c r="C6" s="6502"/>
      <c r="D6" s="6503"/>
      <c r="E6" s="6501" t="s">
        <v>39</v>
      </c>
      <c r="F6" s="6502"/>
      <c r="G6" s="6503"/>
      <c r="H6" s="6501" t="s">
        <v>39</v>
      </c>
      <c r="I6" s="6502"/>
      <c r="J6" s="6503"/>
      <c r="K6" s="6510"/>
      <c r="L6" s="6511"/>
      <c r="M6" s="6512"/>
      <c r="N6" s="543"/>
      <c r="O6" s="543"/>
    </row>
    <row r="7" spans="1:20" ht="93" customHeight="1" thickBot="1">
      <c r="A7" s="6506"/>
      <c r="B7" s="3776" t="s">
        <v>7</v>
      </c>
      <c r="C7" s="3777" t="s">
        <v>8</v>
      </c>
      <c r="D7" s="3778" t="s">
        <v>9</v>
      </c>
      <c r="E7" s="3776" t="s">
        <v>7</v>
      </c>
      <c r="F7" s="3777" t="s">
        <v>8</v>
      </c>
      <c r="G7" s="3778" t="s">
        <v>9</v>
      </c>
      <c r="H7" s="3776" t="s">
        <v>7</v>
      </c>
      <c r="I7" s="3777" t="s">
        <v>8</v>
      </c>
      <c r="J7" s="3778" t="s">
        <v>9</v>
      </c>
      <c r="K7" s="3776" t="s">
        <v>7</v>
      </c>
      <c r="L7" s="3777" t="s">
        <v>8</v>
      </c>
      <c r="M7" s="3778" t="s">
        <v>9</v>
      </c>
      <c r="N7" s="543"/>
      <c r="O7" s="543"/>
    </row>
    <row r="8" spans="1:20" ht="26.25">
      <c r="A8" s="2935" t="s">
        <v>10</v>
      </c>
      <c r="B8" s="2966"/>
      <c r="C8" s="2967"/>
      <c r="D8" s="3820"/>
      <c r="E8" s="2966"/>
      <c r="F8" s="2967"/>
      <c r="G8" s="3821"/>
      <c r="H8" s="3822"/>
      <c r="I8" s="3823"/>
      <c r="J8" s="3824"/>
      <c r="K8" s="2937"/>
      <c r="L8" s="559"/>
      <c r="M8" s="560"/>
      <c r="N8" s="543"/>
      <c r="O8" s="543"/>
    </row>
    <row r="9" spans="1:20" ht="26.25">
      <c r="A9" s="3779" t="s">
        <v>41</v>
      </c>
      <c r="B9" s="3551">
        <f>B15+B15</f>
        <v>0</v>
      </c>
      <c r="C9" s="3552">
        <f>C20+C15</f>
        <v>66</v>
      </c>
      <c r="D9" s="3552">
        <f>D20+D15</f>
        <v>66</v>
      </c>
      <c r="E9" s="3551">
        <f t="shared" ref="C9:J11" si="0">E21+E15</f>
        <v>0</v>
      </c>
      <c r="F9" s="3552">
        <f>F20+F15</f>
        <v>67</v>
      </c>
      <c r="G9" s="3552">
        <f>G20+G15</f>
        <v>67</v>
      </c>
      <c r="H9" s="3551">
        <f t="shared" si="0"/>
        <v>0</v>
      </c>
      <c r="I9" s="3552">
        <f t="shared" si="0"/>
        <v>3</v>
      </c>
      <c r="J9" s="3785">
        <f t="shared" si="0"/>
        <v>3</v>
      </c>
      <c r="K9" s="3825">
        <f t="shared" ref="K9:M11" si="1">B9+E9+H9</f>
        <v>0</v>
      </c>
      <c r="L9" s="3826">
        <f t="shared" si="1"/>
        <v>136</v>
      </c>
      <c r="M9" s="3827">
        <f t="shared" si="1"/>
        <v>136</v>
      </c>
      <c r="N9" s="543"/>
      <c r="O9" s="543"/>
    </row>
    <row r="10" spans="1:20" ht="43.5" hidden="1" customHeight="1">
      <c r="A10" s="3779" t="s">
        <v>25</v>
      </c>
      <c r="B10" s="3551">
        <f>B22+B16</f>
        <v>0</v>
      </c>
      <c r="C10" s="3552">
        <f t="shared" si="0"/>
        <v>0</v>
      </c>
      <c r="D10" s="3785">
        <f t="shared" si="0"/>
        <v>0</v>
      </c>
      <c r="E10" s="3551">
        <f t="shared" si="0"/>
        <v>0</v>
      </c>
      <c r="F10" s="3552">
        <f t="shared" si="0"/>
        <v>0</v>
      </c>
      <c r="G10" s="3785">
        <f t="shared" si="0"/>
        <v>0</v>
      </c>
      <c r="H10" s="3551">
        <f t="shared" si="0"/>
        <v>0</v>
      </c>
      <c r="I10" s="3552">
        <f t="shared" si="0"/>
        <v>0</v>
      </c>
      <c r="J10" s="3785">
        <f t="shared" si="0"/>
        <v>0</v>
      </c>
      <c r="K10" s="3825">
        <f t="shared" si="1"/>
        <v>0</v>
      </c>
      <c r="L10" s="3826">
        <f t="shared" si="1"/>
        <v>0</v>
      </c>
      <c r="M10" s="3827">
        <f t="shared" si="1"/>
        <v>0</v>
      </c>
      <c r="N10" s="543"/>
      <c r="O10" s="543"/>
    </row>
    <row r="11" spans="1:20" ht="31.5" customHeight="1" thickBot="1">
      <c r="A11" s="3779" t="s">
        <v>42</v>
      </c>
      <c r="B11" s="3551">
        <f>B23+B17</f>
        <v>0</v>
      </c>
      <c r="C11" s="3552">
        <f t="shared" si="0"/>
        <v>0</v>
      </c>
      <c r="D11" s="3785">
        <f t="shared" si="0"/>
        <v>0</v>
      </c>
      <c r="E11" s="3551">
        <f t="shared" si="0"/>
        <v>0</v>
      </c>
      <c r="F11" s="3552">
        <f t="shared" si="0"/>
        <v>0</v>
      </c>
      <c r="G11" s="3785">
        <f t="shared" si="0"/>
        <v>0</v>
      </c>
      <c r="H11" s="3551">
        <f t="shared" si="0"/>
        <v>0</v>
      </c>
      <c r="I11" s="3552">
        <f t="shared" si="0"/>
        <v>0</v>
      </c>
      <c r="J11" s="3785">
        <f t="shared" si="0"/>
        <v>0</v>
      </c>
      <c r="K11" s="3825">
        <f t="shared" si="1"/>
        <v>0</v>
      </c>
      <c r="L11" s="3826">
        <f t="shared" si="1"/>
        <v>0</v>
      </c>
      <c r="M11" s="3827">
        <f t="shared" si="1"/>
        <v>0</v>
      </c>
      <c r="N11" s="543"/>
      <c r="O11" s="543"/>
    </row>
    <row r="12" spans="1:20" ht="45.75" customHeight="1" thickBot="1">
      <c r="A12" s="3786" t="s">
        <v>27</v>
      </c>
      <c r="B12" s="3787">
        <f t="shared" ref="B12:M12" si="2">SUM(B8:B11)</f>
        <v>0</v>
      </c>
      <c r="C12" s="3787">
        <f t="shared" si="2"/>
        <v>66</v>
      </c>
      <c r="D12" s="3787">
        <f t="shared" si="2"/>
        <v>66</v>
      </c>
      <c r="E12" s="3787">
        <f t="shared" si="2"/>
        <v>0</v>
      </c>
      <c r="F12" s="3787">
        <f t="shared" si="2"/>
        <v>67</v>
      </c>
      <c r="G12" s="3787">
        <f t="shared" si="2"/>
        <v>67</v>
      </c>
      <c r="H12" s="3787">
        <f t="shared" si="2"/>
        <v>0</v>
      </c>
      <c r="I12" s="3787">
        <f t="shared" si="2"/>
        <v>3</v>
      </c>
      <c r="J12" s="3787">
        <f t="shared" si="2"/>
        <v>3</v>
      </c>
      <c r="K12" s="3787">
        <f t="shared" si="2"/>
        <v>0</v>
      </c>
      <c r="L12" s="3787">
        <f t="shared" si="2"/>
        <v>136</v>
      </c>
      <c r="M12" s="3788">
        <f t="shared" si="2"/>
        <v>136</v>
      </c>
      <c r="N12" s="543"/>
      <c r="O12" s="543"/>
    </row>
    <row r="13" spans="1:20" ht="27" customHeight="1" thickBot="1">
      <c r="A13" s="3786" t="s">
        <v>15</v>
      </c>
      <c r="B13" s="3789"/>
      <c r="C13" s="3790"/>
      <c r="D13" s="3791"/>
      <c r="E13" s="3789"/>
      <c r="F13" s="3790"/>
      <c r="G13" s="3791"/>
      <c r="H13" s="3789"/>
      <c r="I13" s="3790"/>
      <c r="J13" s="3791"/>
      <c r="K13" s="3792"/>
      <c r="L13" s="3790"/>
      <c r="M13" s="3793"/>
      <c r="N13" s="543"/>
      <c r="O13" s="543"/>
    </row>
    <row r="14" spans="1:20" ht="27" thickBot="1">
      <c r="A14" s="3794" t="s">
        <v>16</v>
      </c>
      <c r="B14" s="3795"/>
      <c r="C14" s="3796"/>
      <c r="D14" s="3797"/>
      <c r="E14" s="3795"/>
      <c r="F14" s="3796"/>
      <c r="G14" s="3797"/>
      <c r="H14" s="3795"/>
      <c r="I14" s="3796"/>
      <c r="J14" s="3797"/>
      <c r="K14" s="3828"/>
      <c r="L14" s="3829"/>
      <c r="M14" s="3830"/>
      <c r="N14" s="545"/>
      <c r="O14" s="545"/>
    </row>
    <row r="15" spans="1:20">
      <c r="A15" s="3779" t="s">
        <v>41</v>
      </c>
      <c r="B15" s="3831"/>
      <c r="C15" s="3831">
        <v>66</v>
      </c>
      <c r="D15" s="3832">
        <f>SUM(B15:C15)</f>
        <v>66</v>
      </c>
      <c r="E15" s="3831"/>
      <c r="F15" s="3833">
        <v>66</v>
      </c>
      <c r="G15" s="3832">
        <f>SUM(E15:F15)</f>
        <v>66</v>
      </c>
      <c r="H15" s="3831">
        <v>0</v>
      </c>
      <c r="I15" s="3831">
        <v>3</v>
      </c>
      <c r="J15" s="3832">
        <f>SUM(H15:I15)</f>
        <v>3</v>
      </c>
      <c r="K15" s="3780">
        <f t="shared" ref="K15:M17" si="3">B15+E15+H15</f>
        <v>0</v>
      </c>
      <c r="L15" s="3806">
        <f t="shared" si="3"/>
        <v>135</v>
      </c>
      <c r="M15" s="3781">
        <f t="shared" si="3"/>
        <v>135</v>
      </c>
      <c r="N15" s="505"/>
      <c r="O15" s="505"/>
    </row>
    <row r="16" spans="1:20" ht="36" hidden="1" customHeight="1">
      <c r="A16" s="3779" t="s">
        <v>25</v>
      </c>
      <c r="B16" s="3554"/>
      <c r="C16" s="3554"/>
      <c r="D16" s="3834">
        <f>SUM(B16:C16)</f>
        <v>0</v>
      </c>
      <c r="E16" s="3554"/>
      <c r="F16" s="3554"/>
      <c r="G16" s="3834">
        <f>SUM(E16:F16)</f>
        <v>0</v>
      </c>
      <c r="H16" s="3554">
        <v>0</v>
      </c>
      <c r="I16" s="3554">
        <v>0</v>
      </c>
      <c r="J16" s="3834">
        <f>SUM(H16:I16)</f>
        <v>0</v>
      </c>
      <c r="K16" s="3783">
        <f t="shared" si="3"/>
        <v>0</v>
      </c>
      <c r="L16" s="3835">
        <f t="shared" si="3"/>
        <v>0</v>
      </c>
      <c r="M16" s="3784">
        <f t="shared" si="3"/>
        <v>0</v>
      </c>
      <c r="N16" s="505"/>
      <c r="O16" s="505"/>
    </row>
    <row r="17" spans="1:16" ht="34.5" customHeight="1" thickBot="1">
      <c r="A17" s="3779" t="s">
        <v>42</v>
      </c>
      <c r="B17" s="3554"/>
      <c r="C17" s="3554"/>
      <c r="D17" s="3834">
        <f>SUM(B17:C17)</f>
        <v>0</v>
      </c>
      <c r="E17" s="3554"/>
      <c r="F17" s="3554"/>
      <c r="G17" s="3834">
        <f>SUM(E17:F17)</f>
        <v>0</v>
      </c>
      <c r="H17" s="3554">
        <v>0</v>
      </c>
      <c r="I17" s="3554">
        <v>0</v>
      </c>
      <c r="J17" s="3834">
        <f>SUM(H17:I17)</f>
        <v>0</v>
      </c>
      <c r="K17" s="3783">
        <f t="shared" si="3"/>
        <v>0</v>
      </c>
      <c r="L17" s="3835">
        <f t="shared" si="3"/>
        <v>0</v>
      </c>
      <c r="M17" s="3784">
        <f t="shared" si="3"/>
        <v>0</v>
      </c>
      <c r="N17" s="505"/>
      <c r="O17" s="505"/>
    </row>
    <row r="18" spans="1:16" ht="27" thickBot="1">
      <c r="A18" s="3799" t="s">
        <v>17</v>
      </c>
      <c r="B18" s="3800">
        <f t="shared" ref="B18:M18" si="4">SUM(B15:B17)</f>
        <v>0</v>
      </c>
      <c r="C18" s="3800">
        <f t="shared" si="4"/>
        <v>66</v>
      </c>
      <c r="D18" s="3800">
        <f t="shared" si="4"/>
        <v>66</v>
      </c>
      <c r="E18" s="3800">
        <f t="shared" si="4"/>
        <v>0</v>
      </c>
      <c r="F18" s="3800">
        <f t="shared" si="4"/>
        <v>66</v>
      </c>
      <c r="G18" s="3801">
        <f t="shared" si="4"/>
        <v>66</v>
      </c>
      <c r="H18" s="3800">
        <f t="shared" si="4"/>
        <v>0</v>
      </c>
      <c r="I18" s="3800">
        <f t="shared" si="4"/>
        <v>3</v>
      </c>
      <c r="J18" s="3801">
        <f t="shared" si="4"/>
        <v>3</v>
      </c>
      <c r="K18" s="3800">
        <f t="shared" si="4"/>
        <v>0</v>
      </c>
      <c r="L18" s="3800">
        <f t="shared" si="4"/>
        <v>135</v>
      </c>
      <c r="M18" s="3801">
        <f t="shared" si="4"/>
        <v>135</v>
      </c>
      <c r="N18" s="546"/>
      <c r="O18" s="546"/>
    </row>
    <row r="19" spans="1:16" ht="51">
      <c r="A19" s="3802" t="s">
        <v>18</v>
      </c>
      <c r="B19" s="3269"/>
      <c r="C19" s="3836"/>
      <c r="D19" s="615"/>
      <c r="E19" s="3269"/>
      <c r="F19" s="3836"/>
      <c r="G19" s="615"/>
      <c r="H19" s="3837"/>
      <c r="I19" s="3838"/>
      <c r="J19" s="3839"/>
      <c r="K19" s="3803"/>
      <c r="L19" s="3804"/>
      <c r="M19" s="3805"/>
      <c r="N19" s="505"/>
      <c r="O19" s="505"/>
    </row>
    <row r="20" spans="1:16" ht="27" thickBot="1">
      <c r="A20" s="3779" t="s">
        <v>41</v>
      </c>
      <c r="B20" s="3551">
        <v>0</v>
      </c>
      <c r="C20" s="3552">
        <v>0</v>
      </c>
      <c r="D20" s="3834">
        <f>SUM(B20:C20)</f>
        <v>0</v>
      </c>
      <c r="E20" s="3554">
        <v>0</v>
      </c>
      <c r="F20" s="3785">
        <v>1</v>
      </c>
      <c r="G20" s="3834">
        <f>SUM(E20:F20)</f>
        <v>1</v>
      </c>
      <c r="H20" s="3554">
        <v>0</v>
      </c>
      <c r="I20" s="3554">
        <v>0</v>
      </c>
      <c r="J20" s="3834">
        <f>SUM(H20:I20)</f>
        <v>0</v>
      </c>
      <c r="K20" s="3783">
        <f t="shared" ref="K20:M22" si="5">B20+E20+H20</f>
        <v>0</v>
      </c>
      <c r="L20" s="3835">
        <f t="shared" si="5"/>
        <v>1</v>
      </c>
      <c r="M20" s="3784">
        <f t="shared" si="5"/>
        <v>1</v>
      </c>
      <c r="N20" s="505"/>
      <c r="O20" s="505"/>
    </row>
    <row r="21" spans="1:16" ht="41.25" hidden="1" customHeight="1" thickBot="1">
      <c r="A21" s="3779" t="s">
        <v>25</v>
      </c>
      <c r="B21" s="3551">
        <v>0</v>
      </c>
      <c r="C21" s="3552">
        <v>0</v>
      </c>
      <c r="D21" s="3834">
        <f>SUM(B21:C21)</f>
        <v>0</v>
      </c>
      <c r="E21" s="3554">
        <v>0</v>
      </c>
      <c r="F21" s="3785">
        <v>0</v>
      </c>
      <c r="G21" s="3834">
        <f>SUM(E21:F21)</f>
        <v>0</v>
      </c>
      <c r="H21" s="3554">
        <v>0</v>
      </c>
      <c r="I21" s="3554">
        <v>0</v>
      </c>
      <c r="J21" s="3834">
        <f>SUM(H21:I21)</f>
        <v>0</v>
      </c>
      <c r="K21" s="3783">
        <f t="shared" si="5"/>
        <v>0</v>
      </c>
      <c r="L21" s="3835">
        <f t="shared" si="5"/>
        <v>0</v>
      </c>
      <c r="M21" s="3784">
        <f t="shared" si="5"/>
        <v>0</v>
      </c>
      <c r="N21" s="505"/>
      <c r="O21" s="505"/>
    </row>
    <row r="22" spans="1:16" ht="24.95" hidden="1" customHeight="1">
      <c r="A22" s="3779" t="s">
        <v>42</v>
      </c>
      <c r="B22" s="3551">
        <v>0</v>
      </c>
      <c r="C22" s="3552">
        <v>0</v>
      </c>
      <c r="D22" s="3834">
        <f>SUM(B22:C22)</f>
        <v>0</v>
      </c>
      <c r="E22" s="3554">
        <v>0</v>
      </c>
      <c r="F22" s="3785">
        <v>0</v>
      </c>
      <c r="G22" s="3834">
        <f>SUM(E22:F22)</f>
        <v>0</v>
      </c>
      <c r="H22" s="3554">
        <v>0</v>
      </c>
      <c r="I22" s="3554">
        <v>0</v>
      </c>
      <c r="J22" s="3834">
        <f>SUM(H22:I22)</f>
        <v>0</v>
      </c>
      <c r="K22" s="3783">
        <f t="shared" si="5"/>
        <v>0</v>
      </c>
      <c r="L22" s="3835">
        <f t="shared" si="5"/>
        <v>0</v>
      </c>
      <c r="M22" s="3784">
        <f t="shared" si="5"/>
        <v>0</v>
      </c>
      <c r="N22" s="546"/>
      <c r="O22" s="546"/>
    </row>
    <row r="23" spans="1:16" ht="32.25" hidden="1" customHeight="1">
      <c r="A23" s="3840"/>
      <c r="B23" s="3551"/>
      <c r="C23" s="3552"/>
      <c r="D23" s="3834"/>
      <c r="E23" s="3554"/>
      <c r="F23" s="3785"/>
      <c r="G23" s="3834"/>
      <c r="H23" s="3554"/>
      <c r="I23" s="3554"/>
      <c r="J23" s="3834"/>
      <c r="K23" s="3783"/>
      <c r="L23" s="3835"/>
      <c r="M23" s="3784"/>
      <c r="N23" s="548"/>
      <c r="O23" s="548"/>
    </row>
    <row r="24" spans="1:16" ht="29.25" hidden="1" customHeight="1" thickBot="1">
      <c r="A24" s="3798"/>
      <c r="B24" s="3551"/>
      <c r="C24" s="3552"/>
      <c r="D24" s="3834"/>
      <c r="E24" s="3554"/>
      <c r="F24" s="3785"/>
      <c r="G24" s="3834"/>
      <c r="H24" s="3554"/>
      <c r="I24" s="3554"/>
      <c r="J24" s="3834"/>
      <c r="K24" s="3783"/>
      <c r="L24" s="3835"/>
      <c r="M24" s="3784"/>
      <c r="N24" s="546"/>
      <c r="O24" s="546"/>
    </row>
    <row r="25" spans="1:16" ht="51.75" thickBot="1">
      <c r="A25" s="3799" t="s">
        <v>19</v>
      </c>
      <c r="B25" s="3813">
        <f t="shared" ref="B25:M25" si="6">SUM(B20:B24)</f>
        <v>0</v>
      </c>
      <c r="C25" s="3813">
        <f t="shared" si="6"/>
        <v>0</v>
      </c>
      <c r="D25" s="3813">
        <f t="shared" si="6"/>
        <v>0</v>
      </c>
      <c r="E25" s="3813">
        <f t="shared" si="6"/>
        <v>0</v>
      </c>
      <c r="F25" s="3813">
        <f t="shared" si="6"/>
        <v>1</v>
      </c>
      <c r="G25" s="3813">
        <f t="shared" si="6"/>
        <v>1</v>
      </c>
      <c r="H25" s="3841">
        <f t="shared" si="6"/>
        <v>0</v>
      </c>
      <c r="I25" s="3841">
        <f t="shared" si="6"/>
        <v>0</v>
      </c>
      <c r="J25" s="3841">
        <f t="shared" si="6"/>
        <v>0</v>
      </c>
      <c r="K25" s="3813">
        <f t="shared" si="6"/>
        <v>0</v>
      </c>
      <c r="L25" s="3813">
        <f t="shared" si="6"/>
        <v>1</v>
      </c>
      <c r="M25" s="3801">
        <f t="shared" si="6"/>
        <v>1</v>
      </c>
      <c r="N25" s="505"/>
      <c r="O25" s="505"/>
    </row>
    <row r="26" spans="1:16" ht="26.25" thickBot="1">
      <c r="A26" s="3814" t="s">
        <v>29</v>
      </c>
      <c r="B26" s="3787">
        <f t="shared" ref="B26:M26" si="7">B18</f>
        <v>0</v>
      </c>
      <c r="C26" s="3787">
        <f t="shared" si="7"/>
        <v>66</v>
      </c>
      <c r="D26" s="3787">
        <f t="shared" si="7"/>
        <v>66</v>
      </c>
      <c r="E26" s="3787">
        <f t="shared" si="7"/>
        <v>0</v>
      </c>
      <c r="F26" s="3787">
        <f t="shared" si="7"/>
        <v>66</v>
      </c>
      <c r="G26" s="3815">
        <f t="shared" si="7"/>
        <v>66</v>
      </c>
      <c r="H26" s="3815">
        <f t="shared" si="7"/>
        <v>0</v>
      </c>
      <c r="I26" s="3815">
        <f t="shared" si="7"/>
        <v>3</v>
      </c>
      <c r="J26" s="3815">
        <f t="shared" si="7"/>
        <v>3</v>
      </c>
      <c r="K26" s="3815">
        <f t="shared" si="7"/>
        <v>0</v>
      </c>
      <c r="L26" s="3815">
        <f t="shared" si="7"/>
        <v>135</v>
      </c>
      <c r="M26" s="3788">
        <f t="shared" si="7"/>
        <v>135</v>
      </c>
      <c r="N26" s="561"/>
      <c r="O26" s="561"/>
    </row>
    <row r="27" spans="1:16" ht="38.25" customHeight="1" thickBot="1">
      <c r="A27" s="3814" t="s">
        <v>30</v>
      </c>
      <c r="B27" s="3787">
        <f t="shared" ref="B27:M27" si="8">B25</f>
        <v>0</v>
      </c>
      <c r="C27" s="3787">
        <f t="shared" si="8"/>
        <v>0</v>
      </c>
      <c r="D27" s="3787">
        <f t="shared" si="8"/>
        <v>0</v>
      </c>
      <c r="E27" s="3787">
        <f t="shared" si="8"/>
        <v>0</v>
      </c>
      <c r="F27" s="3787">
        <f t="shared" si="8"/>
        <v>1</v>
      </c>
      <c r="G27" s="3815">
        <f t="shared" si="8"/>
        <v>1</v>
      </c>
      <c r="H27" s="3815">
        <f t="shared" si="8"/>
        <v>0</v>
      </c>
      <c r="I27" s="3815">
        <f t="shared" si="8"/>
        <v>0</v>
      </c>
      <c r="J27" s="3815">
        <f t="shared" si="8"/>
        <v>0</v>
      </c>
      <c r="K27" s="3815">
        <f t="shared" si="8"/>
        <v>0</v>
      </c>
      <c r="L27" s="3815">
        <f t="shared" si="8"/>
        <v>1</v>
      </c>
      <c r="M27" s="3788">
        <f t="shared" si="8"/>
        <v>1</v>
      </c>
      <c r="N27" s="100"/>
      <c r="O27" s="100"/>
    </row>
    <row r="28" spans="1:16" ht="39" customHeight="1" thickBot="1">
      <c r="A28" s="3816" t="s">
        <v>31</v>
      </c>
      <c r="B28" s="3817">
        <f t="shared" ref="B28:M28" si="9">SUM(B26:B27)</f>
        <v>0</v>
      </c>
      <c r="C28" s="3817">
        <f t="shared" si="9"/>
        <v>66</v>
      </c>
      <c r="D28" s="3817">
        <f t="shared" si="9"/>
        <v>66</v>
      </c>
      <c r="E28" s="3817">
        <f t="shared" si="9"/>
        <v>0</v>
      </c>
      <c r="F28" s="3817">
        <f t="shared" si="9"/>
        <v>67</v>
      </c>
      <c r="G28" s="3818">
        <f t="shared" si="9"/>
        <v>67</v>
      </c>
      <c r="H28" s="3818">
        <f t="shared" si="9"/>
        <v>0</v>
      </c>
      <c r="I28" s="3818">
        <f t="shared" si="9"/>
        <v>3</v>
      </c>
      <c r="J28" s="3818">
        <f t="shared" si="9"/>
        <v>3</v>
      </c>
      <c r="K28" s="3818">
        <f t="shared" si="9"/>
        <v>0</v>
      </c>
      <c r="L28" s="3818">
        <f t="shared" si="9"/>
        <v>136</v>
      </c>
      <c r="M28" s="3819">
        <f t="shared" si="9"/>
        <v>136</v>
      </c>
      <c r="N28" s="100"/>
      <c r="O28" s="100"/>
    </row>
    <row r="29" spans="1:16" ht="10.5" customHeight="1">
      <c r="A29" s="505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6" ht="9" hidden="1" customHeight="1">
      <c r="A30" s="505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1" spans="1:16">
      <c r="A31" s="6479"/>
      <c r="B31" s="6479"/>
      <c r="C31" s="6479"/>
      <c r="D31" s="6479"/>
      <c r="E31" s="6479"/>
      <c r="F31" s="6479"/>
      <c r="G31" s="6479"/>
      <c r="H31" s="6479"/>
      <c r="I31" s="6479"/>
      <c r="J31" s="6479"/>
      <c r="K31" s="6479"/>
      <c r="L31" s="6479"/>
      <c r="M31" s="6479"/>
      <c r="N31" s="6479"/>
      <c r="O31" s="6479"/>
      <c r="P31" s="6479"/>
    </row>
    <row r="32" spans="1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</sheetData>
  <mergeCells count="12">
    <mergeCell ref="A31:P31"/>
    <mergeCell ref="B6:D6"/>
    <mergeCell ref="E6:G6"/>
    <mergeCell ref="H6:J6"/>
    <mergeCell ref="A5:A7"/>
    <mergeCell ref="K5:M6"/>
    <mergeCell ref="A1:T1"/>
    <mergeCell ref="A2:P2"/>
    <mergeCell ref="A3:M3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8"/>
  <sheetViews>
    <sheetView workbookViewId="0">
      <selection activeCell="T25" sqref="T25"/>
    </sheetView>
  </sheetViews>
  <sheetFormatPr defaultRowHeight="12.75"/>
  <cols>
    <col min="1" max="1" width="39.28515625" style="397" customWidth="1"/>
    <col min="2" max="2" width="7.85546875" style="397" customWidth="1"/>
    <col min="3" max="3" width="7.7109375" style="397" customWidth="1"/>
    <col min="4" max="4" width="6.5703125" style="397" customWidth="1"/>
    <col min="5" max="5" width="7.28515625" style="397" customWidth="1"/>
    <col min="6" max="6" width="7.7109375" style="397" customWidth="1"/>
    <col min="7" max="7" width="6" style="397" customWidth="1"/>
    <col min="8" max="8" width="7.28515625" style="397" customWidth="1"/>
    <col min="9" max="9" width="7.42578125" style="397" customWidth="1"/>
    <col min="10" max="10" width="5.7109375" style="397" bestFit="1" customWidth="1"/>
    <col min="11" max="11" width="7.85546875" style="397" customWidth="1"/>
    <col min="12" max="12" width="7.28515625" style="397" customWidth="1"/>
    <col min="13" max="13" width="6.28515625" style="397" customWidth="1"/>
    <col min="14" max="14" width="7.85546875" style="397" customWidth="1"/>
    <col min="15" max="15" width="7.28515625" style="397" customWidth="1"/>
    <col min="16" max="16" width="7.42578125" style="397" customWidth="1"/>
    <col min="17" max="115" width="9.140625" style="398"/>
    <col min="116" max="256" width="9.140625" style="397"/>
    <col min="257" max="257" width="37.5703125" style="397" customWidth="1"/>
    <col min="258" max="258" width="7" style="397" customWidth="1"/>
    <col min="259" max="259" width="7.7109375" style="397" customWidth="1"/>
    <col min="260" max="260" width="4.5703125" style="397" customWidth="1"/>
    <col min="261" max="261" width="6.42578125" style="397" customWidth="1"/>
    <col min="262" max="262" width="7.7109375" style="397" customWidth="1"/>
    <col min="263" max="263" width="5" style="397" customWidth="1"/>
    <col min="264" max="264" width="6.140625" style="397" customWidth="1"/>
    <col min="265" max="265" width="7.42578125" style="397" customWidth="1"/>
    <col min="266" max="266" width="5.7109375" style="397" bestFit="1" customWidth="1"/>
    <col min="267" max="267" width="6.7109375" style="397" customWidth="1"/>
    <col min="268" max="268" width="7.28515625" style="397" customWidth="1"/>
    <col min="269" max="269" width="5" style="397" customWidth="1"/>
    <col min="270" max="270" width="6.28515625" style="397" customWidth="1"/>
    <col min="271" max="271" width="7.28515625" style="397" customWidth="1"/>
    <col min="272" max="272" width="6" style="397" customWidth="1"/>
    <col min="273" max="512" width="9.140625" style="397"/>
    <col min="513" max="513" width="37.5703125" style="397" customWidth="1"/>
    <col min="514" max="514" width="7" style="397" customWidth="1"/>
    <col min="515" max="515" width="7.7109375" style="397" customWidth="1"/>
    <col min="516" max="516" width="4.5703125" style="397" customWidth="1"/>
    <col min="517" max="517" width="6.42578125" style="397" customWidth="1"/>
    <col min="518" max="518" width="7.7109375" style="397" customWidth="1"/>
    <col min="519" max="519" width="5" style="397" customWidth="1"/>
    <col min="520" max="520" width="6.140625" style="397" customWidth="1"/>
    <col min="521" max="521" width="7.42578125" style="397" customWidth="1"/>
    <col min="522" max="522" width="5.7109375" style="397" bestFit="1" customWidth="1"/>
    <col min="523" max="523" width="6.7109375" style="397" customWidth="1"/>
    <col min="524" max="524" width="7.28515625" style="397" customWidth="1"/>
    <col min="525" max="525" width="5" style="397" customWidth="1"/>
    <col min="526" max="526" width="6.28515625" style="397" customWidth="1"/>
    <col min="527" max="527" width="7.28515625" style="397" customWidth="1"/>
    <col min="528" max="528" width="6" style="397" customWidth="1"/>
    <col min="529" max="768" width="9.140625" style="397"/>
    <col min="769" max="769" width="37.5703125" style="397" customWidth="1"/>
    <col min="770" max="770" width="7" style="397" customWidth="1"/>
    <col min="771" max="771" width="7.7109375" style="397" customWidth="1"/>
    <col min="772" max="772" width="4.5703125" style="397" customWidth="1"/>
    <col min="773" max="773" width="6.42578125" style="397" customWidth="1"/>
    <col min="774" max="774" width="7.7109375" style="397" customWidth="1"/>
    <col min="775" max="775" width="5" style="397" customWidth="1"/>
    <col min="776" max="776" width="6.140625" style="397" customWidth="1"/>
    <col min="777" max="777" width="7.42578125" style="397" customWidth="1"/>
    <col min="778" max="778" width="5.7109375" style="397" bestFit="1" customWidth="1"/>
    <col min="779" max="779" width="6.7109375" style="397" customWidth="1"/>
    <col min="780" max="780" width="7.28515625" style="397" customWidth="1"/>
    <col min="781" max="781" width="5" style="397" customWidth="1"/>
    <col min="782" max="782" width="6.28515625" style="397" customWidth="1"/>
    <col min="783" max="783" width="7.28515625" style="397" customWidth="1"/>
    <col min="784" max="784" width="6" style="397" customWidth="1"/>
    <col min="785" max="1024" width="9.140625" style="397"/>
    <col min="1025" max="1025" width="37.5703125" style="397" customWidth="1"/>
    <col min="1026" max="1026" width="7" style="397" customWidth="1"/>
    <col min="1027" max="1027" width="7.7109375" style="397" customWidth="1"/>
    <col min="1028" max="1028" width="4.5703125" style="397" customWidth="1"/>
    <col min="1029" max="1029" width="6.42578125" style="397" customWidth="1"/>
    <col min="1030" max="1030" width="7.7109375" style="397" customWidth="1"/>
    <col min="1031" max="1031" width="5" style="397" customWidth="1"/>
    <col min="1032" max="1032" width="6.140625" style="397" customWidth="1"/>
    <col min="1033" max="1033" width="7.42578125" style="397" customWidth="1"/>
    <col min="1034" max="1034" width="5.7109375" style="397" bestFit="1" customWidth="1"/>
    <col min="1035" max="1035" width="6.7109375" style="397" customWidth="1"/>
    <col min="1036" max="1036" width="7.28515625" style="397" customWidth="1"/>
    <col min="1037" max="1037" width="5" style="397" customWidth="1"/>
    <col min="1038" max="1038" width="6.28515625" style="397" customWidth="1"/>
    <col min="1039" max="1039" width="7.28515625" style="397" customWidth="1"/>
    <col min="1040" max="1040" width="6" style="397" customWidth="1"/>
    <col min="1041" max="1280" width="9.140625" style="397"/>
    <col min="1281" max="1281" width="37.5703125" style="397" customWidth="1"/>
    <col min="1282" max="1282" width="7" style="397" customWidth="1"/>
    <col min="1283" max="1283" width="7.7109375" style="397" customWidth="1"/>
    <col min="1284" max="1284" width="4.5703125" style="397" customWidth="1"/>
    <col min="1285" max="1285" width="6.42578125" style="397" customWidth="1"/>
    <col min="1286" max="1286" width="7.7109375" style="397" customWidth="1"/>
    <col min="1287" max="1287" width="5" style="397" customWidth="1"/>
    <col min="1288" max="1288" width="6.140625" style="397" customWidth="1"/>
    <col min="1289" max="1289" width="7.42578125" style="397" customWidth="1"/>
    <col min="1290" max="1290" width="5.7109375" style="397" bestFit="1" customWidth="1"/>
    <col min="1291" max="1291" width="6.7109375" style="397" customWidth="1"/>
    <col min="1292" max="1292" width="7.28515625" style="397" customWidth="1"/>
    <col min="1293" max="1293" width="5" style="397" customWidth="1"/>
    <col min="1294" max="1294" width="6.28515625" style="397" customWidth="1"/>
    <col min="1295" max="1295" width="7.28515625" style="397" customWidth="1"/>
    <col min="1296" max="1296" width="6" style="397" customWidth="1"/>
    <col min="1297" max="1536" width="9.140625" style="397"/>
    <col min="1537" max="1537" width="37.5703125" style="397" customWidth="1"/>
    <col min="1538" max="1538" width="7" style="397" customWidth="1"/>
    <col min="1539" max="1539" width="7.7109375" style="397" customWidth="1"/>
    <col min="1540" max="1540" width="4.5703125" style="397" customWidth="1"/>
    <col min="1541" max="1541" width="6.42578125" style="397" customWidth="1"/>
    <col min="1542" max="1542" width="7.7109375" style="397" customWidth="1"/>
    <col min="1543" max="1543" width="5" style="397" customWidth="1"/>
    <col min="1544" max="1544" width="6.140625" style="397" customWidth="1"/>
    <col min="1545" max="1545" width="7.42578125" style="397" customWidth="1"/>
    <col min="1546" max="1546" width="5.7109375" style="397" bestFit="1" customWidth="1"/>
    <col min="1547" max="1547" width="6.7109375" style="397" customWidth="1"/>
    <col min="1548" max="1548" width="7.28515625" style="397" customWidth="1"/>
    <col min="1549" max="1549" width="5" style="397" customWidth="1"/>
    <col min="1550" max="1550" width="6.28515625" style="397" customWidth="1"/>
    <col min="1551" max="1551" width="7.28515625" style="397" customWidth="1"/>
    <col min="1552" max="1552" width="6" style="397" customWidth="1"/>
    <col min="1553" max="1792" width="9.140625" style="397"/>
    <col min="1793" max="1793" width="37.5703125" style="397" customWidth="1"/>
    <col min="1794" max="1794" width="7" style="397" customWidth="1"/>
    <col min="1795" max="1795" width="7.7109375" style="397" customWidth="1"/>
    <col min="1796" max="1796" width="4.5703125" style="397" customWidth="1"/>
    <col min="1797" max="1797" width="6.42578125" style="397" customWidth="1"/>
    <col min="1798" max="1798" width="7.7109375" style="397" customWidth="1"/>
    <col min="1799" max="1799" width="5" style="397" customWidth="1"/>
    <col min="1800" max="1800" width="6.140625" style="397" customWidth="1"/>
    <col min="1801" max="1801" width="7.42578125" style="397" customWidth="1"/>
    <col min="1802" max="1802" width="5.7109375" style="397" bestFit="1" customWidth="1"/>
    <col min="1803" max="1803" width="6.7109375" style="397" customWidth="1"/>
    <col min="1804" max="1804" width="7.28515625" style="397" customWidth="1"/>
    <col min="1805" max="1805" width="5" style="397" customWidth="1"/>
    <col min="1806" max="1806" width="6.28515625" style="397" customWidth="1"/>
    <col min="1807" max="1807" width="7.28515625" style="397" customWidth="1"/>
    <col min="1808" max="1808" width="6" style="397" customWidth="1"/>
    <col min="1809" max="2048" width="9.140625" style="397"/>
    <col min="2049" max="2049" width="37.5703125" style="397" customWidth="1"/>
    <col min="2050" max="2050" width="7" style="397" customWidth="1"/>
    <col min="2051" max="2051" width="7.7109375" style="397" customWidth="1"/>
    <col min="2052" max="2052" width="4.5703125" style="397" customWidth="1"/>
    <col min="2053" max="2053" width="6.42578125" style="397" customWidth="1"/>
    <col min="2054" max="2054" width="7.7109375" style="397" customWidth="1"/>
    <col min="2055" max="2055" width="5" style="397" customWidth="1"/>
    <col min="2056" max="2056" width="6.140625" style="397" customWidth="1"/>
    <col min="2057" max="2057" width="7.42578125" style="397" customWidth="1"/>
    <col min="2058" max="2058" width="5.7109375" style="397" bestFit="1" customWidth="1"/>
    <col min="2059" max="2059" width="6.7109375" style="397" customWidth="1"/>
    <col min="2060" max="2060" width="7.28515625" style="397" customWidth="1"/>
    <col min="2061" max="2061" width="5" style="397" customWidth="1"/>
    <col min="2062" max="2062" width="6.28515625" style="397" customWidth="1"/>
    <col min="2063" max="2063" width="7.28515625" style="397" customWidth="1"/>
    <col min="2064" max="2064" width="6" style="397" customWidth="1"/>
    <col min="2065" max="2304" width="9.140625" style="397"/>
    <col min="2305" max="2305" width="37.5703125" style="397" customWidth="1"/>
    <col min="2306" max="2306" width="7" style="397" customWidth="1"/>
    <col min="2307" max="2307" width="7.7109375" style="397" customWidth="1"/>
    <col min="2308" max="2308" width="4.5703125" style="397" customWidth="1"/>
    <col min="2309" max="2309" width="6.42578125" style="397" customWidth="1"/>
    <col min="2310" max="2310" width="7.7109375" style="397" customWidth="1"/>
    <col min="2311" max="2311" width="5" style="397" customWidth="1"/>
    <col min="2312" max="2312" width="6.140625" style="397" customWidth="1"/>
    <col min="2313" max="2313" width="7.42578125" style="397" customWidth="1"/>
    <col min="2314" max="2314" width="5.7109375" style="397" bestFit="1" customWidth="1"/>
    <col min="2315" max="2315" width="6.7109375" style="397" customWidth="1"/>
    <col min="2316" max="2316" width="7.28515625" style="397" customWidth="1"/>
    <col min="2317" max="2317" width="5" style="397" customWidth="1"/>
    <col min="2318" max="2318" width="6.28515625" style="397" customWidth="1"/>
    <col min="2319" max="2319" width="7.28515625" style="397" customWidth="1"/>
    <col min="2320" max="2320" width="6" style="397" customWidth="1"/>
    <col min="2321" max="2560" width="9.140625" style="397"/>
    <col min="2561" max="2561" width="37.5703125" style="397" customWidth="1"/>
    <col min="2562" max="2562" width="7" style="397" customWidth="1"/>
    <col min="2563" max="2563" width="7.7109375" style="397" customWidth="1"/>
    <col min="2564" max="2564" width="4.5703125" style="397" customWidth="1"/>
    <col min="2565" max="2565" width="6.42578125" style="397" customWidth="1"/>
    <col min="2566" max="2566" width="7.7109375" style="397" customWidth="1"/>
    <col min="2567" max="2567" width="5" style="397" customWidth="1"/>
    <col min="2568" max="2568" width="6.140625" style="397" customWidth="1"/>
    <col min="2569" max="2569" width="7.42578125" style="397" customWidth="1"/>
    <col min="2570" max="2570" width="5.7109375" style="397" bestFit="1" customWidth="1"/>
    <col min="2571" max="2571" width="6.7109375" style="397" customWidth="1"/>
    <col min="2572" max="2572" width="7.28515625" style="397" customWidth="1"/>
    <col min="2573" max="2573" width="5" style="397" customWidth="1"/>
    <col min="2574" max="2574" width="6.28515625" style="397" customWidth="1"/>
    <col min="2575" max="2575" width="7.28515625" style="397" customWidth="1"/>
    <col min="2576" max="2576" width="6" style="397" customWidth="1"/>
    <col min="2577" max="2816" width="9.140625" style="397"/>
    <col min="2817" max="2817" width="37.5703125" style="397" customWidth="1"/>
    <col min="2818" max="2818" width="7" style="397" customWidth="1"/>
    <col min="2819" max="2819" width="7.7109375" style="397" customWidth="1"/>
    <col min="2820" max="2820" width="4.5703125" style="397" customWidth="1"/>
    <col min="2821" max="2821" width="6.42578125" style="397" customWidth="1"/>
    <col min="2822" max="2822" width="7.7109375" style="397" customWidth="1"/>
    <col min="2823" max="2823" width="5" style="397" customWidth="1"/>
    <col min="2824" max="2824" width="6.140625" style="397" customWidth="1"/>
    <col min="2825" max="2825" width="7.42578125" style="397" customWidth="1"/>
    <col min="2826" max="2826" width="5.7109375" style="397" bestFit="1" customWidth="1"/>
    <col min="2827" max="2827" width="6.7109375" style="397" customWidth="1"/>
    <col min="2828" max="2828" width="7.28515625" style="397" customWidth="1"/>
    <col min="2829" max="2829" width="5" style="397" customWidth="1"/>
    <col min="2830" max="2830" width="6.28515625" style="397" customWidth="1"/>
    <col min="2831" max="2831" width="7.28515625" style="397" customWidth="1"/>
    <col min="2832" max="2832" width="6" style="397" customWidth="1"/>
    <col min="2833" max="3072" width="9.140625" style="397"/>
    <col min="3073" max="3073" width="37.5703125" style="397" customWidth="1"/>
    <col min="3074" max="3074" width="7" style="397" customWidth="1"/>
    <col min="3075" max="3075" width="7.7109375" style="397" customWidth="1"/>
    <col min="3076" max="3076" width="4.5703125" style="397" customWidth="1"/>
    <col min="3077" max="3077" width="6.42578125" style="397" customWidth="1"/>
    <col min="3078" max="3078" width="7.7109375" style="397" customWidth="1"/>
    <col min="3079" max="3079" width="5" style="397" customWidth="1"/>
    <col min="3080" max="3080" width="6.140625" style="397" customWidth="1"/>
    <col min="3081" max="3081" width="7.42578125" style="397" customWidth="1"/>
    <col min="3082" max="3082" width="5.7109375" style="397" bestFit="1" customWidth="1"/>
    <col min="3083" max="3083" width="6.7109375" style="397" customWidth="1"/>
    <col min="3084" max="3084" width="7.28515625" style="397" customWidth="1"/>
    <col min="3085" max="3085" width="5" style="397" customWidth="1"/>
    <col min="3086" max="3086" width="6.28515625" style="397" customWidth="1"/>
    <col min="3087" max="3087" width="7.28515625" style="397" customWidth="1"/>
    <col min="3088" max="3088" width="6" style="397" customWidth="1"/>
    <col min="3089" max="3328" width="9.140625" style="397"/>
    <col min="3329" max="3329" width="37.5703125" style="397" customWidth="1"/>
    <col min="3330" max="3330" width="7" style="397" customWidth="1"/>
    <col min="3331" max="3331" width="7.7109375" style="397" customWidth="1"/>
    <col min="3332" max="3332" width="4.5703125" style="397" customWidth="1"/>
    <col min="3333" max="3333" width="6.42578125" style="397" customWidth="1"/>
    <col min="3334" max="3334" width="7.7109375" style="397" customWidth="1"/>
    <col min="3335" max="3335" width="5" style="397" customWidth="1"/>
    <col min="3336" max="3336" width="6.140625" style="397" customWidth="1"/>
    <col min="3337" max="3337" width="7.42578125" style="397" customWidth="1"/>
    <col min="3338" max="3338" width="5.7109375" style="397" bestFit="1" customWidth="1"/>
    <col min="3339" max="3339" width="6.7109375" style="397" customWidth="1"/>
    <col min="3340" max="3340" width="7.28515625" style="397" customWidth="1"/>
    <col min="3341" max="3341" width="5" style="397" customWidth="1"/>
    <col min="3342" max="3342" width="6.28515625" style="397" customWidth="1"/>
    <col min="3343" max="3343" width="7.28515625" style="397" customWidth="1"/>
    <col min="3344" max="3344" width="6" style="397" customWidth="1"/>
    <col min="3345" max="3584" width="9.140625" style="397"/>
    <col min="3585" max="3585" width="37.5703125" style="397" customWidth="1"/>
    <col min="3586" max="3586" width="7" style="397" customWidth="1"/>
    <col min="3587" max="3587" width="7.7109375" style="397" customWidth="1"/>
    <col min="3588" max="3588" width="4.5703125" style="397" customWidth="1"/>
    <col min="3589" max="3589" width="6.42578125" style="397" customWidth="1"/>
    <col min="3590" max="3590" width="7.7109375" style="397" customWidth="1"/>
    <col min="3591" max="3591" width="5" style="397" customWidth="1"/>
    <col min="3592" max="3592" width="6.140625" style="397" customWidth="1"/>
    <col min="3593" max="3593" width="7.42578125" style="397" customWidth="1"/>
    <col min="3594" max="3594" width="5.7109375" style="397" bestFit="1" customWidth="1"/>
    <col min="3595" max="3595" width="6.7109375" style="397" customWidth="1"/>
    <col min="3596" max="3596" width="7.28515625" style="397" customWidth="1"/>
    <col min="3597" max="3597" width="5" style="397" customWidth="1"/>
    <col min="3598" max="3598" width="6.28515625" style="397" customWidth="1"/>
    <col min="3599" max="3599" width="7.28515625" style="397" customWidth="1"/>
    <col min="3600" max="3600" width="6" style="397" customWidth="1"/>
    <col min="3601" max="3840" width="9.140625" style="397"/>
    <col min="3841" max="3841" width="37.5703125" style="397" customWidth="1"/>
    <col min="3842" max="3842" width="7" style="397" customWidth="1"/>
    <col min="3843" max="3843" width="7.7109375" style="397" customWidth="1"/>
    <col min="3844" max="3844" width="4.5703125" style="397" customWidth="1"/>
    <col min="3845" max="3845" width="6.42578125" style="397" customWidth="1"/>
    <col min="3846" max="3846" width="7.7109375" style="397" customWidth="1"/>
    <col min="3847" max="3847" width="5" style="397" customWidth="1"/>
    <col min="3848" max="3848" width="6.140625" style="397" customWidth="1"/>
    <col min="3849" max="3849" width="7.42578125" style="397" customWidth="1"/>
    <col min="3850" max="3850" width="5.7109375" style="397" bestFit="1" customWidth="1"/>
    <col min="3851" max="3851" width="6.7109375" style="397" customWidth="1"/>
    <col min="3852" max="3852" width="7.28515625" style="397" customWidth="1"/>
    <col min="3853" max="3853" width="5" style="397" customWidth="1"/>
    <col min="3854" max="3854" width="6.28515625" style="397" customWidth="1"/>
    <col min="3855" max="3855" width="7.28515625" style="397" customWidth="1"/>
    <col min="3856" max="3856" width="6" style="397" customWidth="1"/>
    <col min="3857" max="4096" width="9.140625" style="397"/>
    <col min="4097" max="4097" width="37.5703125" style="397" customWidth="1"/>
    <col min="4098" max="4098" width="7" style="397" customWidth="1"/>
    <col min="4099" max="4099" width="7.7109375" style="397" customWidth="1"/>
    <col min="4100" max="4100" width="4.5703125" style="397" customWidth="1"/>
    <col min="4101" max="4101" width="6.42578125" style="397" customWidth="1"/>
    <col min="4102" max="4102" width="7.7109375" style="397" customWidth="1"/>
    <col min="4103" max="4103" width="5" style="397" customWidth="1"/>
    <col min="4104" max="4104" width="6.140625" style="397" customWidth="1"/>
    <col min="4105" max="4105" width="7.42578125" style="397" customWidth="1"/>
    <col min="4106" max="4106" width="5.7109375" style="397" bestFit="1" customWidth="1"/>
    <col min="4107" max="4107" width="6.7109375" style="397" customWidth="1"/>
    <col min="4108" max="4108" width="7.28515625" style="397" customWidth="1"/>
    <col min="4109" max="4109" width="5" style="397" customWidth="1"/>
    <col min="4110" max="4110" width="6.28515625" style="397" customWidth="1"/>
    <col min="4111" max="4111" width="7.28515625" style="397" customWidth="1"/>
    <col min="4112" max="4112" width="6" style="397" customWidth="1"/>
    <col min="4113" max="4352" width="9.140625" style="397"/>
    <col min="4353" max="4353" width="37.5703125" style="397" customWidth="1"/>
    <col min="4354" max="4354" width="7" style="397" customWidth="1"/>
    <col min="4355" max="4355" width="7.7109375" style="397" customWidth="1"/>
    <col min="4356" max="4356" width="4.5703125" style="397" customWidth="1"/>
    <col min="4357" max="4357" width="6.42578125" style="397" customWidth="1"/>
    <col min="4358" max="4358" width="7.7109375" style="397" customWidth="1"/>
    <col min="4359" max="4359" width="5" style="397" customWidth="1"/>
    <col min="4360" max="4360" width="6.140625" style="397" customWidth="1"/>
    <col min="4361" max="4361" width="7.42578125" style="397" customWidth="1"/>
    <col min="4362" max="4362" width="5.7109375" style="397" bestFit="1" customWidth="1"/>
    <col min="4363" max="4363" width="6.7109375" style="397" customWidth="1"/>
    <col min="4364" max="4364" width="7.28515625" style="397" customWidth="1"/>
    <col min="4365" max="4365" width="5" style="397" customWidth="1"/>
    <col min="4366" max="4366" width="6.28515625" style="397" customWidth="1"/>
    <col min="4367" max="4367" width="7.28515625" style="397" customWidth="1"/>
    <col min="4368" max="4368" width="6" style="397" customWidth="1"/>
    <col min="4369" max="4608" width="9.140625" style="397"/>
    <col min="4609" max="4609" width="37.5703125" style="397" customWidth="1"/>
    <col min="4610" max="4610" width="7" style="397" customWidth="1"/>
    <col min="4611" max="4611" width="7.7109375" style="397" customWidth="1"/>
    <col min="4612" max="4612" width="4.5703125" style="397" customWidth="1"/>
    <col min="4613" max="4613" width="6.42578125" style="397" customWidth="1"/>
    <col min="4614" max="4614" width="7.7109375" style="397" customWidth="1"/>
    <col min="4615" max="4615" width="5" style="397" customWidth="1"/>
    <col min="4616" max="4616" width="6.140625" style="397" customWidth="1"/>
    <col min="4617" max="4617" width="7.42578125" style="397" customWidth="1"/>
    <col min="4618" max="4618" width="5.7109375" style="397" bestFit="1" customWidth="1"/>
    <col min="4619" max="4619" width="6.7109375" style="397" customWidth="1"/>
    <col min="4620" max="4620" width="7.28515625" style="397" customWidth="1"/>
    <col min="4621" max="4621" width="5" style="397" customWidth="1"/>
    <col min="4622" max="4622" width="6.28515625" style="397" customWidth="1"/>
    <col min="4623" max="4623" width="7.28515625" style="397" customWidth="1"/>
    <col min="4624" max="4624" width="6" style="397" customWidth="1"/>
    <col min="4625" max="4864" width="9.140625" style="397"/>
    <col min="4865" max="4865" width="37.5703125" style="397" customWidth="1"/>
    <col min="4866" max="4866" width="7" style="397" customWidth="1"/>
    <col min="4867" max="4867" width="7.7109375" style="397" customWidth="1"/>
    <col min="4868" max="4868" width="4.5703125" style="397" customWidth="1"/>
    <col min="4869" max="4869" width="6.42578125" style="397" customWidth="1"/>
    <col min="4870" max="4870" width="7.7109375" style="397" customWidth="1"/>
    <col min="4871" max="4871" width="5" style="397" customWidth="1"/>
    <col min="4872" max="4872" width="6.140625" style="397" customWidth="1"/>
    <col min="4873" max="4873" width="7.42578125" style="397" customWidth="1"/>
    <col min="4874" max="4874" width="5.7109375" style="397" bestFit="1" customWidth="1"/>
    <col min="4875" max="4875" width="6.7109375" style="397" customWidth="1"/>
    <col min="4876" max="4876" width="7.28515625" style="397" customWidth="1"/>
    <col min="4877" max="4877" width="5" style="397" customWidth="1"/>
    <col min="4878" max="4878" width="6.28515625" style="397" customWidth="1"/>
    <col min="4879" max="4879" width="7.28515625" style="397" customWidth="1"/>
    <col min="4880" max="4880" width="6" style="397" customWidth="1"/>
    <col min="4881" max="5120" width="9.140625" style="397"/>
    <col min="5121" max="5121" width="37.5703125" style="397" customWidth="1"/>
    <col min="5122" max="5122" width="7" style="397" customWidth="1"/>
    <col min="5123" max="5123" width="7.7109375" style="397" customWidth="1"/>
    <col min="5124" max="5124" width="4.5703125" style="397" customWidth="1"/>
    <col min="5125" max="5125" width="6.42578125" style="397" customWidth="1"/>
    <col min="5126" max="5126" width="7.7109375" style="397" customWidth="1"/>
    <col min="5127" max="5127" width="5" style="397" customWidth="1"/>
    <col min="5128" max="5128" width="6.140625" style="397" customWidth="1"/>
    <col min="5129" max="5129" width="7.42578125" style="397" customWidth="1"/>
    <col min="5130" max="5130" width="5.7109375" style="397" bestFit="1" customWidth="1"/>
    <col min="5131" max="5131" width="6.7109375" style="397" customWidth="1"/>
    <col min="5132" max="5132" width="7.28515625" style="397" customWidth="1"/>
    <col min="5133" max="5133" width="5" style="397" customWidth="1"/>
    <col min="5134" max="5134" width="6.28515625" style="397" customWidth="1"/>
    <col min="5135" max="5135" width="7.28515625" style="397" customWidth="1"/>
    <col min="5136" max="5136" width="6" style="397" customWidth="1"/>
    <col min="5137" max="5376" width="9.140625" style="397"/>
    <col min="5377" max="5377" width="37.5703125" style="397" customWidth="1"/>
    <col min="5378" max="5378" width="7" style="397" customWidth="1"/>
    <col min="5379" max="5379" width="7.7109375" style="397" customWidth="1"/>
    <col min="5380" max="5380" width="4.5703125" style="397" customWidth="1"/>
    <col min="5381" max="5381" width="6.42578125" style="397" customWidth="1"/>
    <col min="5382" max="5382" width="7.7109375" style="397" customWidth="1"/>
    <col min="5383" max="5383" width="5" style="397" customWidth="1"/>
    <col min="5384" max="5384" width="6.140625" style="397" customWidth="1"/>
    <col min="5385" max="5385" width="7.42578125" style="397" customWidth="1"/>
    <col min="5386" max="5386" width="5.7109375" style="397" bestFit="1" customWidth="1"/>
    <col min="5387" max="5387" width="6.7109375" style="397" customWidth="1"/>
    <col min="5388" max="5388" width="7.28515625" style="397" customWidth="1"/>
    <col min="5389" max="5389" width="5" style="397" customWidth="1"/>
    <col min="5390" max="5390" width="6.28515625" style="397" customWidth="1"/>
    <col min="5391" max="5391" width="7.28515625" style="397" customWidth="1"/>
    <col min="5392" max="5392" width="6" style="397" customWidth="1"/>
    <col min="5393" max="5632" width="9.140625" style="397"/>
    <col min="5633" max="5633" width="37.5703125" style="397" customWidth="1"/>
    <col min="5634" max="5634" width="7" style="397" customWidth="1"/>
    <col min="5635" max="5635" width="7.7109375" style="397" customWidth="1"/>
    <col min="5636" max="5636" width="4.5703125" style="397" customWidth="1"/>
    <col min="5637" max="5637" width="6.42578125" style="397" customWidth="1"/>
    <col min="5638" max="5638" width="7.7109375" style="397" customWidth="1"/>
    <col min="5639" max="5639" width="5" style="397" customWidth="1"/>
    <col min="5640" max="5640" width="6.140625" style="397" customWidth="1"/>
    <col min="5641" max="5641" width="7.42578125" style="397" customWidth="1"/>
    <col min="5642" max="5642" width="5.7109375" style="397" bestFit="1" customWidth="1"/>
    <col min="5643" max="5643" width="6.7109375" style="397" customWidth="1"/>
    <col min="5644" max="5644" width="7.28515625" style="397" customWidth="1"/>
    <col min="5645" max="5645" width="5" style="397" customWidth="1"/>
    <col min="5646" max="5646" width="6.28515625" style="397" customWidth="1"/>
    <col min="5647" max="5647" width="7.28515625" style="397" customWidth="1"/>
    <col min="5648" max="5648" width="6" style="397" customWidth="1"/>
    <col min="5649" max="5888" width="9.140625" style="397"/>
    <col min="5889" max="5889" width="37.5703125" style="397" customWidth="1"/>
    <col min="5890" max="5890" width="7" style="397" customWidth="1"/>
    <col min="5891" max="5891" width="7.7109375" style="397" customWidth="1"/>
    <col min="5892" max="5892" width="4.5703125" style="397" customWidth="1"/>
    <col min="5893" max="5893" width="6.42578125" style="397" customWidth="1"/>
    <col min="5894" max="5894" width="7.7109375" style="397" customWidth="1"/>
    <col min="5895" max="5895" width="5" style="397" customWidth="1"/>
    <col min="5896" max="5896" width="6.140625" style="397" customWidth="1"/>
    <col min="5897" max="5897" width="7.42578125" style="397" customWidth="1"/>
    <col min="5898" max="5898" width="5.7109375" style="397" bestFit="1" customWidth="1"/>
    <col min="5899" max="5899" width="6.7109375" style="397" customWidth="1"/>
    <col min="5900" max="5900" width="7.28515625" style="397" customWidth="1"/>
    <col min="5901" max="5901" width="5" style="397" customWidth="1"/>
    <col min="5902" max="5902" width="6.28515625" style="397" customWidth="1"/>
    <col min="5903" max="5903" width="7.28515625" style="397" customWidth="1"/>
    <col min="5904" max="5904" width="6" style="397" customWidth="1"/>
    <col min="5905" max="6144" width="9.140625" style="397"/>
    <col min="6145" max="6145" width="37.5703125" style="397" customWidth="1"/>
    <col min="6146" max="6146" width="7" style="397" customWidth="1"/>
    <col min="6147" max="6147" width="7.7109375" style="397" customWidth="1"/>
    <col min="6148" max="6148" width="4.5703125" style="397" customWidth="1"/>
    <col min="6149" max="6149" width="6.42578125" style="397" customWidth="1"/>
    <col min="6150" max="6150" width="7.7109375" style="397" customWidth="1"/>
    <col min="6151" max="6151" width="5" style="397" customWidth="1"/>
    <col min="6152" max="6152" width="6.140625" style="397" customWidth="1"/>
    <col min="6153" max="6153" width="7.42578125" style="397" customWidth="1"/>
    <col min="6154" max="6154" width="5.7109375" style="397" bestFit="1" customWidth="1"/>
    <col min="6155" max="6155" width="6.7109375" style="397" customWidth="1"/>
    <col min="6156" max="6156" width="7.28515625" style="397" customWidth="1"/>
    <col min="6157" max="6157" width="5" style="397" customWidth="1"/>
    <col min="6158" max="6158" width="6.28515625" style="397" customWidth="1"/>
    <col min="6159" max="6159" width="7.28515625" style="397" customWidth="1"/>
    <col min="6160" max="6160" width="6" style="397" customWidth="1"/>
    <col min="6161" max="6400" width="9.140625" style="397"/>
    <col min="6401" max="6401" width="37.5703125" style="397" customWidth="1"/>
    <col min="6402" max="6402" width="7" style="397" customWidth="1"/>
    <col min="6403" max="6403" width="7.7109375" style="397" customWidth="1"/>
    <col min="6404" max="6404" width="4.5703125" style="397" customWidth="1"/>
    <col min="6405" max="6405" width="6.42578125" style="397" customWidth="1"/>
    <col min="6406" max="6406" width="7.7109375" style="397" customWidth="1"/>
    <col min="6407" max="6407" width="5" style="397" customWidth="1"/>
    <col min="6408" max="6408" width="6.140625" style="397" customWidth="1"/>
    <col min="6409" max="6409" width="7.42578125" style="397" customWidth="1"/>
    <col min="6410" max="6410" width="5.7109375" style="397" bestFit="1" customWidth="1"/>
    <col min="6411" max="6411" width="6.7109375" style="397" customWidth="1"/>
    <col min="6412" max="6412" width="7.28515625" style="397" customWidth="1"/>
    <col min="6413" max="6413" width="5" style="397" customWidth="1"/>
    <col min="6414" max="6414" width="6.28515625" style="397" customWidth="1"/>
    <col min="6415" max="6415" width="7.28515625" style="397" customWidth="1"/>
    <col min="6416" max="6416" width="6" style="397" customWidth="1"/>
    <col min="6417" max="6656" width="9.140625" style="397"/>
    <col min="6657" max="6657" width="37.5703125" style="397" customWidth="1"/>
    <col min="6658" max="6658" width="7" style="397" customWidth="1"/>
    <col min="6659" max="6659" width="7.7109375" style="397" customWidth="1"/>
    <col min="6660" max="6660" width="4.5703125" style="397" customWidth="1"/>
    <col min="6661" max="6661" width="6.42578125" style="397" customWidth="1"/>
    <col min="6662" max="6662" width="7.7109375" style="397" customWidth="1"/>
    <col min="6663" max="6663" width="5" style="397" customWidth="1"/>
    <col min="6664" max="6664" width="6.140625" style="397" customWidth="1"/>
    <col min="6665" max="6665" width="7.42578125" style="397" customWidth="1"/>
    <col min="6666" max="6666" width="5.7109375" style="397" bestFit="1" customWidth="1"/>
    <col min="6667" max="6667" width="6.7109375" style="397" customWidth="1"/>
    <col min="6668" max="6668" width="7.28515625" style="397" customWidth="1"/>
    <col min="6669" max="6669" width="5" style="397" customWidth="1"/>
    <col min="6670" max="6670" width="6.28515625" style="397" customWidth="1"/>
    <col min="6671" max="6671" width="7.28515625" style="397" customWidth="1"/>
    <col min="6672" max="6672" width="6" style="397" customWidth="1"/>
    <col min="6673" max="6912" width="9.140625" style="397"/>
    <col min="6913" max="6913" width="37.5703125" style="397" customWidth="1"/>
    <col min="6914" max="6914" width="7" style="397" customWidth="1"/>
    <col min="6915" max="6915" width="7.7109375" style="397" customWidth="1"/>
    <col min="6916" max="6916" width="4.5703125" style="397" customWidth="1"/>
    <col min="6917" max="6917" width="6.42578125" style="397" customWidth="1"/>
    <col min="6918" max="6918" width="7.7109375" style="397" customWidth="1"/>
    <col min="6919" max="6919" width="5" style="397" customWidth="1"/>
    <col min="6920" max="6920" width="6.140625" style="397" customWidth="1"/>
    <col min="6921" max="6921" width="7.42578125" style="397" customWidth="1"/>
    <col min="6922" max="6922" width="5.7109375" style="397" bestFit="1" customWidth="1"/>
    <col min="6923" max="6923" width="6.7109375" style="397" customWidth="1"/>
    <col min="6924" max="6924" width="7.28515625" style="397" customWidth="1"/>
    <col min="6925" max="6925" width="5" style="397" customWidth="1"/>
    <col min="6926" max="6926" width="6.28515625" style="397" customWidth="1"/>
    <col min="6927" max="6927" width="7.28515625" style="397" customWidth="1"/>
    <col min="6928" max="6928" width="6" style="397" customWidth="1"/>
    <col min="6929" max="7168" width="9.140625" style="397"/>
    <col min="7169" max="7169" width="37.5703125" style="397" customWidth="1"/>
    <col min="7170" max="7170" width="7" style="397" customWidth="1"/>
    <col min="7171" max="7171" width="7.7109375" style="397" customWidth="1"/>
    <col min="7172" max="7172" width="4.5703125" style="397" customWidth="1"/>
    <col min="7173" max="7173" width="6.42578125" style="397" customWidth="1"/>
    <col min="7174" max="7174" width="7.7109375" style="397" customWidth="1"/>
    <col min="7175" max="7175" width="5" style="397" customWidth="1"/>
    <col min="7176" max="7176" width="6.140625" style="397" customWidth="1"/>
    <col min="7177" max="7177" width="7.42578125" style="397" customWidth="1"/>
    <col min="7178" max="7178" width="5.7109375" style="397" bestFit="1" customWidth="1"/>
    <col min="7179" max="7179" width="6.7109375" style="397" customWidth="1"/>
    <col min="7180" max="7180" width="7.28515625" style="397" customWidth="1"/>
    <col min="7181" max="7181" width="5" style="397" customWidth="1"/>
    <col min="7182" max="7182" width="6.28515625" style="397" customWidth="1"/>
    <col min="7183" max="7183" width="7.28515625" style="397" customWidth="1"/>
    <col min="7184" max="7184" width="6" style="397" customWidth="1"/>
    <col min="7185" max="7424" width="9.140625" style="397"/>
    <col min="7425" max="7425" width="37.5703125" style="397" customWidth="1"/>
    <col min="7426" max="7426" width="7" style="397" customWidth="1"/>
    <col min="7427" max="7427" width="7.7109375" style="397" customWidth="1"/>
    <col min="7428" max="7428" width="4.5703125" style="397" customWidth="1"/>
    <col min="7429" max="7429" width="6.42578125" style="397" customWidth="1"/>
    <col min="7430" max="7430" width="7.7109375" style="397" customWidth="1"/>
    <col min="7431" max="7431" width="5" style="397" customWidth="1"/>
    <col min="7432" max="7432" width="6.140625" style="397" customWidth="1"/>
    <col min="7433" max="7433" width="7.42578125" style="397" customWidth="1"/>
    <col min="7434" max="7434" width="5.7109375" style="397" bestFit="1" customWidth="1"/>
    <col min="7435" max="7435" width="6.7109375" style="397" customWidth="1"/>
    <col min="7436" max="7436" width="7.28515625" style="397" customWidth="1"/>
    <col min="7437" max="7437" width="5" style="397" customWidth="1"/>
    <col min="7438" max="7438" width="6.28515625" style="397" customWidth="1"/>
    <col min="7439" max="7439" width="7.28515625" style="397" customWidth="1"/>
    <col min="7440" max="7440" width="6" style="397" customWidth="1"/>
    <col min="7441" max="7680" width="9.140625" style="397"/>
    <col min="7681" max="7681" width="37.5703125" style="397" customWidth="1"/>
    <col min="7682" max="7682" width="7" style="397" customWidth="1"/>
    <col min="7683" max="7683" width="7.7109375" style="397" customWidth="1"/>
    <col min="7684" max="7684" width="4.5703125" style="397" customWidth="1"/>
    <col min="7685" max="7685" width="6.42578125" style="397" customWidth="1"/>
    <col min="7686" max="7686" width="7.7109375" style="397" customWidth="1"/>
    <col min="7687" max="7687" width="5" style="397" customWidth="1"/>
    <col min="7688" max="7688" width="6.140625" style="397" customWidth="1"/>
    <col min="7689" max="7689" width="7.42578125" style="397" customWidth="1"/>
    <col min="7690" max="7690" width="5.7109375" style="397" bestFit="1" customWidth="1"/>
    <col min="7691" max="7691" width="6.7109375" style="397" customWidth="1"/>
    <col min="7692" max="7692" width="7.28515625" style="397" customWidth="1"/>
    <col min="7693" max="7693" width="5" style="397" customWidth="1"/>
    <col min="7694" max="7694" width="6.28515625" style="397" customWidth="1"/>
    <col min="7695" max="7695" width="7.28515625" style="397" customWidth="1"/>
    <col min="7696" max="7696" width="6" style="397" customWidth="1"/>
    <col min="7697" max="7936" width="9.140625" style="397"/>
    <col min="7937" max="7937" width="37.5703125" style="397" customWidth="1"/>
    <col min="7938" max="7938" width="7" style="397" customWidth="1"/>
    <col min="7939" max="7939" width="7.7109375" style="397" customWidth="1"/>
    <col min="7940" max="7940" width="4.5703125" style="397" customWidth="1"/>
    <col min="7941" max="7941" width="6.42578125" style="397" customWidth="1"/>
    <col min="7942" max="7942" width="7.7109375" style="397" customWidth="1"/>
    <col min="7943" max="7943" width="5" style="397" customWidth="1"/>
    <col min="7944" max="7944" width="6.140625" style="397" customWidth="1"/>
    <col min="7945" max="7945" width="7.42578125" style="397" customWidth="1"/>
    <col min="7946" max="7946" width="5.7109375" style="397" bestFit="1" customWidth="1"/>
    <col min="7947" max="7947" width="6.7109375" style="397" customWidth="1"/>
    <col min="7948" max="7948" width="7.28515625" style="397" customWidth="1"/>
    <col min="7949" max="7949" width="5" style="397" customWidth="1"/>
    <col min="7950" max="7950" width="6.28515625" style="397" customWidth="1"/>
    <col min="7951" max="7951" width="7.28515625" style="397" customWidth="1"/>
    <col min="7952" max="7952" width="6" style="397" customWidth="1"/>
    <col min="7953" max="8192" width="9.140625" style="397"/>
    <col min="8193" max="8193" width="37.5703125" style="397" customWidth="1"/>
    <col min="8194" max="8194" width="7" style="397" customWidth="1"/>
    <col min="8195" max="8195" width="7.7109375" style="397" customWidth="1"/>
    <col min="8196" max="8196" width="4.5703125" style="397" customWidth="1"/>
    <col min="8197" max="8197" width="6.42578125" style="397" customWidth="1"/>
    <col min="8198" max="8198" width="7.7109375" style="397" customWidth="1"/>
    <col min="8199" max="8199" width="5" style="397" customWidth="1"/>
    <col min="8200" max="8200" width="6.140625" style="397" customWidth="1"/>
    <col min="8201" max="8201" width="7.42578125" style="397" customWidth="1"/>
    <col min="8202" max="8202" width="5.7109375" style="397" bestFit="1" customWidth="1"/>
    <col min="8203" max="8203" width="6.7109375" style="397" customWidth="1"/>
    <col min="8204" max="8204" width="7.28515625" style="397" customWidth="1"/>
    <col min="8205" max="8205" width="5" style="397" customWidth="1"/>
    <col min="8206" max="8206" width="6.28515625" style="397" customWidth="1"/>
    <col min="8207" max="8207" width="7.28515625" style="397" customWidth="1"/>
    <col min="8208" max="8208" width="6" style="397" customWidth="1"/>
    <col min="8209" max="8448" width="9.140625" style="397"/>
    <col min="8449" max="8449" width="37.5703125" style="397" customWidth="1"/>
    <col min="8450" max="8450" width="7" style="397" customWidth="1"/>
    <col min="8451" max="8451" width="7.7109375" style="397" customWidth="1"/>
    <col min="8452" max="8452" width="4.5703125" style="397" customWidth="1"/>
    <col min="8453" max="8453" width="6.42578125" style="397" customWidth="1"/>
    <col min="8454" max="8454" width="7.7109375" style="397" customWidth="1"/>
    <col min="8455" max="8455" width="5" style="397" customWidth="1"/>
    <col min="8456" max="8456" width="6.140625" style="397" customWidth="1"/>
    <col min="8457" max="8457" width="7.42578125" style="397" customWidth="1"/>
    <col min="8458" max="8458" width="5.7109375" style="397" bestFit="1" customWidth="1"/>
    <col min="8459" max="8459" width="6.7109375" style="397" customWidth="1"/>
    <col min="8460" max="8460" width="7.28515625" style="397" customWidth="1"/>
    <col min="8461" max="8461" width="5" style="397" customWidth="1"/>
    <col min="8462" max="8462" width="6.28515625" style="397" customWidth="1"/>
    <col min="8463" max="8463" width="7.28515625" style="397" customWidth="1"/>
    <col min="8464" max="8464" width="6" style="397" customWidth="1"/>
    <col min="8465" max="8704" width="9.140625" style="397"/>
    <col min="8705" max="8705" width="37.5703125" style="397" customWidth="1"/>
    <col min="8706" max="8706" width="7" style="397" customWidth="1"/>
    <col min="8707" max="8707" width="7.7109375" style="397" customWidth="1"/>
    <col min="8708" max="8708" width="4.5703125" style="397" customWidth="1"/>
    <col min="8709" max="8709" width="6.42578125" style="397" customWidth="1"/>
    <col min="8710" max="8710" width="7.7109375" style="397" customWidth="1"/>
    <col min="8711" max="8711" width="5" style="397" customWidth="1"/>
    <col min="8712" max="8712" width="6.140625" style="397" customWidth="1"/>
    <col min="8713" max="8713" width="7.42578125" style="397" customWidth="1"/>
    <col min="8714" max="8714" width="5.7109375" style="397" bestFit="1" customWidth="1"/>
    <col min="8715" max="8715" width="6.7109375" style="397" customWidth="1"/>
    <col min="8716" max="8716" width="7.28515625" style="397" customWidth="1"/>
    <col min="8717" max="8717" width="5" style="397" customWidth="1"/>
    <col min="8718" max="8718" width="6.28515625" style="397" customWidth="1"/>
    <col min="8719" max="8719" width="7.28515625" style="397" customWidth="1"/>
    <col min="8720" max="8720" width="6" style="397" customWidth="1"/>
    <col min="8721" max="8960" width="9.140625" style="397"/>
    <col min="8961" max="8961" width="37.5703125" style="397" customWidth="1"/>
    <col min="8962" max="8962" width="7" style="397" customWidth="1"/>
    <col min="8963" max="8963" width="7.7109375" style="397" customWidth="1"/>
    <col min="8964" max="8964" width="4.5703125" style="397" customWidth="1"/>
    <col min="8965" max="8965" width="6.42578125" style="397" customWidth="1"/>
    <col min="8966" max="8966" width="7.7109375" style="397" customWidth="1"/>
    <col min="8967" max="8967" width="5" style="397" customWidth="1"/>
    <col min="8968" max="8968" width="6.140625" style="397" customWidth="1"/>
    <col min="8969" max="8969" width="7.42578125" style="397" customWidth="1"/>
    <col min="8970" max="8970" width="5.7109375" style="397" bestFit="1" customWidth="1"/>
    <col min="8971" max="8971" width="6.7109375" style="397" customWidth="1"/>
    <col min="8972" max="8972" width="7.28515625" style="397" customWidth="1"/>
    <col min="8973" max="8973" width="5" style="397" customWidth="1"/>
    <col min="8974" max="8974" width="6.28515625" style="397" customWidth="1"/>
    <col min="8975" max="8975" width="7.28515625" style="397" customWidth="1"/>
    <col min="8976" max="8976" width="6" style="397" customWidth="1"/>
    <col min="8977" max="9216" width="9.140625" style="397"/>
    <col min="9217" max="9217" width="37.5703125" style="397" customWidth="1"/>
    <col min="9218" max="9218" width="7" style="397" customWidth="1"/>
    <col min="9219" max="9219" width="7.7109375" style="397" customWidth="1"/>
    <col min="9220" max="9220" width="4.5703125" style="397" customWidth="1"/>
    <col min="9221" max="9221" width="6.42578125" style="397" customWidth="1"/>
    <col min="9222" max="9222" width="7.7109375" style="397" customWidth="1"/>
    <col min="9223" max="9223" width="5" style="397" customWidth="1"/>
    <col min="9224" max="9224" width="6.140625" style="397" customWidth="1"/>
    <col min="9225" max="9225" width="7.42578125" style="397" customWidth="1"/>
    <col min="9226" max="9226" width="5.7109375" style="397" bestFit="1" customWidth="1"/>
    <col min="9227" max="9227" width="6.7109375" style="397" customWidth="1"/>
    <col min="9228" max="9228" width="7.28515625" style="397" customWidth="1"/>
    <col min="9229" max="9229" width="5" style="397" customWidth="1"/>
    <col min="9230" max="9230" width="6.28515625" style="397" customWidth="1"/>
    <col min="9231" max="9231" width="7.28515625" style="397" customWidth="1"/>
    <col min="9232" max="9232" width="6" style="397" customWidth="1"/>
    <col min="9233" max="9472" width="9.140625" style="397"/>
    <col min="9473" max="9473" width="37.5703125" style="397" customWidth="1"/>
    <col min="9474" max="9474" width="7" style="397" customWidth="1"/>
    <col min="9475" max="9475" width="7.7109375" style="397" customWidth="1"/>
    <col min="9476" max="9476" width="4.5703125" style="397" customWidth="1"/>
    <col min="9477" max="9477" width="6.42578125" style="397" customWidth="1"/>
    <col min="9478" max="9478" width="7.7109375" style="397" customWidth="1"/>
    <col min="9479" max="9479" width="5" style="397" customWidth="1"/>
    <col min="9480" max="9480" width="6.140625" style="397" customWidth="1"/>
    <col min="9481" max="9481" width="7.42578125" style="397" customWidth="1"/>
    <col min="9482" max="9482" width="5.7109375" style="397" bestFit="1" customWidth="1"/>
    <col min="9483" max="9483" width="6.7109375" style="397" customWidth="1"/>
    <col min="9484" max="9484" width="7.28515625" style="397" customWidth="1"/>
    <col min="9485" max="9485" width="5" style="397" customWidth="1"/>
    <col min="9486" max="9486" width="6.28515625" style="397" customWidth="1"/>
    <col min="9487" max="9487" width="7.28515625" style="397" customWidth="1"/>
    <col min="9488" max="9488" width="6" style="397" customWidth="1"/>
    <col min="9489" max="9728" width="9.140625" style="397"/>
    <col min="9729" max="9729" width="37.5703125" style="397" customWidth="1"/>
    <col min="9730" max="9730" width="7" style="397" customWidth="1"/>
    <col min="9731" max="9731" width="7.7109375" style="397" customWidth="1"/>
    <col min="9732" max="9732" width="4.5703125" style="397" customWidth="1"/>
    <col min="9733" max="9733" width="6.42578125" style="397" customWidth="1"/>
    <col min="9734" max="9734" width="7.7109375" style="397" customWidth="1"/>
    <col min="9735" max="9735" width="5" style="397" customWidth="1"/>
    <col min="9736" max="9736" width="6.140625" style="397" customWidth="1"/>
    <col min="9737" max="9737" width="7.42578125" style="397" customWidth="1"/>
    <col min="9738" max="9738" width="5.7109375" style="397" bestFit="1" customWidth="1"/>
    <col min="9739" max="9739" width="6.7109375" style="397" customWidth="1"/>
    <col min="9740" max="9740" width="7.28515625" style="397" customWidth="1"/>
    <col min="9741" max="9741" width="5" style="397" customWidth="1"/>
    <col min="9742" max="9742" width="6.28515625" style="397" customWidth="1"/>
    <col min="9743" max="9743" width="7.28515625" style="397" customWidth="1"/>
    <col min="9744" max="9744" width="6" style="397" customWidth="1"/>
    <col min="9745" max="9984" width="9.140625" style="397"/>
    <col min="9985" max="9985" width="37.5703125" style="397" customWidth="1"/>
    <col min="9986" max="9986" width="7" style="397" customWidth="1"/>
    <col min="9987" max="9987" width="7.7109375" style="397" customWidth="1"/>
    <col min="9988" max="9988" width="4.5703125" style="397" customWidth="1"/>
    <col min="9989" max="9989" width="6.42578125" style="397" customWidth="1"/>
    <col min="9990" max="9990" width="7.7109375" style="397" customWidth="1"/>
    <col min="9991" max="9991" width="5" style="397" customWidth="1"/>
    <col min="9992" max="9992" width="6.140625" style="397" customWidth="1"/>
    <col min="9993" max="9993" width="7.42578125" style="397" customWidth="1"/>
    <col min="9994" max="9994" width="5.7109375" style="397" bestFit="1" customWidth="1"/>
    <col min="9995" max="9995" width="6.7109375" style="397" customWidth="1"/>
    <col min="9996" max="9996" width="7.28515625" style="397" customWidth="1"/>
    <col min="9997" max="9997" width="5" style="397" customWidth="1"/>
    <col min="9998" max="9998" width="6.28515625" style="397" customWidth="1"/>
    <col min="9999" max="9999" width="7.28515625" style="397" customWidth="1"/>
    <col min="10000" max="10000" width="6" style="397" customWidth="1"/>
    <col min="10001" max="10240" width="9.140625" style="397"/>
    <col min="10241" max="10241" width="37.5703125" style="397" customWidth="1"/>
    <col min="10242" max="10242" width="7" style="397" customWidth="1"/>
    <col min="10243" max="10243" width="7.7109375" style="397" customWidth="1"/>
    <col min="10244" max="10244" width="4.5703125" style="397" customWidth="1"/>
    <col min="10245" max="10245" width="6.42578125" style="397" customWidth="1"/>
    <col min="10246" max="10246" width="7.7109375" style="397" customWidth="1"/>
    <col min="10247" max="10247" width="5" style="397" customWidth="1"/>
    <col min="10248" max="10248" width="6.140625" style="397" customWidth="1"/>
    <col min="10249" max="10249" width="7.42578125" style="397" customWidth="1"/>
    <col min="10250" max="10250" width="5.7109375" style="397" bestFit="1" customWidth="1"/>
    <col min="10251" max="10251" width="6.7109375" style="397" customWidth="1"/>
    <col min="10252" max="10252" width="7.28515625" style="397" customWidth="1"/>
    <col min="10253" max="10253" width="5" style="397" customWidth="1"/>
    <col min="10254" max="10254" width="6.28515625" style="397" customWidth="1"/>
    <col min="10255" max="10255" width="7.28515625" style="397" customWidth="1"/>
    <col min="10256" max="10256" width="6" style="397" customWidth="1"/>
    <col min="10257" max="10496" width="9.140625" style="397"/>
    <col min="10497" max="10497" width="37.5703125" style="397" customWidth="1"/>
    <col min="10498" max="10498" width="7" style="397" customWidth="1"/>
    <col min="10499" max="10499" width="7.7109375" style="397" customWidth="1"/>
    <col min="10500" max="10500" width="4.5703125" style="397" customWidth="1"/>
    <col min="10501" max="10501" width="6.42578125" style="397" customWidth="1"/>
    <col min="10502" max="10502" width="7.7109375" style="397" customWidth="1"/>
    <col min="10503" max="10503" width="5" style="397" customWidth="1"/>
    <col min="10504" max="10504" width="6.140625" style="397" customWidth="1"/>
    <col min="10505" max="10505" width="7.42578125" style="397" customWidth="1"/>
    <col min="10506" max="10506" width="5.7109375" style="397" bestFit="1" customWidth="1"/>
    <col min="10507" max="10507" width="6.7109375" style="397" customWidth="1"/>
    <col min="10508" max="10508" width="7.28515625" style="397" customWidth="1"/>
    <col min="10509" max="10509" width="5" style="397" customWidth="1"/>
    <col min="10510" max="10510" width="6.28515625" style="397" customWidth="1"/>
    <col min="10511" max="10511" width="7.28515625" style="397" customWidth="1"/>
    <col min="10512" max="10512" width="6" style="397" customWidth="1"/>
    <col min="10513" max="10752" width="9.140625" style="397"/>
    <col min="10753" max="10753" width="37.5703125" style="397" customWidth="1"/>
    <col min="10754" max="10754" width="7" style="397" customWidth="1"/>
    <col min="10755" max="10755" width="7.7109375" style="397" customWidth="1"/>
    <col min="10756" max="10756" width="4.5703125" style="397" customWidth="1"/>
    <col min="10757" max="10757" width="6.42578125" style="397" customWidth="1"/>
    <col min="10758" max="10758" width="7.7109375" style="397" customWidth="1"/>
    <col min="10759" max="10759" width="5" style="397" customWidth="1"/>
    <col min="10760" max="10760" width="6.140625" style="397" customWidth="1"/>
    <col min="10761" max="10761" width="7.42578125" style="397" customWidth="1"/>
    <col min="10762" max="10762" width="5.7109375" style="397" bestFit="1" customWidth="1"/>
    <col min="10763" max="10763" width="6.7109375" style="397" customWidth="1"/>
    <col min="10764" max="10764" width="7.28515625" style="397" customWidth="1"/>
    <col min="10765" max="10765" width="5" style="397" customWidth="1"/>
    <col min="10766" max="10766" width="6.28515625" style="397" customWidth="1"/>
    <col min="10767" max="10767" width="7.28515625" style="397" customWidth="1"/>
    <col min="10768" max="10768" width="6" style="397" customWidth="1"/>
    <col min="10769" max="11008" width="9.140625" style="397"/>
    <col min="11009" max="11009" width="37.5703125" style="397" customWidth="1"/>
    <col min="11010" max="11010" width="7" style="397" customWidth="1"/>
    <col min="11011" max="11011" width="7.7109375" style="397" customWidth="1"/>
    <col min="11012" max="11012" width="4.5703125" style="397" customWidth="1"/>
    <col min="11013" max="11013" width="6.42578125" style="397" customWidth="1"/>
    <col min="11014" max="11014" width="7.7109375" style="397" customWidth="1"/>
    <col min="11015" max="11015" width="5" style="397" customWidth="1"/>
    <col min="11016" max="11016" width="6.140625" style="397" customWidth="1"/>
    <col min="11017" max="11017" width="7.42578125" style="397" customWidth="1"/>
    <col min="11018" max="11018" width="5.7109375" style="397" bestFit="1" customWidth="1"/>
    <col min="11019" max="11019" width="6.7109375" style="397" customWidth="1"/>
    <col min="11020" max="11020" width="7.28515625" style="397" customWidth="1"/>
    <col min="11021" max="11021" width="5" style="397" customWidth="1"/>
    <col min="11022" max="11022" width="6.28515625" style="397" customWidth="1"/>
    <col min="11023" max="11023" width="7.28515625" style="397" customWidth="1"/>
    <col min="11024" max="11024" width="6" style="397" customWidth="1"/>
    <col min="11025" max="11264" width="9.140625" style="397"/>
    <col min="11265" max="11265" width="37.5703125" style="397" customWidth="1"/>
    <col min="11266" max="11266" width="7" style="397" customWidth="1"/>
    <col min="11267" max="11267" width="7.7109375" style="397" customWidth="1"/>
    <col min="11268" max="11268" width="4.5703125" style="397" customWidth="1"/>
    <col min="11269" max="11269" width="6.42578125" style="397" customWidth="1"/>
    <col min="11270" max="11270" width="7.7109375" style="397" customWidth="1"/>
    <col min="11271" max="11271" width="5" style="397" customWidth="1"/>
    <col min="11272" max="11272" width="6.140625" style="397" customWidth="1"/>
    <col min="11273" max="11273" width="7.42578125" style="397" customWidth="1"/>
    <col min="11274" max="11274" width="5.7109375" style="397" bestFit="1" customWidth="1"/>
    <col min="11275" max="11275" width="6.7109375" style="397" customWidth="1"/>
    <col min="11276" max="11276" width="7.28515625" style="397" customWidth="1"/>
    <col min="11277" max="11277" width="5" style="397" customWidth="1"/>
    <col min="11278" max="11278" width="6.28515625" style="397" customWidth="1"/>
    <col min="11279" max="11279" width="7.28515625" style="397" customWidth="1"/>
    <col min="11280" max="11280" width="6" style="397" customWidth="1"/>
    <col min="11281" max="11520" width="9.140625" style="397"/>
    <col min="11521" max="11521" width="37.5703125" style="397" customWidth="1"/>
    <col min="11522" max="11522" width="7" style="397" customWidth="1"/>
    <col min="11523" max="11523" width="7.7109375" style="397" customWidth="1"/>
    <col min="11524" max="11524" width="4.5703125" style="397" customWidth="1"/>
    <col min="11525" max="11525" width="6.42578125" style="397" customWidth="1"/>
    <col min="11526" max="11526" width="7.7109375" style="397" customWidth="1"/>
    <col min="11527" max="11527" width="5" style="397" customWidth="1"/>
    <col min="11528" max="11528" width="6.140625" style="397" customWidth="1"/>
    <col min="11529" max="11529" width="7.42578125" style="397" customWidth="1"/>
    <col min="11530" max="11530" width="5.7109375" style="397" bestFit="1" customWidth="1"/>
    <col min="11531" max="11531" width="6.7109375" style="397" customWidth="1"/>
    <col min="11532" max="11532" width="7.28515625" style="397" customWidth="1"/>
    <col min="11533" max="11533" width="5" style="397" customWidth="1"/>
    <col min="11534" max="11534" width="6.28515625" style="397" customWidth="1"/>
    <col min="11535" max="11535" width="7.28515625" style="397" customWidth="1"/>
    <col min="11536" max="11536" width="6" style="397" customWidth="1"/>
    <col min="11537" max="11776" width="9.140625" style="397"/>
    <col min="11777" max="11777" width="37.5703125" style="397" customWidth="1"/>
    <col min="11778" max="11778" width="7" style="397" customWidth="1"/>
    <col min="11779" max="11779" width="7.7109375" style="397" customWidth="1"/>
    <col min="11780" max="11780" width="4.5703125" style="397" customWidth="1"/>
    <col min="11781" max="11781" width="6.42578125" style="397" customWidth="1"/>
    <col min="11782" max="11782" width="7.7109375" style="397" customWidth="1"/>
    <col min="11783" max="11783" width="5" style="397" customWidth="1"/>
    <col min="11784" max="11784" width="6.140625" style="397" customWidth="1"/>
    <col min="11785" max="11785" width="7.42578125" style="397" customWidth="1"/>
    <col min="11786" max="11786" width="5.7109375" style="397" bestFit="1" customWidth="1"/>
    <col min="11787" max="11787" width="6.7109375" style="397" customWidth="1"/>
    <col min="11788" max="11788" width="7.28515625" style="397" customWidth="1"/>
    <col min="11789" max="11789" width="5" style="397" customWidth="1"/>
    <col min="11790" max="11790" width="6.28515625" style="397" customWidth="1"/>
    <col min="11791" max="11791" width="7.28515625" style="397" customWidth="1"/>
    <col min="11792" max="11792" width="6" style="397" customWidth="1"/>
    <col min="11793" max="12032" width="9.140625" style="397"/>
    <col min="12033" max="12033" width="37.5703125" style="397" customWidth="1"/>
    <col min="12034" max="12034" width="7" style="397" customWidth="1"/>
    <col min="12035" max="12035" width="7.7109375" style="397" customWidth="1"/>
    <col min="12036" max="12036" width="4.5703125" style="397" customWidth="1"/>
    <col min="12037" max="12037" width="6.42578125" style="397" customWidth="1"/>
    <col min="12038" max="12038" width="7.7109375" style="397" customWidth="1"/>
    <col min="12039" max="12039" width="5" style="397" customWidth="1"/>
    <col min="12040" max="12040" width="6.140625" style="397" customWidth="1"/>
    <col min="12041" max="12041" width="7.42578125" style="397" customWidth="1"/>
    <col min="12042" max="12042" width="5.7109375" style="397" bestFit="1" customWidth="1"/>
    <col min="12043" max="12043" width="6.7109375" style="397" customWidth="1"/>
    <col min="12044" max="12044" width="7.28515625" style="397" customWidth="1"/>
    <col min="12045" max="12045" width="5" style="397" customWidth="1"/>
    <col min="12046" max="12046" width="6.28515625" style="397" customWidth="1"/>
    <col min="12047" max="12047" width="7.28515625" style="397" customWidth="1"/>
    <col min="12048" max="12048" width="6" style="397" customWidth="1"/>
    <col min="12049" max="12288" width="9.140625" style="397"/>
    <col min="12289" max="12289" width="37.5703125" style="397" customWidth="1"/>
    <col min="12290" max="12290" width="7" style="397" customWidth="1"/>
    <col min="12291" max="12291" width="7.7109375" style="397" customWidth="1"/>
    <col min="12292" max="12292" width="4.5703125" style="397" customWidth="1"/>
    <col min="12293" max="12293" width="6.42578125" style="397" customWidth="1"/>
    <col min="12294" max="12294" width="7.7109375" style="397" customWidth="1"/>
    <col min="12295" max="12295" width="5" style="397" customWidth="1"/>
    <col min="12296" max="12296" width="6.140625" style="397" customWidth="1"/>
    <col min="12297" max="12297" width="7.42578125" style="397" customWidth="1"/>
    <col min="12298" max="12298" width="5.7109375" style="397" bestFit="1" customWidth="1"/>
    <col min="12299" max="12299" width="6.7109375" style="397" customWidth="1"/>
    <col min="12300" max="12300" width="7.28515625" style="397" customWidth="1"/>
    <col min="12301" max="12301" width="5" style="397" customWidth="1"/>
    <col min="12302" max="12302" width="6.28515625" style="397" customWidth="1"/>
    <col min="12303" max="12303" width="7.28515625" style="397" customWidth="1"/>
    <col min="12304" max="12304" width="6" style="397" customWidth="1"/>
    <col min="12305" max="12544" width="9.140625" style="397"/>
    <col min="12545" max="12545" width="37.5703125" style="397" customWidth="1"/>
    <col min="12546" max="12546" width="7" style="397" customWidth="1"/>
    <col min="12547" max="12547" width="7.7109375" style="397" customWidth="1"/>
    <col min="12548" max="12548" width="4.5703125" style="397" customWidth="1"/>
    <col min="12549" max="12549" width="6.42578125" style="397" customWidth="1"/>
    <col min="12550" max="12550" width="7.7109375" style="397" customWidth="1"/>
    <col min="12551" max="12551" width="5" style="397" customWidth="1"/>
    <col min="12552" max="12552" width="6.140625" style="397" customWidth="1"/>
    <col min="12553" max="12553" width="7.42578125" style="397" customWidth="1"/>
    <col min="12554" max="12554" width="5.7109375" style="397" bestFit="1" customWidth="1"/>
    <col min="12555" max="12555" width="6.7109375" style="397" customWidth="1"/>
    <col min="12556" max="12556" width="7.28515625" style="397" customWidth="1"/>
    <col min="12557" max="12557" width="5" style="397" customWidth="1"/>
    <col min="12558" max="12558" width="6.28515625" style="397" customWidth="1"/>
    <col min="12559" max="12559" width="7.28515625" style="397" customWidth="1"/>
    <col min="12560" max="12560" width="6" style="397" customWidth="1"/>
    <col min="12561" max="12800" width="9.140625" style="397"/>
    <col min="12801" max="12801" width="37.5703125" style="397" customWidth="1"/>
    <col min="12802" max="12802" width="7" style="397" customWidth="1"/>
    <col min="12803" max="12803" width="7.7109375" style="397" customWidth="1"/>
    <col min="12804" max="12804" width="4.5703125" style="397" customWidth="1"/>
    <col min="12805" max="12805" width="6.42578125" style="397" customWidth="1"/>
    <col min="12806" max="12806" width="7.7109375" style="397" customWidth="1"/>
    <col min="12807" max="12807" width="5" style="397" customWidth="1"/>
    <col min="12808" max="12808" width="6.140625" style="397" customWidth="1"/>
    <col min="12809" max="12809" width="7.42578125" style="397" customWidth="1"/>
    <col min="12810" max="12810" width="5.7109375" style="397" bestFit="1" customWidth="1"/>
    <col min="12811" max="12811" width="6.7109375" style="397" customWidth="1"/>
    <col min="12812" max="12812" width="7.28515625" style="397" customWidth="1"/>
    <col min="12813" max="12813" width="5" style="397" customWidth="1"/>
    <col min="12814" max="12814" width="6.28515625" style="397" customWidth="1"/>
    <col min="12815" max="12815" width="7.28515625" style="397" customWidth="1"/>
    <col min="12816" max="12816" width="6" style="397" customWidth="1"/>
    <col min="12817" max="13056" width="9.140625" style="397"/>
    <col min="13057" max="13057" width="37.5703125" style="397" customWidth="1"/>
    <col min="13058" max="13058" width="7" style="397" customWidth="1"/>
    <col min="13059" max="13059" width="7.7109375" style="397" customWidth="1"/>
    <col min="13060" max="13060" width="4.5703125" style="397" customWidth="1"/>
    <col min="13061" max="13061" width="6.42578125" style="397" customWidth="1"/>
    <col min="13062" max="13062" width="7.7109375" style="397" customWidth="1"/>
    <col min="13063" max="13063" width="5" style="397" customWidth="1"/>
    <col min="13064" max="13064" width="6.140625" style="397" customWidth="1"/>
    <col min="13065" max="13065" width="7.42578125" style="397" customWidth="1"/>
    <col min="13066" max="13066" width="5.7109375" style="397" bestFit="1" customWidth="1"/>
    <col min="13067" max="13067" width="6.7109375" style="397" customWidth="1"/>
    <col min="13068" max="13068" width="7.28515625" style="397" customWidth="1"/>
    <col min="13069" max="13069" width="5" style="397" customWidth="1"/>
    <col min="13070" max="13070" width="6.28515625" style="397" customWidth="1"/>
    <col min="13071" max="13071" width="7.28515625" style="397" customWidth="1"/>
    <col min="13072" max="13072" width="6" style="397" customWidth="1"/>
    <col min="13073" max="13312" width="9.140625" style="397"/>
    <col min="13313" max="13313" width="37.5703125" style="397" customWidth="1"/>
    <col min="13314" max="13314" width="7" style="397" customWidth="1"/>
    <col min="13315" max="13315" width="7.7109375" style="397" customWidth="1"/>
    <col min="13316" max="13316" width="4.5703125" style="397" customWidth="1"/>
    <col min="13317" max="13317" width="6.42578125" style="397" customWidth="1"/>
    <col min="13318" max="13318" width="7.7109375" style="397" customWidth="1"/>
    <col min="13319" max="13319" width="5" style="397" customWidth="1"/>
    <col min="13320" max="13320" width="6.140625" style="397" customWidth="1"/>
    <col min="13321" max="13321" width="7.42578125" style="397" customWidth="1"/>
    <col min="13322" max="13322" width="5.7109375" style="397" bestFit="1" customWidth="1"/>
    <col min="13323" max="13323" width="6.7109375" style="397" customWidth="1"/>
    <col min="13324" max="13324" width="7.28515625" style="397" customWidth="1"/>
    <col min="13325" max="13325" width="5" style="397" customWidth="1"/>
    <col min="13326" max="13326" width="6.28515625" style="397" customWidth="1"/>
    <col min="13327" max="13327" width="7.28515625" style="397" customWidth="1"/>
    <col min="13328" max="13328" width="6" style="397" customWidth="1"/>
    <col min="13329" max="13568" width="9.140625" style="397"/>
    <col min="13569" max="13569" width="37.5703125" style="397" customWidth="1"/>
    <col min="13570" max="13570" width="7" style="397" customWidth="1"/>
    <col min="13571" max="13571" width="7.7109375" style="397" customWidth="1"/>
    <col min="13572" max="13572" width="4.5703125" style="397" customWidth="1"/>
    <col min="13573" max="13573" width="6.42578125" style="397" customWidth="1"/>
    <col min="13574" max="13574" width="7.7109375" style="397" customWidth="1"/>
    <col min="13575" max="13575" width="5" style="397" customWidth="1"/>
    <col min="13576" max="13576" width="6.140625" style="397" customWidth="1"/>
    <col min="13577" max="13577" width="7.42578125" style="397" customWidth="1"/>
    <col min="13578" max="13578" width="5.7109375" style="397" bestFit="1" customWidth="1"/>
    <col min="13579" max="13579" width="6.7109375" style="397" customWidth="1"/>
    <col min="13580" max="13580" width="7.28515625" style="397" customWidth="1"/>
    <col min="13581" max="13581" width="5" style="397" customWidth="1"/>
    <col min="13582" max="13582" width="6.28515625" style="397" customWidth="1"/>
    <col min="13583" max="13583" width="7.28515625" style="397" customWidth="1"/>
    <col min="13584" max="13584" width="6" style="397" customWidth="1"/>
    <col min="13585" max="13824" width="9.140625" style="397"/>
    <col min="13825" max="13825" width="37.5703125" style="397" customWidth="1"/>
    <col min="13826" max="13826" width="7" style="397" customWidth="1"/>
    <col min="13827" max="13827" width="7.7109375" style="397" customWidth="1"/>
    <col min="13828" max="13828" width="4.5703125" style="397" customWidth="1"/>
    <col min="13829" max="13829" width="6.42578125" style="397" customWidth="1"/>
    <col min="13830" max="13830" width="7.7109375" style="397" customWidth="1"/>
    <col min="13831" max="13831" width="5" style="397" customWidth="1"/>
    <col min="13832" max="13832" width="6.140625" style="397" customWidth="1"/>
    <col min="13833" max="13833" width="7.42578125" style="397" customWidth="1"/>
    <col min="13834" max="13834" width="5.7109375" style="397" bestFit="1" customWidth="1"/>
    <col min="13835" max="13835" width="6.7109375" style="397" customWidth="1"/>
    <col min="13836" max="13836" width="7.28515625" style="397" customWidth="1"/>
    <col min="13837" max="13837" width="5" style="397" customWidth="1"/>
    <col min="13838" max="13838" width="6.28515625" style="397" customWidth="1"/>
    <col min="13839" max="13839" width="7.28515625" style="397" customWidth="1"/>
    <col min="13840" max="13840" width="6" style="397" customWidth="1"/>
    <col min="13841" max="14080" width="9.140625" style="397"/>
    <col min="14081" max="14081" width="37.5703125" style="397" customWidth="1"/>
    <col min="14082" max="14082" width="7" style="397" customWidth="1"/>
    <col min="14083" max="14083" width="7.7109375" style="397" customWidth="1"/>
    <col min="14084" max="14084" width="4.5703125" style="397" customWidth="1"/>
    <col min="14085" max="14085" width="6.42578125" style="397" customWidth="1"/>
    <col min="14086" max="14086" width="7.7109375" style="397" customWidth="1"/>
    <col min="14087" max="14087" width="5" style="397" customWidth="1"/>
    <col min="14088" max="14088" width="6.140625" style="397" customWidth="1"/>
    <col min="14089" max="14089" width="7.42578125" style="397" customWidth="1"/>
    <col min="14090" max="14090" width="5.7109375" style="397" bestFit="1" customWidth="1"/>
    <col min="14091" max="14091" width="6.7109375" style="397" customWidth="1"/>
    <col min="14092" max="14092" width="7.28515625" style="397" customWidth="1"/>
    <col min="14093" max="14093" width="5" style="397" customWidth="1"/>
    <col min="14094" max="14094" width="6.28515625" style="397" customWidth="1"/>
    <col min="14095" max="14095" width="7.28515625" style="397" customWidth="1"/>
    <col min="14096" max="14096" width="6" style="397" customWidth="1"/>
    <col min="14097" max="14336" width="9.140625" style="397"/>
    <col min="14337" max="14337" width="37.5703125" style="397" customWidth="1"/>
    <col min="14338" max="14338" width="7" style="397" customWidth="1"/>
    <col min="14339" max="14339" width="7.7109375" style="397" customWidth="1"/>
    <col min="14340" max="14340" width="4.5703125" style="397" customWidth="1"/>
    <col min="14341" max="14341" width="6.42578125" style="397" customWidth="1"/>
    <col min="14342" max="14342" width="7.7109375" style="397" customWidth="1"/>
    <col min="14343" max="14343" width="5" style="397" customWidth="1"/>
    <col min="14344" max="14344" width="6.140625" style="397" customWidth="1"/>
    <col min="14345" max="14345" width="7.42578125" style="397" customWidth="1"/>
    <col min="14346" max="14346" width="5.7109375" style="397" bestFit="1" customWidth="1"/>
    <col min="14347" max="14347" width="6.7109375" style="397" customWidth="1"/>
    <col min="14348" max="14348" width="7.28515625" style="397" customWidth="1"/>
    <col min="14349" max="14349" width="5" style="397" customWidth="1"/>
    <col min="14350" max="14350" width="6.28515625" style="397" customWidth="1"/>
    <col min="14351" max="14351" width="7.28515625" style="397" customWidth="1"/>
    <col min="14352" max="14352" width="6" style="397" customWidth="1"/>
    <col min="14353" max="14592" width="9.140625" style="397"/>
    <col min="14593" max="14593" width="37.5703125" style="397" customWidth="1"/>
    <col min="14594" max="14594" width="7" style="397" customWidth="1"/>
    <col min="14595" max="14595" width="7.7109375" style="397" customWidth="1"/>
    <col min="14596" max="14596" width="4.5703125" style="397" customWidth="1"/>
    <col min="14597" max="14597" width="6.42578125" style="397" customWidth="1"/>
    <col min="14598" max="14598" width="7.7109375" style="397" customWidth="1"/>
    <col min="14599" max="14599" width="5" style="397" customWidth="1"/>
    <col min="14600" max="14600" width="6.140625" style="397" customWidth="1"/>
    <col min="14601" max="14601" width="7.42578125" style="397" customWidth="1"/>
    <col min="14602" max="14602" width="5.7109375" style="397" bestFit="1" customWidth="1"/>
    <col min="14603" max="14603" width="6.7109375" style="397" customWidth="1"/>
    <col min="14604" max="14604" width="7.28515625" style="397" customWidth="1"/>
    <col min="14605" max="14605" width="5" style="397" customWidth="1"/>
    <col min="14606" max="14606" width="6.28515625" style="397" customWidth="1"/>
    <col min="14607" max="14607" width="7.28515625" style="397" customWidth="1"/>
    <col min="14608" max="14608" width="6" style="397" customWidth="1"/>
    <col min="14609" max="14848" width="9.140625" style="397"/>
    <col min="14849" max="14849" width="37.5703125" style="397" customWidth="1"/>
    <col min="14850" max="14850" width="7" style="397" customWidth="1"/>
    <col min="14851" max="14851" width="7.7109375" style="397" customWidth="1"/>
    <col min="14852" max="14852" width="4.5703125" style="397" customWidth="1"/>
    <col min="14853" max="14853" width="6.42578125" style="397" customWidth="1"/>
    <col min="14854" max="14854" width="7.7109375" style="397" customWidth="1"/>
    <col min="14855" max="14855" width="5" style="397" customWidth="1"/>
    <col min="14856" max="14856" width="6.140625" style="397" customWidth="1"/>
    <col min="14857" max="14857" width="7.42578125" style="397" customWidth="1"/>
    <col min="14858" max="14858" width="5.7109375" style="397" bestFit="1" customWidth="1"/>
    <col min="14859" max="14859" width="6.7109375" style="397" customWidth="1"/>
    <col min="14860" max="14860" width="7.28515625" style="397" customWidth="1"/>
    <col min="14861" max="14861" width="5" style="397" customWidth="1"/>
    <col min="14862" max="14862" width="6.28515625" style="397" customWidth="1"/>
    <col min="14863" max="14863" width="7.28515625" style="397" customWidth="1"/>
    <col min="14864" max="14864" width="6" style="397" customWidth="1"/>
    <col min="14865" max="15104" width="9.140625" style="397"/>
    <col min="15105" max="15105" width="37.5703125" style="397" customWidth="1"/>
    <col min="15106" max="15106" width="7" style="397" customWidth="1"/>
    <col min="15107" max="15107" width="7.7109375" style="397" customWidth="1"/>
    <col min="15108" max="15108" width="4.5703125" style="397" customWidth="1"/>
    <col min="15109" max="15109" width="6.42578125" style="397" customWidth="1"/>
    <col min="15110" max="15110" width="7.7109375" style="397" customWidth="1"/>
    <col min="15111" max="15111" width="5" style="397" customWidth="1"/>
    <col min="15112" max="15112" width="6.140625" style="397" customWidth="1"/>
    <col min="15113" max="15113" width="7.42578125" style="397" customWidth="1"/>
    <col min="15114" max="15114" width="5.7109375" style="397" bestFit="1" customWidth="1"/>
    <col min="15115" max="15115" width="6.7109375" style="397" customWidth="1"/>
    <col min="15116" max="15116" width="7.28515625" style="397" customWidth="1"/>
    <col min="15117" max="15117" width="5" style="397" customWidth="1"/>
    <col min="15118" max="15118" width="6.28515625" style="397" customWidth="1"/>
    <col min="15119" max="15119" width="7.28515625" style="397" customWidth="1"/>
    <col min="15120" max="15120" width="6" style="397" customWidth="1"/>
    <col min="15121" max="15360" width="9.140625" style="397"/>
    <col min="15361" max="15361" width="37.5703125" style="397" customWidth="1"/>
    <col min="15362" max="15362" width="7" style="397" customWidth="1"/>
    <col min="15363" max="15363" width="7.7109375" style="397" customWidth="1"/>
    <col min="15364" max="15364" width="4.5703125" style="397" customWidth="1"/>
    <col min="15365" max="15365" width="6.42578125" style="397" customWidth="1"/>
    <col min="15366" max="15366" width="7.7109375" style="397" customWidth="1"/>
    <col min="15367" max="15367" width="5" style="397" customWidth="1"/>
    <col min="15368" max="15368" width="6.140625" style="397" customWidth="1"/>
    <col min="15369" max="15369" width="7.42578125" style="397" customWidth="1"/>
    <col min="15370" max="15370" width="5.7109375" style="397" bestFit="1" customWidth="1"/>
    <col min="15371" max="15371" width="6.7109375" style="397" customWidth="1"/>
    <col min="15372" max="15372" width="7.28515625" style="397" customWidth="1"/>
    <col min="15373" max="15373" width="5" style="397" customWidth="1"/>
    <col min="15374" max="15374" width="6.28515625" style="397" customWidth="1"/>
    <col min="15375" max="15375" width="7.28515625" style="397" customWidth="1"/>
    <col min="15376" max="15376" width="6" style="397" customWidth="1"/>
    <col min="15377" max="15616" width="9.140625" style="397"/>
    <col min="15617" max="15617" width="37.5703125" style="397" customWidth="1"/>
    <col min="15618" max="15618" width="7" style="397" customWidth="1"/>
    <col min="15619" max="15619" width="7.7109375" style="397" customWidth="1"/>
    <col min="15620" max="15620" width="4.5703125" style="397" customWidth="1"/>
    <col min="15621" max="15621" width="6.42578125" style="397" customWidth="1"/>
    <col min="15622" max="15622" width="7.7109375" style="397" customWidth="1"/>
    <col min="15623" max="15623" width="5" style="397" customWidth="1"/>
    <col min="15624" max="15624" width="6.140625" style="397" customWidth="1"/>
    <col min="15625" max="15625" width="7.42578125" style="397" customWidth="1"/>
    <col min="15626" max="15626" width="5.7109375" style="397" bestFit="1" customWidth="1"/>
    <col min="15627" max="15627" width="6.7109375" style="397" customWidth="1"/>
    <col min="15628" max="15628" width="7.28515625" style="397" customWidth="1"/>
    <col min="15629" max="15629" width="5" style="397" customWidth="1"/>
    <col min="15630" max="15630" width="6.28515625" style="397" customWidth="1"/>
    <col min="15631" max="15631" width="7.28515625" style="397" customWidth="1"/>
    <col min="15632" max="15632" width="6" style="397" customWidth="1"/>
    <col min="15633" max="15872" width="9.140625" style="397"/>
    <col min="15873" max="15873" width="37.5703125" style="397" customWidth="1"/>
    <col min="15874" max="15874" width="7" style="397" customWidth="1"/>
    <col min="15875" max="15875" width="7.7109375" style="397" customWidth="1"/>
    <col min="15876" max="15876" width="4.5703125" style="397" customWidth="1"/>
    <col min="15877" max="15877" width="6.42578125" style="397" customWidth="1"/>
    <col min="15878" max="15878" width="7.7109375" style="397" customWidth="1"/>
    <col min="15879" max="15879" width="5" style="397" customWidth="1"/>
    <col min="15880" max="15880" width="6.140625" style="397" customWidth="1"/>
    <col min="15881" max="15881" width="7.42578125" style="397" customWidth="1"/>
    <col min="15882" max="15882" width="5.7109375" style="397" bestFit="1" customWidth="1"/>
    <col min="15883" max="15883" width="6.7109375" style="397" customWidth="1"/>
    <col min="15884" max="15884" width="7.28515625" style="397" customWidth="1"/>
    <col min="15885" max="15885" width="5" style="397" customWidth="1"/>
    <col min="15886" max="15886" width="6.28515625" style="397" customWidth="1"/>
    <col min="15887" max="15887" width="7.28515625" style="397" customWidth="1"/>
    <col min="15888" max="15888" width="6" style="397" customWidth="1"/>
    <col min="15889" max="16128" width="9.140625" style="397"/>
    <col min="16129" max="16129" width="37.5703125" style="397" customWidth="1"/>
    <col min="16130" max="16130" width="7" style="397" customWidth="1"/>
    <col min="16131" max="16131" width="7.7109375" style="397" customWidth="1"/>
    <col min="16132" max="16132" width="4.5703125" style="397" customWidth="1"/>
    <col min="16133" max="16133" width="6.42578125" style="397" customWidth="1"/>
    <col min="16134" max="16134" width="7.7109375" style="397" customWidth="1"/>
    <col min="16135" max="16135" width="5" style="397" customWidth="1"/>
    <col min="16136" max="16136" width="6.140625" style="397" customWidth="1"/>
    <col min="16137" max="16137" width="7.42578125" style="397" customWidth="1"/>
    <col min="16138" max="16138" width="5.7109375" style="397" bestFit="1" customWidth="1"/>
    <col min="16139" max="16139" width="6.7109375" style="397" customWidth="1"/>
    <col min="16140" max="16140" width="7.28515625" style="397" customWidth="1"/>
    <col min="16141" max="16141" width="5" style="397" customWidth="1"/>
    <col min="16142" max="16142" width="6.28515625" style="397" customWidth="1"/>
    <col min="16143" max="16143" width="7.28515625" style="397" customWidth="1"/>
    <col min="16144" max="16144" width="6" style="397" customWidth="1"/>
    <col min="16145" max="16384" width="9.140625" style="397"/>
  </cols>
  <sheetData>
    <row r="1" spans="1:115" ht="19.149999999999999" customHeight="1" thickBot="1">
      <c r="A1" s="6513" t="s">
        <v>357</v>
      </c>
      <c r="B1" s="6513"/>
      <c r="C1" s="6513"/>
      <c r="D1" s="6513"/>
      <c r="E1" s="6513"/>
      <c r="F1" s="6513"/>
      <c r="G1" s="6513"/>
      <c r="H1" s="6513"/>
      <c r="I1" s="6513"/>
      <c r="J1" s="6513"/>
      <c r="K1" s="6513"/>
      <c r="L1" s="6513"/>
      <c r="M1" s="6513"/>
      <c r="N1" s="6513"/>
      <c r="O1" s="6513"/>
      <c r="P1" s="6513"/>
    </row>
    <row r="2" spans="1:115" ht="13.5" thickBot="1">
      <c r="A2" s="6514" t="s">
        <v>386</v>
      </c>
      <c r="B2" s="6515"/>
      <c r="C2" s="6515"/>
      <c r="D2" s="6515"/>
      <c r="E2" s="6515"/>
      <c r="F2" s="6515"/>
      <c r="G2" s="6515"/>
      <c r="H2" s="6515"/>
      <c r="I2" s="6515"/>
      <c r="J2" s="6515"/>
      <c r="K2" s="6515"/>
      <c r="L2" s="6515"/>
      <c r="M2" s="6515"/>
      <c r="N2" s="6515"/>
      <c r="O2" s="6515"/>
      <c r="P2" s="6516"/>
    </row>
    <row r="3" spans="1:115" ht="16.149999999999999" customHeight="1" thickBot="1">
      <c r="A3" s="6523" t="s">
        <v>1</v>
      </c>
      <c r="B3" s="6517" t="s">
        <v>46</v>
      </c>
      <c r="C3" s="6518"/>
      <c r="D3" s="6519"/>
      <c r="E3" s="6517" t="s">
        <v>47</v>
      </c>
      <c r="F3" s="6518"/>
      <c r="G3" s="6519"/>
      <c r="H3" s="6517" t="s">
        <v>48</v>
      </c>
      <c r="I3" s="6518"/>
      <c r="J3" s="6519"/>
      <c r="K3" s="6517" t="s">
        <v>49</v>
      </c>
      <c r="L3" s="6518"/>
      <c r="M3" s="6519"/>
      <c r="N3" s="6526" t="s">
        <v>50</v>
      </c>
      <c r="O3" s="6527"/>
      <c r="P3" s="6528"/>
    </row>
    <row r="4" spans="1:115" ht="9" customHeight="1">
      <c r="A4" s="6524"/>
      <c r="B4" s="1968"/>
      <c r="C4" s="1969"/>
      <c r="D4" s="1970"/>
      <c r="E4" s="987"/>
      <c r="F4" s="417"/>
      <c r="G4" s="417"/>
      <c r="H4" s="418"/>
      <c r="I4" s="417"/>
      <c r="J4" s="419"/>
      <c r="K4" s="417"/>
      <c r="L4" s="417"/>
      <c r="M4" s="417"/>
      <c r="N4" s="6529"/>
      <c r="O4" s="6530"/>
      <c r="P4" s="6531"/>
    </row>
    <row r="5" spans="1:115" ht="12.75" customHeight="1">
      <c r="A5" s="6524"/>
      <c r="B5" s="1979"/>
      <c r="C5" s="1971">
        <v>1</v>
      </c>
      <c r="D5" s="1972"/>
      <c r="E5" s="6520">
        <v>2</v>
      </c>
      <c r="F5" s="6521"/>
      <c r="G5" s="6522"/>
      <c r="H5" s="6520">
        <v>3</v>
      </c>
      <c r="I5" s="6521"/>
      <c r="J5" s="6522"/>
      <c r="K5" s="6520">
        <v>4</v>
      </c>
      <c r="L5" s="6521"/>
      <c r="M5" s="6522"/>
      <c r="N5" s="6532"/>
      <c r="O5" s="6533"/>
      <c r="P5" s="6534"/>
    </row>
    <row r="6" spans="1:115" ht="29.45" customHeight="1">
      <c r="A6" s="6525"/>
      <c r="B6" s="1973" t="s">
        <v>7</v>
      </c>
      <c r="C6" s="1974" t="s">
        <v>51</v>
      </c>
      <c r="D6" s="1975" t="s">
        <v>9</v>
      </c>
      <c r="E6" s="616" t="s">
        <v>7</v>
      </c>
      <c r="F6" s="617" t="s">
        <v>51</v>
      </c>
      <c r="G6" s="618" t="s">
        <v>9</v>
      </c>
      <c r="H6" s="616" t="s">
        <v>7</v>
      </c>
      <c r="I6" s="617" t="s">
        <v>51</v>
      </c>
      <c r="J6" s="618" t="s">
        <v>9</v>
      </c>
      <c r="K6" s="616" t="s">
        <v>7</v>
      </c>
      <c r="L6" s="617" t="s">
        <v>51</v>
      </c>
      <c r="M6" s="618" t="s">
        <v>9</v>
      </c>
      <c r="N6" s="616" t="s">
        <v>7</v>
      </c>
      <c r="O6" s="617" t="s">
        <v>51</v>
      </c>
      <c r="P6" s="619" t="s">
        <v>9</v>
      </c>
    </row>
    <row r="7" spans="1:115" ht="15" customHeight="1">
      <c r="A7" s="1617" t="s">
        <v>52</v>
      </c>
      <c r="B7" s="1976"/>
      <c r="C7" s="1980"/>
      <c r="D7" s="1981"/>
      <c r="E7" s="1976"/>
      <c r="F7" s="1619"/>
      <c r="G7" s="1620"/>
      <c r="H7" s="1618"/>
      <c r="I7" s="1619"/>
      <c r="J7" s="1621"/>
      <c r="K7" s="1622"/>
      <c r="L7" s="1622"/>
      <c r="M7" s="1623"/>
      <c r="N7" s="620"/>
      <c r="O7" s="621"/>
      <c r="P7" s="622"/>
    </row>
    <row r="8" spans="1:115" s="624" customFormat="1" ht="11.25" customHeight="1">
      <c r="A8" s="1624" t="s">
        <v>53</v>
      </c>
      <c r="B8" s="5017">
        <f t="shared" ref="B8:M18" si="0">B21+B33</f>
        <v>18</v>
      </c>
      <c r="C8" s="5018">
        <f t="shared" si="0"/>
        <v>0</v>
      </c>
      <c r="D8" s="5019">
        <f t="shared" si="0"/>
        <v>18</v>
      </c>
      <c r="E8" s="4995">
        <f t="shared" si="0"/>
        <v>35</v>
      </c>
      <c r="F8" s="4996">
        <f t="shared" si="0"/>
        <v>0</v>
      </c>
      <c r="G8" s="2813">
        <f t="shared" si="0"/>
        <v>35</v>
      </c>
      <c r="H8" s="4995">
        <f t="shared" si="0"/>
        <v>18</v>
      </c>
      <c r="I8" s="2814">
        <f t="shared" si="0"/>
        <v>0</v>
      </c>
      <c r="J8" s="2813">
        <f t="shared" si="0"/>
        <v>18</v>
      </c>
      <c r="K8" s="4995">
        <f t="shared" si="0"/>
        <v>29</v>
      </c>
      <c r="L8" s="4996">
        <f t="shared" si="0"/>
        <v>0</v>
      </c>
      <c r="M8" s="2813">
        <f t="shared" si="0"/>
        <v>29</v>
      </c>
      <c r="N8" s="537">
        <f t="shared" ref="N8:P18" si="1">N21+N33</f>
        <v>100</v>
      </c>
      <c r="O8" s="538">
        <f t="shared" si="1"/>
        <v>0</v>
      </c>
      <c r="P8" s="623">
        <f t="shared" si="1"/>
        <v>100</v>
      </c>
    </row>
    <row r="9" spans="1:115" s="625" customFormat="1">
      <c r="A9" s="1624" t="s">
        <v>54</v>
      </c>
      <c r="B9" s="5017">
        <f t="shared" si="0"/>
        <v>27</v>
      </c>
      <c r="C9" s="5018">
        <f t="shared" si="0"/>
        <v>0</v>
      </c>
      <c r="D9" s="5019">
        <f t="shared" si="0"/>
        <v>27</v>
      </c>
      <c r="E9" s="4995">
        <f t="shared" si="0"/>
        <v>25</v>
      </c>
      <c r="F9" s="4996">
        <f t="shared" si="0"/>
        <v>0</v>
      </c>
      <c r="G9" s="2813">
        <f t="shared" si="0"/>
        <v>25</v>
      </c>
      <c r="H9" s="4995">
        <f t="shared" si="0"/>
        <v>15</v>
      </c>
      <c r="I9" s="2814">
        <f t="shared" si="0"/>
        <v>0</v>
      </c>
      <c r="J9" s="2813">
        <f t="shared" si="0"/>
        <v>15</v>
      </c>
      <c r="K9" s="4995">
        <f t="shared" si="0"/>
        <v>23</v>
      </c>
      <c r="L9" s="4996">
        <f t="shared" si="0"/>
        <v>0</v>
      </c>
      <c r="M9" s="2813">
        <f t="shared" si="0"/>
        <v>23</v>
      </c>
      <c r="N9" s="537">
        <f t="shared" si="1"/>
        <v>90</v>
      </c>
      <c r="O9" s="538">
        <f t="shared" si="1"/>
        <v>0</v>
      </c>
      <c r="P9" s="623">
        <f t="shared" si="1"/>
        <v>90</v>
      </c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624"/>
      <c r="AW9" s="624"/>
      <c r="AX9" s="624"/>
      <c r="AY9" s="624"/>
      <c r="AZ9" s="624"/>
      <c r="BA9" s="624"/>
      <c r="BB9" s="624"/>
      <c r="BC9" s="624"/>
      <c r="BD9" s="624"/>
      <c r="BE9" s="624"/>
      <c r="BF9" s="624"/>
      <c r="BG9" s="624"/>
      <c r="BH9" s="624"/>
      <c r="BI9" s="624"/>
      <c r="BJ9" s="624"/>
      <c r="BK9" s="624"/>
      <c r="BL9" s="624"/>
      <c r="BM9" s="624"/>
      <c r="BN9" s="624"/>
      <c r="BO9" s="624"/>
      <c r="BP9" s="624"/>
      <c r="BQ9" s="624"/>
      <c r="BR9" s="624"/>
      <c r="BS9" s="624"/>
      <c r="BT9" s="624"/>
      <c r="BU9" s="624"/>
      <c r="BV9" s="624"/>
      <c r="BW9" s="624"/>
      <c r="BX9" s="624"/>
      <c r="BY9" s="624"/>
      <c r="BZ9" s="624"/>
      <c r="CA9" s="624"/>
      <c r="CB9" s="624"/>
      <c r="CC9" s="624"/>
      <c r="CD9" s="624"/>
      <c r="CE9" s="624"/>
      <c r="CF9" s="624"/>
      <c r="CG9" s="624"/>
      <c r="CH9" s="624"/>
      <c r="CI9" s="624"/>
      <c r="CJ9" s="624"/>
      <c r="CK9" s="624"/>
      <c r="CL9" s="624"/>
      <c r="CM9" s="624"/>
      <c r="CN9" s="624"/>
      <c r="CO9" s="624"/>
      <c r="CP9" s="624"/>
      <c r="CQ9" s="624"/>
      <c r="CR9" s="624"/>
      <c r="CS9" s="624"/>
      <c r="CT9" s="624"/>
      <c r="CU9" s="624"/>
      <c r="CV9" s="624"/>
      <c r="CW9" s="624"/>
      <c r="CX9" s="624"/>
      <c r="CY9" s="624"/>
      <c r="CZ9" s="624"/>
      <c r="DA9" s="624"/>
      <c r="DB9" s="624"/>
      <c r="DC9" s="624"/>
      <c r="DD9" s="624"/>
      <c r="DE9" s="624"/>
      <c r="DF9" s="624"/>
      <c r="DG9" s="624"/>
      <c r="DH9" s="624"/>
      <c r="DI9" s="624"/>
      <c r="DJ9" s="624"/>
      <c r="DK9" s="624"/>
    </row>
    <row r="10" spans="1:115" s="624" customFormat="1" ht="13.5" customHeight="1">
      <c r="A10" s="1625" t="s">
        <v>55</v>
      </c>
      <c r="B10" s="5017">
        <f t="shared" si="0"/>
        <v>52</v>
      </c>
      <c r="C10" s="5018">
        <f t="shared" si="0"/>
        <v>0</v>
      </c>
      <c r="D10" s="5019">
        <f t="shared" si="0"/>
        <v>52</v>
      </c>
      <c r="E10" s="4995">
        <f>E23+E35</f>
        <v>42</v>
      </c>
      <c r="F10" s="4996">
        <f t="shared" si="0"/>
        <v>0</v>
      </c>
      <c r="G10" s="2813">
        <f t="shared" si="0"/>
        <v>42</v>
      </c>
      <c r="H10" s="4995">
        <f t="shared" si="0"/>
        <v>34</v>
      </c>
      <c r="I10" s="2814">
        <f t="shared" si="0"/>
        <v>0</v>
      </c>
      <c r="J10" s="2813">
        <f t="shared" si="0"/>
        <v>34</v>
      </c>
      <c r="K10" s="4995">
        <f t="shared" si="0"/>
        <v>36</v>
      </c>
      <c r="L10" s="4996">
        <f t="shared" si="0"/>
        <v>0</v>
      </c>
      <c r="M10" s="2813">
        <f t="shared" si="0"/>
        <v>36</v>
      </c>
      <c r="N10" s="537">
        <f t="shared" si="1"/>
        <v>164</v>
      </c>
      <c r="O10" s="538">
        <f t="shared" si="1"/>
        <v>0</v>
      </c>
      <c r="P10" s="623">
        <f>P23+P35</f>
        <v>164</v>
      </c>
    </row>
    <row r="11" spans="1:115" s="624" customFormat="1">
      <c r="A11" s="1625" t="s">
        <v>56</v>
      </c>
      <c r="B11" s="5017">
        <f t="shared" si="0"/>
        <v>22</v>
      </c>
      <c r="C11" s="5018">
        <f t="shared" si="0"/>
        <v>0</v>
      </c>
      <c r="D11" s="5019">
        <f t="shared" si="0"/>
        <v>22</v>
      </c>
      <c r="E11" s="4995">
        <f t="shared" si="0"/>
        <v>22</v>
      </c>
      <c r="F11" s="4996">
        <f>F24+F36</f>
        <v>0</v>
      </c>
      <c r="G11" s="2813">
        <f t="shared" si="0"/>
        <v>22</v>
      </c>
      <c r="H11" s="4995">
        <f t="shared" si="0"/>
        <v>17</v>
      </c>
      <c r="I11" s="2814">
        <f t="shared" si="0"/>
        <v>0</v>
      </c>
      <c r="J11" s="2813">
        <f t="shared" si="0"/>
        <v>17</v>
      </c>
      <c r="K11" s="4995">
        <f t="shared" si="0"/>
        <v>24</v>
      </c>
      <c r="L11" s="4996">
        <f t="shared" si="0"/>
        <v>0</v>
      </c>
      <c r="M11" s="2813">
        <f t="shared" si="0"/>
        <v>24</v>
      </c>
      <c r="N11" s="537">
        <f>N24+N36</f>
        <v>85</v>
      </c>
      <c r="O11" s="538">
        <f>O24+O36</f>
        <v>0</v>
      </c>
      <c r="P11" s="623">
        <f t="shared" si="1"/>
        <v>85</v>
      </c>
    </row>
    <row r="12" spans="1:115" s="624" customFormat="1">
      <c r="A12" s="1626" t="s">
        <v>57</v>
      </c>
      <c r="B12" s="5017">
        <f t="shared" si="0"/>
        <v>0</v>
      </c>
      <c r="C12" s="5018">
        <f t="shared" si="0"/>
        <v>0</v>
      </c>
      <c r="D12" s="5019">
        <f t="shared" si="0"/>
        <v>0</v>
      </c>
      <c r="E12" s="4995">
        <f t="shared" si="0"/>
        <v>0</v>
      </c>
      <c r="F12" s="4996">
        <f t="shared" si="0"/>
        <v>0</v>
      </c>
      <c r="G12" s="2813">
        <f t="shared" si="0"/>
        <v>0</v>
      </c>
      <c r="H12" s="4995">
        <f t="shared" si="0"/>
        <v>0</v>
      </c>
      <c r="I12" s="2814">
        <f t="shared" si="0"/>
        <v>0</v>
      </c>
      <c r="J12" s="2813">
        <f t="shared" si="0"/>
        <v>0</v>
      </c>
      <c r="K12" s="4995">
        <f t="shared" si="0"/>
        <v>0</v>
      </c>
      <c r="L12" s="4996">
        <f t="shared" si="0"/>
        <v>0</v>
      </c>
      <c r="M12" s="2813">
        <f>M25+M37</f>
        <v>0</v>
      </c>
      <c r="N12" s="537">
        <f t="shared" si="1"/>
        <v>0</v>
      </c>
      <c r="O12" s="538">
        <f t="shared" si="1"/>
        <v>0</v>
      </c>
      <c r="P12" s="623">
        <f t="shared" si="1"/>
        <v>0</v>
      </c>
    </row>
    <row r="13" spans="1:115" s="624" customFormat="1">
      <c r="A13" s="1627" t="s">
        <v>58</v>
      </c>
      <c r="B13" s="5017">
        <f t="shared" si="0"/>
        <v>22</v>
      </c>
      <c r="C13" s="5018">
        <f t="shared" si="0"/>
        <v>0</v>
      </c>
      <c r="D13" s="5019">
        <f t="shared" si="0"/>
        <v>22</v>
      </c>
      <c r="E13" s="4995">
        <f t="shared" si="0"/>
        <v>14</v>
      </c>
      <c r="F13" s="4996">
        <f t="shared" si="0"/>
        <v>0</v>
      </c>
      <c r="G13" s="2813">
        <f t="shared" si="0"/>
        <v>14</v>
      </c>
      <c r="H13" s="4995">
        <f t="shared" si="0"/>
        <v>11</v>
      </c>
      <c r="I13" s="2814">
        <f t="shared" si="0"/>
        <v>0</v>
      </c>
      <c r="J13" s="2813">
        <f t="shared" si="0"/>
        <v>11</v>
      </c>
      <c r="K13" s="4995">
        <f t="shared" si="0"/>
        <v>24</v>
      </c>
      <c r="L13" s="4996">
        <f t="shared" si="0"/>
        <v>0</v>
      </c>
      <c r="M13" s="2813">
        <f>M26+M38</f>
        <v>24</v>
      </c>
      <c r="N13" s="537">
        <f t="shared" si="1"/>
        <v>71</v>
      </c>
      <c r="O13" s="538">
        <f t="shared" si="1"/>
        <v>0</v>
      </c>
      <c r="P13" s="623">
        <f t="shared" si="1"/>
        <v>71</v>
      </c>
    </row>
    <row r="14" spans="1:115" s="624" customFormat="1" ht="14.25" customHeight="1">
      <c r="A14" s="1628" t="s">
        <v>59</v>
      </c>
      <c r="B14" s="5017">
        <f t="shared" si="0"/>
        <v>39</v>
      </c>
      <c r="C14" s="5018">
        <f t="shared" si="0"/>
        <v>0</v>
      </c>
      <c r="D14" s="5019">
        <f t="shared" si="0"/>
        <v>39</v>
      </c>
      <c r="E14" s="4995">
        <f t="shared" si="0"/>
        <v>35</v>
      </c>
      <c r="F14" s="4996">
        <f t="shared" si="0"/>
        <v>0</v>
      </c>
      <c r="G14" s="2813">
        <f t="shared" si="0"/>
        <v>35</v>
      </c>
      <c r="H14" s="4995">
        <f t="shared" si="0"/>
        <v>33</v>
      </c>
      <c r="I14" s="2814">
        <f t="shared" si="0"/>
        <v>0</v>
      </c>
      <c r="J14" s="2813">
        <f t="shared" si="0"/>
        <v>33</v>
      </c>
      <c r="K14" s="4995">
        <f t="shared" si="0"/>
        <v>31</v>
      </c>
      <c r="L14" s="4996">
        <f t="shared" si="0"/>
        <v>0</v>
      </c>
      <c r="M14" s="2813">
        <f>M27+M39</f>
        <v>31</v>
      </c>
      <c r="N14" s="537">
        <f t="shared" si="1"/>
        <v>138</v>
      </c>
      <c r="O14" s="538">
        <f t="shared" si="1"/>
        <v>0</v>
      </c>
      <c r="P14" s="623">
        <f t="shared" si="1"/>
        <v>138</v>
      </c>
    </row>
    <row r="15" spans="1:115" s="624" customFormat="1">
      <c r="A15" s="1628" t="s">
        <v>60</v>
      </c>
      <c r="B15" s="5017">
        <f t="shared" si="0"/>
        <v>17</v>
      </c>
      <c r="C15" s="5018">
        <f t="shared" si="0"/>
        <v>0</v>
      </c>
      <c r="D15" s="5019">
        <f t="shared" si="0"/>
        <v>17</v>
      </c>
      <c r="E15" s="4995">
        <f t="shared" si="0"/>
        <v>11</v>
      </c>
      <c r="F15" s="4996">
        <f t="shared" si="0"/>
        <v>0</v>
      </c>
      <c r="G15" s="2813">
        <f t="shared" si="0"/>
        <v>11</v>
      </c>
      <c r="H15" s="4995">
        <f t="shared" si="0"/>
        <v>10</v>
      </c>
      <c r="I15" s="2814">
        <f t="shared" si="0"/>
        <v>0</v>
      </c>
      <c r="J15" s="2813">
        <f t="shared" si="0"/>
        <v>10</v>
      </c>
      <c r="K15" s="4995">
        <f t="shared" si="0"/>
        <v>13</v>
      </c>
      <c r="L15" s="4996">
        <f t="shared" si="0"/>
        <v>0</v>
      </c>
      <c r="M15" s="2813">
        <f t="shared" si="0"/>
        <v>13</v>
      </c>
      <c r="N15" s="537">
        <f t="shared" si="1"/>
        <v>51</v>
      </c>
      <c r="O15" s="538">
        <f t="shared" si="1"/>
        <v>0</v>
      </c>
      <c r="P15" s="623">
        <f t="shared" si="1"/>
        <v>51</v>
      </c>
    </row>
    <row r="16" spans="1:115" s="624" customFormat="1">
      <c r="A16" s="1626" t="s">
        <v>61</v>
      </c>
      <c r="B16" s="5017">
        <f t="shared" si="0"/>
        <v>51</v>
      </c>
      <c r="C16" s="5018">
        <f t="shared" si="0"/>
        <v>0</v>
      </c>
      <c r="D16" s="5019">
        <f t="shared" si="0"/>
        <v>51</v>
      </c>
      <c r="E16" s="4995">
        <f t="shared" si="0"/>
        <v>46</v>
      </c>
      <c r="F16" s="4996">
        <f t="shared" si="0"/>
        <v>0</v>
      </c>
      <c r="G16" s="2813">
        <f t="shared" si="0"/>
        <v>46</v>
      </c>
      <c r="H16" s="4995">
        <f t="shared" si="0"/>
        <v>39</v>
      </c>
      <c r="I16" s="2814">
        <f t="shared" si="0"/>
        <v>0</v>
      </c>
      <c r="J16" s="2813">
        <f t="shared" si="0"/>
        <v>39</v>
      </c>
      <c r="K16" s="4995">
        <f t="shared" si="0"/>
        <v>44</v>
      </c>
      <c r="L16" s="4996">
        <f t="shared" si="0"/>
        <v>0</v>
      </c>
      <c r="M16" s="2813">
        <f t="shared" si="0"/>
        <v>44</v>
      </c>
      <c r="N16" s="537">
        <f t="shared" si="1"/>
        <v>180</v>
      </c>
      <c r="O16" s="538">
        <f t="shared" si="1"/>
        <v>0</v>
      </c>
      <c r="P16" s="623">
        <f t="shared" si="1"/>
        <v>180</v>
      </c>
    </row>
    <row r="17" spans="1:115" s="624" customFormat="1" ht="13.5" thickBot="1">
      <c r="A17" s="1629" t="s">
        <v>62</v>
      </c>
      <c r="B17" s="5020">
        <f t="shared" si="0"/>
        <v>0</v>
      </c>
      <c r="C17" s="5021">
        <f t="shared" si="0"/>
        <v>0</v>
      </c>
      <c r="D17" s="5022">
        <f t="shared" si="0"/>
        <v>0</v>
      </c>
      <c r="E17" s="4997">
        <f t="shared" si="0"/>
        <v>0</v>
      </c>
      <c r="F17" s="4998">
        <f t="shared" si="0"/>
        <v>0</v>
      </c>
      <c r="G17" s="1978">
        <f t="shared" si="0"/>
        <v>0</v>
      </c>
      <c r="H17" s="4997">
        <f t="shared" si="0"/>
        <v>0</v>
      </c>
      <c r="I17" s="1977">
        <f t="shared" si="0"/>
        <v>0</v>
      </c>
      <c r="J17" s="1978">
        <f t="shared" si="0"/>
        <v>0</v>
      </c>
      <c r="K17" s="4997">
        <f t="shared" si="0"/>
        <v>0</v>
      </c>
      <c r="L17" s="4998">
        <f t="shared" si="0"/>
        <v>0</v>
      </c>
      <c r="M17" s="1978">
        <f t="shared" si="0"/>
        <v>0</v>
      </c>
      <c r="N17" s="626">
        <f t="shared" si="1"/>
        <v>0</v>
      </c>
      <c r="O17" s="627">
        <f t="shared" si="1"/>
        <v>0</v>
      </c>
      <c r="P17" s="420">
        <f t="shared" si="1"/>
        <v>0</v>
      </c>
    </row>
    <row r="18" spans="1:115" s="625" customFormat="1" ht="13.5" thickBot="1">
      <c r="A18" s="1630" t="s">
        <v>27</v>
      </c>
      <c r="B18" s="5023">
        <f>B31+B43</f>
        <v>248</v>
      </c>
      <c r="C18" s="5024">
        <f t="shared" si="0"/>
        <v>0</v>
      </c>
      <c r="D18" s="5025">
        <f t="shared" si="0"/>
        <v>248</v>
      </c>
      <c r="E18" s="3279">
        <f t="shared" si="0"/>
        <v>230</v>
      </c>
      <c r="F18" s="3280">
        <f t="shared" si="0"/>
        <v>0</v>
      </c>
      <c r="G18" s="4999">
        <f t="shared" si="0"/>
        <v>230</v>
      </c>
      <c r="H18" s="3279">
        <f t="shared" si="0"/>
        <v>177</v>
      </c>
      <c r="I18" s="3280">
        <f t="shared" si="0"/>
        <v>0</v>
      </c>
      <c r="J18" s="4999">
        <f t="shared" si="0"/>
        <v>177</v>
      </c>
      <c r="K18" s="3279">
        <f t="shared" si="0"/>
        <v>224</v>
      </c>
      <c r="L18" s="3280">
        <f t="shared" si="0"/>
        <v>0</v>
      </c>
      <c r="M18" s="4999">
        <f t="shared" si="0"/>
        <v>224</v>
      </c>
      <c r="N18" s="539">
        <f>N31+N43</f>
        <v>879</v>
      </c>
      <c r="O18" s="540">
        <f t="shared" si="1"/>
        <v>0</v>
      </c>
      <c r="P18" s="628">
        <f t="shared" si="1"/>
        <v>879</v>
      </c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4"/>
      <c r="AL18" s="624"/>
      <c r="AM18" s="624"/>
      <c r="AN18" s="624"/>
      <c r="AO18" s="624"/>
      <c r="AP18" s="624"/>
      <c r="AQ18" s="624"/>
      <c r="AR18" s="624"/>
      <c r="AS18" s="624"/>
      <c r="AT18" s="624"/>
      <c r="AU18" s="624"/>
      <c r="AV18" s="624"/>
      <c r="AW18" s="624"/>
      <c r="AX18" s="624"/>
      <c r="AY18" s="624"/>
      <c r="AZ18" s="624"/>
      <c r="BA18" s="624"/>
      <c r="BB18" s="624"/>
      <c r="BC18" s="624"/>
      <c r="BD18" s="624"/>
      <c r="BE18" s="624"/>
      <c r="BF18" s="624"/>
      <c r="BG18" s="624"/>
      <c r="BH18" s="624"/>
      <c r="BI18" s="624"/>
      <c r="BJ18" s="624"/>
      <c r="BK18" s="624"/>
      <c r="BL18" s="624"/>
      <c r="BM18" s="624"/>
      <c r="BN18" s="624"/>
      <c r="BO18" s="624"/>
      <c r="BP18" s="624"/>
      <c r="BQ18" s="624"/>
      <c r="BR18" s="624"/>
      <c r="BS18" s="624"/>
      <c r="BT18" s="624"/>
      <c r="BU18" s="624"/>
      <c r="BV18" s="624"/>
      <c r="BW18" s="624"/>
      <c r="BX18" s="624"/>
      <c r="BY18" s="624"/>
      <c r="BZ18" s="624"/>
      <c r="CA18" s="624"/>
      <c r="CB18" s="624"/>
      <c r="CC18" s="624"/>
      <c r="CD18" s="624"/>
      <c r="CE18" s="624"/>
      <c r="CF18" s="624"/>
      <c r="CG18" s="624"/>
      <c r="CH18" s="624"/>
      <c r="CI18" s="624"/>
      <c r="CJ18" s="624"/>
      <c r="CK18" s="624"/>
      <c r="CL18" s="624"/>
      <c r="CM18" s="624"/>
      <c r="CN18" s="624"/>
      <c r="CO18" s="624"/>
      <c r="CP18" s="624"/>
      <c r="CQ18" s="624"/>
      <c r="CR18" s="624"/>
      <c r="CS18" s="624"/>
      <c r="CT18" s="624"/>
      <c r="CU18" s="624"/>
      <c r="CV18" s="624"/>
      <c r="CW18" s="624"/>
      <c r="CX18" s="624"/>
      <c r="CY18" s="624"/>
      <c r="CZ18" s="624"/>
      <c r="DA18" s="624"/>
      <c r="DB18" s="624"/>
      <c r="DC18" s="624"/>
      <c r="DD18" s="624"/>
      <c r="DE18" s="624"/>
      <c r="DF18" s="624"/>
      <c r="DG18" s="624"/>
      <c r="DH18" s="624"/>
      <c r="DI18" s="624"/>
      <c r="DJ18" s="624"/>
      <c r="DK18" s="624"/>
    </row>
    <row r="19" spans="1:115" s="625" customFormat="1">
      <c r="A19" s="1631" t="s">
        <v>15</v>
      </c>
      <c r="B19" s="5026"/>
      <c r="C19" s="5027"/>
      <c r="D19" s="5028"/>
      <c r="E19" s="2815"/>
      <c r="F19" s="2816"/>
      <c r="G19" s="2817"/>
      <c r="H19" s="2815"/>
      <c r="I19" s="2816"/>
      <c r="J19" s="2818"/>
      <c r="K19" s="2819"/>
      <c r="L19" s="2816"/>
      <c r="M19" s="2819"/>
      <c r="N19" s="629"/>
      <c r="O19" s="630"/>
      <c r="P19" s="631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  <c r="AH19" s="624"/>
      <c r="AI19" s="624"/>
      <c r="AJ19" s="624"/>
      <c r="AK19" s="624"/>
      <c r="AL19" s="624"/>
      <c r="AM19" s="624"/>
      <c r="AN19" s="624"/>
      <c r="AO19" s="624"/>
      <c r="AP19" s="624"/>
      <c r="AQ19" s="624"/>
      <c r="AR19" s="624"/>
      <c r="AS19" s="624"/>
      <c r="AT19" s="624"/>
      <c r="AU19" s="624"/>
      <c r="AV19" s="624"/>
      <c r="AW19" s="624"/>
      <c r="AX19" s="624"/>
      <c r="AY19" s="624"/>
      <c r="AZ19" s="624"/>
      <c r="BA19" s="624"/>
      <c r="BB19" s="624"/>
      <c r="BC19" s="624"/>
      <c r="BD19" s="624"/>
      <c r="BE19" s="624"/>
      <c r="BF19" s="624"/>
      <c r="BG19" s="624"/>
      <c r="BH19" s="624"/>
      <c r="BI19" s="624"/>
      <c r="BJ19" s="624"/>
      <c r="BK19" s="624"/>
      <c r="BL19" s="624"/>
      <c r="BM19" s="624"/>
      <c r="BN19" s="624"/>
      <c r="BO19" s="624"/>
      <c r="BP19" s="624"/>
      <c r="BQ19" s="624"/>
      <c r="BR19" s="624"/>
      <c r="BS19" s="624"/>
      <c r="BT19" s="624"/>
      <c r="BU19" s="624"/>
      <c r="BV19" s="624"/>
      <c r="BW19" s="624"/>
      <c r="BX19" s="624"/>
      <c r="BY19" s="624"/>
      <c r="BZ19" s="624"/>
      <c r="CA19" s="624"/>
      <c r="CB19" s="624"/>
      <c r="CC19" s="624"/>
      <c r="CD19" s="624"/>
      <c r="CE19" s="624"/>
      <c r="CF19" s="624"/>
      <c r="CG19" s="624"/>
      <c r="CH19" s="624"/>
      <c r="CI19" s="624"/>
      <c r="CJ19" s="624"/>
      <c r="CK19" s="624"/>
      <c r="CL19" s="624"/>
      <c r="CM19" s="624"/>
      <c r="CN19" s="624"/>
      <c r="CO19" s="624"/>
      <c r="CP19" s="624"/>
      <c r="CQ19" s="624"/>
      <c r="CR19" s="624"/>
      <c r="CS19" s="624"/>
      <c r="CT19" s="624"/>
      <c r="CU19" s="624"/>
      <c r="CV19" s="624"/>
      <c r="CW19" s="624"/>
      <c r="CX19" s="624"/>
      <c r="CY19" s="624"/>
      <c r="CZ19" s="624"/>
      <c r="DA19" s="624"/>
      <c r="DB19" s="624"/>
      <c r="DC19" s="624"/>
      <c r="DD19" s="624"/>
      <c r="DE19" s="624"/>
      <c r="DF19" s="624"/>
      <c r="DG19" s="624"/>
      <c r="DH19" s="624"/>
      <c r="DI19" s="624"/>
      <c r="DJ19" s="624"/>
      <c r="DK19" s="624"/>
    </row>
    <row r="20" spans="1:115" s="625" customFormat="1">
      <c r="A20" s="1632" t="s">
        <v>16</v>
      </c>
      <c r="B20" s="5026"/>
      <c r="C20" s="5027"/>
      <c r="D20" s="5028"/>
      <c r="E20" s="5000"/>
      <c r="F20" s="5001"/>
      <c r="G20" s="5002"/>
      <c r="H20" s="5000"/>
      <c r="I20" s="5001"/>
      <c r="J20" s="5003"/>
      <c r="K20" s="5004"/>
      <c r="L20" s="5001"/>
      <c r="M20" s="5004"/>
      <c r="N20" s="629"/>
      <c r="O20" s="630"/>
      <c r="P20" s="631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/>
      <c r="AD20" s="624"/>
      <c r="AE20" s="624"/>
      <c r="AF20" s="624"/>
      <c r="AG20" s="624"/>
      <c r="AH20" s="624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  <c r="AT20" s="624"/>
      <c r="AU20" s="624"/>
      <c r="AV20" s="624"/>
      <c r="AW20" s="624"/>
      <c r="AX20" s="624"/>
      <c r="AY20" s="624"/>
      <c r="AZ20" s="624"/>
      <c r="BA20" s="624"/>
      <c r="BB20" s="624"/>
      <c r="BC20" s="624"/>
      <c r="BD20" s="624"/>
      <c r="BE20" s="624"/>
      <c r="BF20" s="624"/>
      <c r="BG20" s="624"/>
      <c r="BH20" s="624"/>
      <c r="BI20" s="624"/>
      <c r="BJ20" s="624"/>
      <c r="BK20" s="624"/>
      <c r="BL20" s="624"/>
      <c r="BM20" s="624"/>
      <c r="BN20" s="624"/>
      <c r="BO20" s="624"/>
      <c r="BP20" s="624"/>
      <c r="BQ20" s="624"/>
      <c r="BR20" s="624"/>
      <c r="BS20" s="624"/>
      <c r="BT20" s="624"/>
      <c r="BU20" s="624"/>
      <c r="BV20" s="624"/>
      <c r="BW20" s="624"/>
      <c r="BX20" s="624"/>
      <c r="BY20" s="624"/>
      <c r="BZ20" s="624"/>
      <c r="CA20" s="624"/>
      <c r="CB20" s="624"/>
      <c r="CC20" s="624"/>
      <c r="CD20" s="624"/>
      <c r="CE20" s="624"/>
      <c r="CF20" s="624"/>
      <c r="CG20" s="624"/>
      <c r="CH20" s="624"/>
      <c r="CI20" s="624"/>
      <c r="CJ20" s="624"/>
      <c r="CK20" s="624"/>
      <c r="CL20" s="624"/>
      <c r="CM20" s="624"/>
      <c r="CN20" s="624"/>
      <c r="CO20" s="624"/>
      <c r="CP20" s="624"/>
      <c r="CQ20" s="624"/>
      <c r="CR20" s="624"/>
      <c r="CS20" s="624"/>
      <c r="CT20" s="624"/>
      <c r="CU20" s="624"/>
      <c r="CV20" s="624"/>
      <c r="CW20" s="624"/>
      <c r="CX20" s="624"/>
      <c r="CY20" s="624"/>
      <c r="CZ20" s="624"/>
      <c r="DA20" s="624"/>
      <c r="DB20" s="624"/>
      <c r="DC20" s="624"/>
      <c r="DD20" s="624"/>
      <c r="DE20" s="624"/>
      <c r="DF20" s="624"/>
      <c r="DG20" s="624"/>
      <c r="DH20" s="624"/>
      <c r="DI20" s="624"/>
      <c r="DJ20" s="624"/>
      <c r="DK20" s="624"/>
    </row>
    <row r="21" spans="1:115" s="624" customFormat="1">
      <c r="A21" s="1624" t="s">
        <v>53</v>
      </c>
      <c r="B21" s="5017">
        <v>18</v>
      </c>
      <c r="C21" s="5018">
        <v>0</v>
      </c>
      <c r="D21" s="5019">
        <f>B21+C21</f>
        <v>18</v>
      </c>
      <c r="E21" s="5005">
        <v>35</v>
      </c>
      <c r="F21" s="5006">
        <v>0</v>
      </c>
      <c r="G21" s="5007">
        <f>E21+F21</f>
        <v>35</v>
      </c>
      <c r="H21" s="5005">
        <v>18</v>
      </c>
      <c r="I21" s="5006">
        <v>0</v>
      </c>
      <c r="J21" s="5008">
        <f>I21+H21</f>
        <v>18</v>
      </c>
      <c r="K21" s="5009">
        <v>29</v>
      </c>
      <c r="L21" s="5006">
        <v>0</v>
      </c>
      <c r="M21" s="5009">
        <f>K21+L21</f>
        <v>29</v>
      </c>
      <c r="N21" s="632">
        <f>B21+E21+H21+K21</f>
        <v>100</v>
      </c>
      <c r="O21" s="633">
        <f>F21+I21+L21+C21</f>
        <v>0</v>
      </c>
      <c r="P21" s="634">
        <f>N21+O21</f>
        <v>100</v>
      </c>
    </row>
    <row r="22" spans="1:115" s="624" customFormat="1">
      <c r="A22" s="1624" t="s">
        <v>54</v>
      </c>
      <c r="B22" s="5017">
        <v>27</v>
      </c>
      <c r="C22" s="5018">
        <v>0</v>
      </c>
      <c r="D22" s="5019">
        <f>B22+C22</f>
        <v>27</v>
      </c>
      <c r="E22" s="5005">
        <v>24</v>
      </c>
      <c r="F22" s="5006">
        <v>0</v>
      </c>
      <c r="G22" s="5007">
        <f>E22+F22</f>
        <v>24</v>
      </c>
      <c r="H22" s="5005">
        <v>15</v>
      </c>
      <c r="I22" s="5006">
        <v>0</v>
      </c>
      <c r="J22" s="5008">
        <f>I22+H22</f>
        <v>15</v>
      </c>
      <c r="K22" s="5009">
        <v>22</v>
      </c>
      <c r="L22" s="5006">
        <v>0</v>
      </c>
      <c r="M22" s="5009">
        <f>K22+L22</f>
        <v>22</v>
      </c>
      <c r="N22" s="632">
        <f>B22+E22+H22+K22</f>
        <v>88</v>
      </c>
      <c r="O22" s="633">
        <f>F22+I22+L22+C22</f>
        <v>0</v>
      </c>
      <c r="P22" s="634">
        <f>N22+O22</f>
        <v>88</v>
      </c>
    </row>
    <row r="23" spans="1:115" s="624" customFormat="1" ht="14.25" customHeight="1">
      <c r="A23" s="1625" t="s">
        <v>55</v>
      </c>
      <c r="B23" s="5017">
        <v>52</v>
      </c>
      <c r="C23" s="5018">
        <v>0</v>
      </c>
      <c r="D23" s="5019">
        <f t="shared" ref="D23:D30" si="2">B23+C23</f>
        <v>52</v>
      </c>
      <c r="E23" s="5005">
        <v>42</v>
      </c>
      <c r="F23" s="5006">
        <v>0</v>
      </c>
      <c r="G23" s="5007">
        <f t="shared" ref="G23:G30" si="3">E23+F23</f>
        <v>42</v>
      </c>
      <c r="H23" s="5005">
        <v>34</v>
      </c>
      <c r="I23" s="5006">
        <v>0</v>
      </c>
      <c r="J23" s="5008">
        <f t="shared" ref="J23:J30" si="4">I23+H23</f>
        <v>34</v>
      </c>
      <c r="K23" s="5009">
        <v>36</v>
      </c>
      <c r="L23" s="5006">
        <v>0</v>
      </c>
      <c r="M23" s="5009">
        <f t="shared" ref="M23:M30" si="5">K23+L23</f>
        <v>36</v>
      </c>
      <c r="N23" s="632">
        <f t="shared" ref="N23:N30" si="6">B23+E23+H23+K23</f>
        <v>164</v>
      </c>
      <c r="O23" s="633">
        <f t="shared" ref="O23:O30" si="7">F23+I23+L23+C23</f>
        <v>0</v>
      </c>
      <c r="P23" s="634">
        <f t="shared" ref="P23:P30" si="8">N23+O23</f>
        <v>164</v>
      </c>
    </row>
    <row r="24" spans="1:115" s="624" customFormat="1">
      <c r="A24" s="1625" t="s">
        <v>56</v>
      </c>
      <c r="B24" s="5017">
        <v>22</v>
      </c>
      <c r="C24" s="5018">
        <v>0</v>
      </c>
      <c r="D24" s="5019">
        <f t="shared" si="2"/>
        <v>22</v>
      </c>
      <c r="E24" s="5005">
        <v>22</v>
      </c>
      <c r="F24" s="5006">
        <v>0</v>
      </c>
      <c r="G24" s="5007">
        <f t="shared" si="3"/>
        <v>22</v>
      </c>
      <c r="H24" s="5005">
        <v>17</v>
      </c>
      <c r="I24" s="5006">
        <v>0</v>
      </c>
      <c r="J24" s="5008">
        <f t="shared" si="4"/>
        <v>17</v>
      </c>
      <c r="K24" s="5009">
        <v>24</v>
      </c>
      <c r="L24" s="5006">
        <v>0</v>
      </c>
      <c r="M24" s="5009">
        <f t="shared" si="5"/>
        <v>24</v>
      </c>
      <c r="N24" s="632">
        <f t="shared" si="6"/>
        <v>85</v>
      </c>
      <c r="O24" s="633">
        <f t="shared" si="7"/>
        <v>0</v>
      </c>
      <c r="P24" s="634">
        <f t="shared" si="8"/>
        <v>85</v>
      </c>
    </row>
    <row r="25" spans="1:115" s="624" customFormat="1">
      <c r="A25" s="1626" t="s">
        <v>57</v>
      </c>
      <c r="B25" s="5017">
        <v>0</v>
      </c>
      <c r="C25" s="5018">
        <v>0</v>
      </c>
      <c r="D25" s="5019">
        <f t="shared" si="2"/>
        <v>0</v>
      </c>
      <c r="E25" s="5005">
        <v>0</v>
      </c>
      <c r="F25" s="5006">
        <v>0</v>
      </c>
      <c r="G25" s="5007">
        <f t="shared" si="3"/>
        <v>0</v>
      </c>
      <c r="H25" s="5005">
        <v>0</v>
      </c>
      <c r="I25" s="5006">
        <v>0</v>
      </c>
      <c r="J25" s="5008">
        <f t="shared" si="4"/>
        <v>0</v>
      </c>
      <c r="K25" s="5009">
        <v>0</v>
      </c>
      <c r="L25" s="5006">
        <v>0</v>
      </c>
      <c r="M25" s="5009">
        <f t="shared" si="5"/>
        <v>0</v>
      </c>
      <c r="N25" s="632">
        <f t="shared" si="6"/>
        <v>0</v>
      </c>
      <c r="O25" s="633">
        <f t="shared" si="7"/>
        <v>0</v>
      </c>
      <c r="P25" s="634">
        <f t="shared" si="8"/>
        <v>0</v>
      </c>
    </row>
    <row r="26" spans="1:115" s="624" customFormat="1">
      <c r="A26" s="1627" t="s">
        <v>58</v>
      </c>
      <c r="B26" s="5017">
        <v>20</v>
      </c>
      <c r="C26" s="5018">
        <v>0</v>
      </c>
      <c r="D26" s="5019">
        <f t="shared" si="2"/>
        <v>20</v>
      </c>
      <c r="E26" s="5005">
        <v>14</v>
      </c>
      <c r="F26" s="5006">
        <v>0</v>
      </c>
      <c r="G26" s="5007">
        <f t="shared" si="3"/>
        <v>14</v>
      </c>
      <c r="H26" s="5005">
        <v>11</v>
      </c>
      <c r="I26" s="5006">
        <v>0</v>
      </c>
      <c r="J26" s="5008">
        <f t="shared" si="4"/>
        <v>11</v>
      </c>
      <c r="K26" s="5009">
        <v>24</v>
      </c>
      <c r="L26" s="5006">
        <v>0</v>
      </c>
      <c r="M26" s="5009">
        <f t="shared" si="5"/>
        <v>24</v>
      </c>
      <c r="N26" s="632">
        <f t="shared" si="6"/>
        <v>69</v>
      </c>
      <c r="O26" s="633">
        <f t="shared" si="7"/>
        <v>0</v>
      </c>
      <c r="P26" s="634">
        <f t="shared" si="8"/>
        <v>69</v>
      </c>
    </row>
    <row r="27" spans="1:115" s="624" customFormat="1" ht="12.75" customHeight="1">
      <c r="A27" s="1628" t="s">
        <v>59</v>
      </c>
      <c r="B27" s="5017">
        <v>39</v>
      </c>
      <c r="C27" s="5018">
        <v>0</v>
      </c>
      <c r="D27" s="5019">
        <f t="shared" si="2"/>
        <v>39</v>
      </c>
      <c r="E27" s="5005">
        <v>35</v>
      </c>
      <c r="F27" s="5006">
        <v>0</v>
      </c>
      <c r="G27" s="5007">
        <f t="shared" si="3"/>
        <v>35</v>
      </c>
      <c r="H27" s="5005">
        <v>33</v>
      </c>
      <c r="I27" s="5006">
        <v>0</v>
      </c>
      <c r="J27" s="5008">
        <f t="shared" si="4"/>
        <v>33</v>
      </c>
      <c r="K27" s="5009">
        <v>31</v>
      </c>
      <c r="L27" s="5006">
        <v>0</v>
      </c>
      <c r="M27" s="5009">
        <f t="shared" si="5"/>
        <v>31</v>
      </c>
      <c r="N27" s="632">
        <f t="shared" si="6"/>
        <v>138</v>
      </c>
      <c r="O27" s="633">
        <f t="shared" si="7"/>
        <v>0</v>
      </c>
      <c r="P27" s="634">
        <f t="shared" si="8"/>
        <v>138</v>
      </c>
    </row>
    <row r="28" spans="1:115" s="624" customFormat="1">
      <c r="A28" s="1628" t="s">
        <v>60</v>
      </c>
      <c r="B28" s="5017">
        <v>17</v>
      </c>
      <c r="C28" s="5018">
        <v>0</v>
      </c>
      <c r="D28" s="5019">
        <f t="shared" si="2"/>
        <v>17</v>
      </c>
      <c r="E28" s="5005">
        <v>11</v>
      </c>
      <c r="F28" s="5006">
        <v>0</v>
      </c>
      <c r="G28" s="5007">
        <f t="shared" si="3"/>
        <v>11</v>
      </c>
      <c r="H28" s="5005">
        <v>10</v>
      </c>
      <c r="I28" s="5006">
        <v>0</v>
      </c>
      <c r="J28" s="5008">
        <f t="shared" si="4"/>
        <v>10</v>
      </c>
      <c r="K28" s="5009">
        <v>13</v>
      </c>
      <c r="L28" s="5006">
        <v>0</v>
      </c>
      <c r="M28" s="5009">
        <f t="shared" si="5"/>
        <v>13</v>
      </c>
      <c r="N28" s="632">
        <f t="shared" si="6"/>
        <v>51</v>
      </c>
      <c r="O28" s="633">
        <f t="shared" si="7"/>
        <v>0</v>
      </c>
      <c r="P28" s="634">
        <f t="shared" si="8"/>
        <v>51</v>
      </c>
    </row>
    <row r="29" spans="1:115" s="625" customFormat="1">
      <c r="A29" s="1626" t="s">
        <v>65</v>
      </c>
      <c r="B29" s="5017">
        <v>51</v>
      </c>
      <c r="C29" s="5018">
        <v>0</v>
      </c>
      <c r="D29" s="5019">
        <f t="shared" si="2"/>
        <v>51</v>
      </c>
      <c r="E29" s="5005">
        <v>46</v>
      </c>
      <c r="F29" s="5006">
        <v>0</v>
      </c>
      <c r="G29" s="5007">
        <f t="shared" si="3"/>
        <v>46</v>
      </c>
      <c r="H29" s="5005">
        <v>38</v>
      </c>
      <c r="I29" s="5006">
        <v>0</v>
      </c>
      <c r="J29" s="5008">
        <f t="shared" si="4"/>
        <v>38</v>
      </c>
      <c r="K29" s="5009">
        <v>43</v>
      </c>
      <c r="L29" s="5006">
        <v>0</v>
      </c>
      <c r="M29" s="5009">
        <f t="shared" si="5"/>
        <v>43</v>
      </c>
      <c r="N29" s="632">
        <f t="shared" si="6"/>
        <v>178</v>
      </c>
      <c r="O29" s="633">
        <f t="shared" si="7"/>
        <v>0</v>
      </c>
      <c r="P29" s="634">
        <f t="shared" si="8"/>
        <v>178</v>
      </c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4"/>
      <c r="AD29" s="624"/>
      <c r="AE29" s="624"/>
      <c r="AF29" s="624"/>
      <c r="AG29" s="624"/>
      <c r="AH29" s="624"/>
      <c r="AI29" s="624"/>
      <c r="AJ29" s="624"/>
      <c r="AK29" s="624"/>
      <c r="AL29" s="624"/>
      <c r="AM29" s="624"/>
      <c r="AN29" s="624"/>
      <c r="AO29" s="624"/>
      <c r="AP29" s="624"/>
      <c r="AQ29" s="624"/>
      <c r="AR29" s="624"/>
      <c r="AS29" s="624"/>
      <c r="AT29" s="624"/>
      <c r="AU29" s="624"/>
      <c r="AV29" s="624"/>
      <c r="AW29" s="624"/>
      <c r="AX29" s="624"/>
      <c r="AY29" s="624"/>
      <c r="AZ29" s="624"/>
      <c r="BA29" s="624"/>
      <c r="BB29" s="624"/>
      <c r="BC29" s="624"/>
      <c r="BD29" s="624"/>
      <c r="BE29" s="624"/>
      <c r="BF29" s="624"/>
      <c r="BG29" s="624"/>
      <c r="BH29" s="624"/>
      <c r="BI29" s="624"/>
      <c r="BJ29" s="624"/>
      <c r="BK29" s="624"/>
      <c r="BL29" s="624"/>
      <c r="BM29" s="624"/>
      <c r="BN29" s="624"/>
      <c r="BO29" s="624"/>
      <c r="BP29" s="624"/>
      <c r="BQ29" s="624"/>
      <c r="BR29" s="624"/>
      <c r="BS29" s="624"/>
      <c r="BT29" s="624"/>
      <c r="BU29" s="624"/>
      <c r="BV29" s="624"/>
      <c r="BW29" s="624"/>
      <c r="BX29" s="624"/>
      <c r="BY29" s="624"/>
      <c r="BZ29" s="624"/>
      <c r="CA29" s="624"/>
      <c r="CB29" s="624"/>
      <c r="CC29" s="624"/>
      <c r="CD29" s="624"/>
      <c r="CE29" s="624"/>
      <c r="CF29" s="624"/>
      <c r="CG29" s="624"/>
      <c r="CH29" s="624"/>
      <c r="CI29" s="624"/>
      <c r="CJ29" s="624"/>
      <c r="CK29" s="624"/>
      <c r="CL29" s="624"/>
      <c r="CM29" s="624"/>
      <c r="CN29" s="624"/>
      <c r="CO29" s="624"/>
      <c r="CP29" s="624"/>
      <c r="CQ29" s="624"/>
      <c r="CR29" s="624"/>
      <c r="CS29" s="624"/>
      <c r="CT29" s="624"/>
      <c r="CU29" s="624"/>
      <c r="CV29" s="624"/>
      <c r="CW29" s="624"/>
      <c r="CX29" s="624"/>
      <c r="CY29" s="624"/>
      <c r="CZ29" s="624"/>
      <c r="DA29" s="624"/>
      <c r="DB29" s="624"/>
      <c r="DC29" s="624"/>
      <c r="DD29" s="624"/>
      <c r="DE29" s="624"/>
      <c r="DF29" s="624"/>
      <c r="DG29" s="624"/>
      <c r="DH29" s="624"/>
      <c r="DI29" s="624"/>
      <c r="DJ29" s="624"/>
      <c r="DK29" s="624"/>
    </row>
    <row r="30" spans="1:115" s="625" customFormat="1" ht="13.5" thickBot="1">
      <c r="A30" s="1629" t="s">
        <v>62</v>
      </c>
      <c r="B30" s="5020">
        <v>0</v>
      </c>
      <c r="C30" s="5021">
        <v>0</v>
      </c>
      <c r="D30" s="5022">
        <f t="shared" si="2"/>
        <v>0</v>
      </c>
      <c r="E30" s="5010">
        <v>0</v>
      </c>
      <c r="F30" s="5011">
        <v>0</v>
      </c>
      <c r="G30" s="5012">
        <f t="shared" si="3"/>
        <v>0</v>
      </c>
      <c r="H30" s="5010">
        <v>0</v>
      </c>
      <c r="I30" s="5011">
        <v>0</v>
      </c>
      <c r="J30" s="5013">
        <f t="shared" si="4"/>
        <v>0</v>
      </c>
      <c r="K30" s="5014">
        <v>0</v>
      </c>
      <c r="L30" s="5011">
        <v>0</v>
      </c>
      <c r="M30" s="5014">
        <f t="shared" si="5"/>
        <v>0</v>
      </c>
      <c r="N30" s="635">
        <f t="shared" si="6"/>
        <v>0</v>
      </c>
      <c r="O30" s="636">
        <f t="shared" si="7"/>
        <v>0</v>
      </c>
      <c r="P30" s="637">
        <f t="shared" si="8"/>
        <v>0</v>
      </c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24"/>
      <c r="AB30" s="624"/>
      <c r="AC30" s="624"/>
      <c r="AD30" s="624"/>
      <c r="AE30" s="624"/>
      <c r="AF30" s="624"/>
      <c r="AG30" s="624"/>
      <c r="AH30" s="624"/>
      <c r="AI30" s="624"/>
      <c r="AJ30" s="624"/>
      <c r="AK30" s="624"/>
      <c r="AL30" s="624"/>
      <c r="AM30" s="624"/>
      <c r="AN30" s="624"/>
      <c r="AO30" s="624"/>
      <c r="AP30" s="624"/>
      <c r="AQ30" s="624"/>
      <c r="AR30" s="624"/>
      <c r="AS30" s="624"/>
      <c r="AT30" s="624"/>
      <c r="AU30" s="624"/>
      <c r="AV30" s="624"/>
      <c r="AW30" s="624"/>
      <c r="AX30" s="624"/>
      <c r="AY30" s="624"/>
      <c r="AZ30" s="624"/>
      <c r="BA30" s="624"/>
      <c r="BB30" s="624"/>
      <c r="BC30" s="624"/>
      <c r="BD30" s="624"/>
      <c r="BE30" s="624"/>
      <c r="BF30" s="624"/>
      <c r="BG30" s="624"/>
      <c r="BH30" s="624"/>
      <c r="BI30" s="624"/>
      <c r="BJ30" s="624"/>
      <c r="BK30" s="624"/>
      <c r="BL30" s="624"/>
      <c r="BM30" s="624"/>
      <c r="BN30" s="624"/>
      <c r="BO30" s="624"/>
      <c r="BP30" s="624"/>
      <c r="BQ30" s="624"/>
      <c r="BR30" s="624"/>
      <c r="BS30" s="624"/>
      <c r="BT30" s="624"/>
      <c r="BU30" s="624"/>
      <c r="BV30" s="624"/>
      <c r="BW30" s="624"/>
      <c r="BX30" s="624"/>
      <c r="BY30" s="624"/>
      <c r="BZ30" s="624"/>
      <c r="CA30" s="624"/>
      <c r="CB30" s="624"/>
      <c r="CC30" s="624"/>
      <c r="CD30" s="624"/>
      <c r="CE30" s="624"/>
      <c r="CF30" s="624"/>
      <c r="CG30" s="624"/>
      <c r="CH30" s="624"/>
      <c r="CI30" s="624"/>
      <c r="CJ30" s="624"/>
      <c r="CK30" s="624"/>
      <c r="CL30" s="624"/>
      <c r="CM30" s="624"/>
      <c r="CN30" s="624"/>
      <c r="CO30" s="624"/>
      <c r="CP30" s="624"/>
      <c r="CQ30" s="624"/>
      <c r="CR30" s="624"/>
      <c r="CS30" s="624"/>
      <c r="CT30" s="624"/>
      <c r="CU30" s="624"/>
      <c r="CV30" s="624"/>
      <c r="CW30" s="624"/>
      <c r="CX30" s="624"/>
      <c r="CY30" s="624"/>
      <c r="CZ30" s="624"/>
      <c r="DA30" s="624"/>
      <c r="DB30" s="624"/>
      <c r="DC30" s="624"/>
      <c r="DD30" s="624"/>
      <c r="DE30" s="624"/>
      <c r="DF30" s="624"/>
      <c r="DG30" s="624"/>
      <c r="DH30" s="624"/>
      <c r="DI30" s="624"/>
      <c r="DJ30" s="624"/>
      <c r="DK30" s="624"/>
    </row>
    <row r="31" spans="1:115" s="625" customFormat="1" ht="13.5" thickBot="1">
      <c r="A31" s="1633" t="s">
        <v>17</v>
      </c>
      <c r="B31" s="5029">
        <f t="shared" ref="B31:M31" si="9">B21+B22+B23+B24+B25+B26+B27+B28+B29+B30</f>
        <v>246</v>
      </c>
      <c r="C31" s="5030">
        <f t="shared" si="9"/>
        <v>0</v>
      </c>
      <c r="D31" s="5031">
        <f t="shared" si="9"/>
        <v>246</v>
      </c>
      <c r="E31" s="3275">
        <f t="shared" si="9"/>
        <v>229</v>
      </c>
      <c r="F31" s="4999">
        <f t="shared" si="9"/>
        <v>0</v>
      </c>
      <c r="G31" s="3276">
        <f t="shared" si="9"/>
        <v>229</v>
      </c>
      <c r="H31" s="3275">
        <f t="shared" si="9"/>
        <v>176</v>
      </c>
      <c r="I31" s="3277">
        <f t="shared" si="9"/>
        <v>0</v>
      </c>
      <c r="J31" s="5015">
        <f t="shared" si="9"/>
        <v>176</v>
      </c>
      <c r="K31" s="5016">
        <f t="shared" si="9"/>
        <v>222</v>
      </c>
      <c r="L31" s="3278">
        <f t="shared" si="9"/>
        <v>0</v>
      </c>
      <c r="M31" s="3276">
        <f t="shared" si="9"/>
        <v>222</v>
      </c>
      <c r="N31" s="539">
        <f t="shared" ref="N31:P31" si="10">N21+N22+N23+N24+N25+N26+N27+N28+N29+N30</f>
        <v>873</v>
      </c>
      <c r="O31" s="540">
        <f t="shared" si="10"/>
        <v>0</v>
      </c>
      <c r="P31" s="638">
        <f t="shared" si="10"/>
        <v>873</v>
      </c>
      <c r="Q31" s="624"/>
      <c r="R31" s="624"/>
      <c r="S31" s="624"/>
      <c r="T31" s="624"/>
      <c r="U31" s="624"/>
      <c r="V31" s="624"/>
      <c r="W31" s="624"/>
      <c r="X31" s="624"/>
      <c r="Y31" s="624"/>
      <c r="Z31" s="624"/>
      <c r="AA31" s="624"/>
      <c r="AB31" s="624"/>
      <c r="AC31" s="624"/>
      <c r="AD31" s="624"/>
      <c r="AE31" s="624"/>
      <c r="AF31" s="624"/>
      <c r="AG31" s="624"/>
      <c r="AH31" s="624"/>
      <c r="AI31" s="624"/>
      <c r="AJ31" s="624"/>
      <c r="AK31" s="624"/>
      <c r="AL31" s="624"/>
      <c r="AM31" s="624"/>
      <c r="AN31" s="624"/>
      <c r="AO31" s="624"/>
      <c r="AP31" s="624"/>
      <c r="AQ31" s="624"/>
      <c r="AR31" s="624"/>
      <c r="AS31" s="624"/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4"/>
      <c r="BE31" s="624"/>
      <c r="BF31" s="624"/>
      <c r="BG31" s="624"/>
      <c r="BH31" s="624"/>
      <c r="BI31" s="624"/>
      <c r="BJ31" s="624"/>
      <c r="BK31" s="624"/>
      <c r="BL31" s="624"/>
      <c r="BM31" s="624"/>
      <c r="BN31" s="624"/>
      <c r="BO31" s="624"/>
      <c r="BP31" s="624"/>
      <c r="BQ31" s="624"/>
      <c r="BR31" s="624"/>
      <c r="BS31" s="624"/>
      <c r="BT31" s="624"/>
      <c r="BU31" s="624"/>
      <c r="BV31" s="624"/>
      <c r="BW31" s="624"/>
      <c r="BX31" s="624"/>
      <c r="BY31" s="624"/>
      <c r="BZ31" s="624"/>
      <c r="CA31" s="624"/>
      <c r="CB31" s="624"/>
      <c r="CC31" s="624"/>
      <c r="CD31" s="624"/>
      <c r="CE31" s="624"/>
      <c r="CF31" s="624"/>
      <c r="CG31" s="624"/>
      <c r="CH31" s="624"/>
      <c r="CI31" s="624"/>
      <c r="CJ31" s="624"/>
      <c r="CK31" s="624"/>
      <c r="CL31" s="624"/>
      <c r="CM31" s="624"/>
      <c r="CN31" s="624"/>
      <c r="CO31" s="624"/>
      <c r="CP31" s="624"/>
      <c r="CQ31" s="624"/>
      <c r="CR31" s="624"/>
      <c r="CS31" s="624"/>
      <c r="CT31" s="624"/>
      <c r="CU31" s="624"/>
      <c r="CV31" s="624"/>
      <c r="CW31" s="624"/>
      <c r="CX31" s="624"/>
      <c r="CY31" s="624"/>
      <c r="CZ31" s="624"/>
      <c r="DA31" s="624"/>
      <c r="DB31" s="624"/>
      <c r="DC31" s="624"/>
      <c r="DD31" s="624"/>
      <c r="DE31" s="624"/>
      <c r="DF31" s="624"/>
      <c r="DG31" s="624"/>
      <c r="DH31" s="624"/>
      <c r="DI31" s="624"/>
      <c r="DJ31" s="624"/>
      <c r="DK31" s="624"/>
    </row>
    <row r="32" spans="1:115" s="625" customFormat="1" ht="13.5" customHeight="1">
      <c r="A32" s="1634" t="s">
        <v>63</v>
      </c>
      <c r="B32" s="5017"/>
      <c r="C32" s="5018"/>
      <c r="D32" s="5019"/>
      <c r="E32" s="3389"/>
      <c r="F32" s="3390"/>
      <c r="G32" s="3391"/>
      <c r="H32" s="3389"/>
      <c r="I32" s="3392"/>
      <c r="J32" s="3393"/>
      <c r="K32" s="3390"/>
      <c r="L32" s="3392"/>
      <c r="M32" s="3390"/>
      <c r="N32" s="639"/>
      <c r="O32" s="640"/>
      <c r="P32" s="63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24"/>
      <c r="AB32" s="624"/>
      <c r="AC32" s="624"/>
      <c r="AD32" s="624"/>
      <c r="AE32" s="624"/>
      <c r="AF32" s="624"/>
      <c r="AG32" s="624"/>
      <c r="AH32" s="624"/>
      <c r="AI32" s="624"/>
      <c r="AJ32" s="624"/>
      <c r="AK32" s="624"/>
      <c r="AL32" s="624"/>
      <c r="AM32" s="624"/>
      <c r="AN32" s="624"/>
      <c r="AO32" s="624"/>
      <c r="AP32" s="624"/>
      <c r="AQ32" s="624"/>
      <c r="AR32" s="624"/>
      <c r="AS32" s="624"/>
      <c r="AT32" s="624"/>
      <c r="AU32" s="624"/>
      <c r="AV32" s="624"/>
      <c r="AW32" s="624"/>
      <c r="AX32" s="624"/>
      <c r="AY32" s="624"/>
      <c r="AZ32" s="624"/>
      <c r="BA32" s="624"/>
      <c r="BB32" s="624"/>
      <c r="BC32" s="624"/>
      <c r="BD32" s="624"/>
      <c r="BE32" s="624"/>
      <c r="BF32" s="624"/>
      <c r="BG32" s="624"/>
      <c r="BH32" s="624"/>
      <c r="BI32" s="624"/>
      <c r="BJ32" s="624"/>
      <c r="BK32" s="624"/>
      <c r="BL32" s="624"/>
      <c r="BM32" s="624"/>
      <c r="BN32" s="624"/>
      <c r="BO32" s="624"/>
      <c r="BP32" s="624"/>
      <c r="BQ32" s="624"/>
      <c r="BR32" s="624"/>
      <c r="BS32" s="624"/>
      <c r="BT32" s="624"/>
      <c r="BU32" s="624"/>
      <c r="BV32" s="624"/>
      <c r="BW32" s="624"/>
      <c r="BX32" s="624"/>
      <c r="BY32" s="624"/>
      <c r="BZ32" s="624"/>
      <c r="CA32" s="624"/>
      <c r="CB32" s="624"/>
      <c r="CC32" s="624"/>
      <c r="CD32" s="624"/>
      <c r="CE32" s="624"/>
      <c r="CF32" s="624"/>
      <c r="CG32" s="624"/>
      <c r="CH32" s="624"/>
      <c r="CI32" s="624"/>
      <c r="CJ32" s="624"/>
      <c r="CK32" s="624"/>
      <c r="CL32" s="624"/>
      <c r="CM32" s="624"/>
      <c r="CN32" s="624"/>
      <c r="CO32" s="624"/>
      <c r="CP32" s="624"/>
      <c r="CQ32" s="624"/>
      <c r="CR32" s="624"/>
      <c r="CS32" s="624"/>
      <c r="CT32" s="624"/>
      <c r="CU32" s="624"/>
      <c r="CV32" s="624"/>
      <c r="CW32" s="624"/>
      <c r="CX32" s="624"/>
      <c r="CY32" s="624"/>
      <c r="CZ32" s="624"/>
      <c r="DA32" s="624"/>
      <c r="DB32" s="624"/>
      <c r="DC32" s="624"/>
      <c r="DD32" s="624"/>
      <c r="DE32" s="624"/>
      <c r="DF32" s="624"/>
      <c r="DG32" s="624"/>
      <c r="DH32" s="624"/>
      <c r="DI32" s="624"/>
      <c r="DJ32" s="624"/>
      <c r="DK32" s="624"/>
    </row>
    <row r="33" spans="1:115" s="624" customFormat="1">
      <c r="A33" s="1624" t="s">
        <v>53</v>
      </c>
      <c r="B33" s="5017">
        <v>0</v>
      </c>
      <c r="C33" s="5018">
        <v>0</v>
      </c>
      <c r="D33" s="5019">
        <f>B33+C33</f>
        <v>0</v>
      </c>
      <c r="E33" s="5005">
        <v>0</v>
      </c>
      <c r="F33" s="5009">
        <v>0</v>
      </c>
      <c r="G33" s="5007">
        <f>E33+F33</f>
        <v>0</v>
      </c>
      <c r="H33" s="5005">
        <v>0</v>
      </c>
      <c r="I33" s="5006">
        <v>0</v>
      </c>
      <c r="J33" s="5008">
        <f>I33+H33</f>
        <v>0</v>
      </c>
      <c r="K33" s="5009">
        <v>0</v>
      </c>
      <c r="L33" s="5006">
        <v>0</v>
      </c>
      <c r="M33" s="5009">
        <f>K33+L33</f>
        <v>0</v>
      </c>
      <c r="N33" s="632">
        <f>B33+E33+H33+K33</f>
        <v>0</v>
      </c>
      <c r="O33" s="633">
        <f>F33+I33+L33+C33</f>
        <v>0</v>
      </c>
      <c r="P33" s="641">
        <f>N33+O33</f>
        <v>0</v>
      </c>
    </row>
    <row r="34" spans="1:115" s="624" customFormat="1">
      <c r="A34" s="1624" t="s">
        <v>54</v>
      </c>
      <c r="B34" s="5017">
        <v>0</v>
      </c>
      <c r="C34" s="5018">
        <v>0</v>
      </c>
      <c r="D34" s="5019">
        <f>B34+C34</f>
        <v>0</v>
      </c>
      <c r="E34" s="5005">
        <v>1</v>
      </c>
      <c r="F34" s="5009">
        <v>0</v>
      </c>
      <c r="G34" s="5007">
        <f>E34+F34</f>
        <v>1</v>
      </c>
      <c r="H34" s="5005">
        <v>0</v>
      </c>
      <c r="I34" s="5006">
        <v>0</v>
      </c>
      <c r="J34" s="5008">
        <f>I34+H34</f>
        <v>0</v>
      </c>
      <c r="K34" s="5009">
        <v>1</v>
      </c>
      <c r="L34" s="5006">
        <v>0</v>
      </c>
      <c r="M34" s="5009">
        <f>K34+L34</f>
        <v>1</v>
      </c>
      <c r="N34" s="632">
        <f>B34+E34+H34+K34</f>
        <v>2</v>
      </c>
      <c r="O34" s="633">
        <f>F34+I34+L34+C34</f>
        <v>0</v>
      </c>
      <c r="P34" s="641">
        <f>N34+O34</f>
        <v>2</v>
      </c>
    </row>
    <row r="35" spans="1:115" s="625" customFormat="1">
      <c r="A35" s="1625" t="s">
        <v>55</v>
      </c>
      <c r="B35" s="5017">
        <v>0</v>
      </c>
      <c r="C35" s="5018">
        <v>0</v>
      </c>
      <c r="D35" s="5019">
        <f t="shared" ref="D35:D42" si="11">B35+C35</f>
        <v>0</v>
      </c>
      <c r="E35" s="5005">
        <v>0</v>
      </c>
      <c r="F35" s="5009">
        <v>0</v>
      </c>
      <c r="G35" s="5007">
        <f t="shared" ref="G35:G42" si="12">E35+F35</f>
        <v>0</v>
      </c>
      <c r="H35" s="5005">
        <v>0</v>
      </c>
      <c r="I35" s="5006">
        <v>0</v>
      </c>
      <c r="J35" s="5008">
        <f t="shared" ref="J35:J42" si="13">I35+H35</f>
        <v>0</v>
      </c>
      <c r="K35" s="5009">
        <v>0</v>
      </c>
      <c r="L35" s="5006">
        <v>0</v>
      </c>
      <c r="M35" s="5009">
        <f t="shared" ref="M35:M42" si="14">K35+L35</f>
        <v>0</v>
      </c>
      <c r="N35" s="632">
        <f>B35+E35+H35+K35</f>
        <v>0</v>
      </c>
      <c r="O35" s="633">
        <f>F35+I35+L35+C35</f>
        <v>0</v>
      </c>
      <c r="P35" s="641">
        <f>N35+O35</f>
        <v>0</v>
      </c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4"/>
      <c r="AK35" s="624"/>
      <c r="AL35" s="624"/>
      <c r="AM35" s="624"/>
      <c r="AN35" s="624"/>
      <c r="AO35" s="624"/>
      <c r="AP35" s="624"/>
      <c r="AQ35" s="624"/>
      <c r="AR35" s="624"/>
      <c r="AS35" s="624"/>
      <c r="AT35" s="624"/>
      <c r="AU35" s="624"/>
      <c r="AV35" s="624"/>
      <c r="AW35" s="624"/>
      <c r="AX35" s="624"/>
      <c r="AY35" s="624"/>
      <c r="AZ35" s="624"/>
      <c r="BA35" s="624"/>
      <c r="BB35" s="624"/>
      <c r="BC35" s="624"/>
      <c r="BD35" s="624"/>
      <c r="BE35" s="624"/>
      <c r="BF35" s="624"/>
      <c r="BG35" s="624"/>
      <c r="BH35" s="624"/>
      <c r="BI35" s="624"/>
      <c r="BJ35" s="624"/>
      <c r="BK35" s="624"/>
      <c r="BL35" s="624"/>
      <c r="BM35" s="624"/>
      <c r="BN35" s="624"/>
      <c r="BO35" s="624"/>
      <c r="BP35" s="624"/>
      <c r="BQ35" s="624"/>
      <c r="BR35" s="624"/>
      <c r="BS35" s="624"/>
      <c r="BT35" s="624"/>
      <c r="BU35" s="624"/>
      <c r="BV35" s="624"/>
      <c r="BW35" s="624"/>
      <c r="BX35" s="624"/>
      <c r="BY35" s="624"/>
      <c r="BZ35" s="624"/>
      <c r="CA35" s="624"/>
      <c r="CB35" s="624"/>
      <c r="CC35" s="624"/>
      <c r="CD35" s="624"/>
      <c r="CE35" s="624"/>
      <c r="CF35" s="624"/>
      <c r="CG35" s="624"/>
      <c r="CH35" s="624"/>
      <c r="CI35" s="624"/>
      <c r="CJ35" s="624"/>
      <c r="CK35" s="624"/>
      <c r="CL35" s="624"/>
      <c r="CM35" s="624"/>
      <c r="CN35" s="624"/>
      <c r="CO35" s="624"/>
      <c r="CP35" s="624"/>
      <c r="CQ35" s="624"/>
      <c r="CR35" s="624"/>
      <c r="CS35" s="624"/>
      <c r="CT35" s="624"/>
      <c r="CU35" s="624"/>
      <c r="CV35" s="624"/>
      <c r="CW35" s="624"/>
      <c r="CX35" s="624"/>
      <c r="CY35" s="624"/>
      <c r="CZ35" s="624"/>
      <c r="DA35" s="624"/>
      <c r="DB35" s="624"/>
      <c r="DC35" s="624"/>
      <c r="DD35" s="624"/>
      <c r="DE35" s="624"/>
      <c r="DF35" s="624"/>
      <c r="DG35" s="624"/>
      <c r="DH35" s="624"/>
      <c r="DI35" s="624"/>
      <c r="DJ35" s="624"/>
      <c r="DK35" s="624"/>
    </row>
    <row r="36" spans="1:115" s="625" customFormat="1">
      <c r="A36" s="1625" t="s">
        <v>56</v>
      </c>
      <c r="B36" s="5017">
        <v>0</v>
      </c>
      <c r="C36" s="5018">
        <v>0</v>
      </c>
      <c r="D36" s="5019">
        <f t="shared" si="11"/>
        <v>0</v>
      </c>
      <c r="E36" s="5005">
        <v>0</v>
      </c>
      <c r="F36" s="5009">
        <v>0</v>
      </c>
      <c r="G36" s="5007">
        <f t="shared" si="12"/>
        <v>0</v>
      </c>
      <c r="H36" s="5005">
        <v>0</v>
      </c>
      <c r="I36" s="5006">
        <v>0</v>
      </c>
      <c r="J36" s="5008">
        <f t="shared" si="13"/>
        <v>0</v>
      </c>
      <c r="K36" s="5009">
        <v>0</v>
      </c>
      <c r="L36" s="5006">
        <v>0</v>
      </c>
      <c r="M36" s="5009">
        <f t="shared" si="14"/>
        <v>0</v>
      </c>
      <c r="N36" s="632">
        <f t="shared" ref="N36:N42" si="15">B36+E36+H36+K36</f>
        <v>0</v>
      </c>
      <c r="O36" s="633">
        <f t="shared" ref="O36:O42" si="16">F36+I36+L36+C36</f>
        <v>0</v>
      </c>
      <c r="P36" s="641">
        <f t="shared" ref="P36:P42" si="17">N36+O36</f>
        <v>0</v>
      </c>
      <c r="Q36" s="624"/>
      <c r="R36" s="624"/>
      <c r="S36" s="624"/>
      <c r="T36" s="624"/>
      <c r="U36" s="624"/>
      <c r="V36" s="624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24"/>
      <c r="AT36" s="624"/>
      <c r="AU36" s="624"/>
      <c r="AV36" s="624"/>
      <c r="AW36" s="624"/>
      <c r="AX36" s="624"/>
      <c r="AY36" s="624"/>
      <c r="AZ36" s="624"/>
      <c r="BA36" s="624"/>
      <c r="BB36" s="624"/>
      <c r="BC36" s="624"/>
      <c r="BD36" s="624"/>
      <c r="BE36" s="624"/>
      <c r="BF36" s="624"/>
      <c r="BG36" s="624"/>
      <c r="BH36" s="624"/>
      <c r="BI36" s="624"/>
      <c r="BJ36" s="624"/>
      <c r="BK36" s="624"/>
      <c r="BL36" s="624"/>
      <c r="BM36" s="624"/>
      <c r="BN36" s="624"/>
      <c r="BO36" s="624"/>
      <c r="BP36" s="624"/>
      <c r="BQ36" s="624"/>
      <c r="BR36" s="624"/>
      <c r="BS36" s="624"/>
      <c r="BT36" s="624"/>
      <c r="BU36" s="624"/>
      <c r="BV36" s="624"/>
      <c r="BW36" s="624"/>
      <c r="BX36" s="624"/>
      <c r="BY36" s="624"/>
      <c r="BZ36" s="624"/>
      <c r="CA36" s="624"/>
      <c r="CB36" s="624"/>
      <c r="CC36" s="624"/>
      <c r="CD36" s="624"/>
      <c r="CE36" s="624"/>
      <c r="CF36" s="624"/>
      <c r="CG36" s="624"/>
      <c r="CH36" s="624"/>
      <c r="CI36" s="624"/>
      <c r="CJ36" s="624"/>
      <c r="CK36" s="624"/>
      <c r="CL36" s="624"/>
      <c r="CM36" s="624"/>
      <c r="CN36" s="624"/>
      <c r="CO36" s="624"/>
      <c r="CP36" s="624"/>
      <c r="CQ36" s="624"/>
      <c r="CR36" s="624"/>
      <c r="CS36" s="624"/>
      <c r="CT36" s="624"/>
      <c r="CU36" s="624"/>
      <c r="CV36" s="624"/>
      <c r="CW36" s="624"/>
      <c r="CX36" s="624"/>
      <c r="CY36" s="624"/>
      <c r="CZ36" s="624"/>
      <c r="DA36" s="624"/>
      <c r="DB36" s="624"/>
      <c r="DC36" s="624"/>
      <c r="DD36" s="624"/>
      <c r="DE36" s="624"/>
      <c r="DF36" s="624"/>
      <c r="DG36" s="624"/>
      <c r="DH36" s="624"/>
      <c r="DI36" s="624"/>
      <c r="DJ36" s="624"/>
      <c r="DK36" s="624"/>
    </row>
    <row r="37" spans="1:115" s="625" customFormat="1">
      <c r="A37" s="1626" t="s">
        <v>57</v>
      </c>
      <c r="B37" s="5017">
        <v>0</v>
      </c>
      <c r="C37" s="5018">
        <v>0</v>
      </c>
      <c r="D37" s="5019">
        <f t="shared" si="11"/>
        <v>0</v>
      </c>
      <c r="E37" s="5005">
        <v>0</v>
      </c>
      <c r="F37" s="5009">
        <v>0</v>
      </c>
      <c r="G37" s="5007">
        <f t="shared" si="12"/>
        <v>0</v>
      </c>
      <c r="H37" s="5005">
        <v>0</v>
      </c>
      <c r="I37" s="5006">
        <v>0</v>
      </c>
      <c r="J37" s="5008">
        <f t="shared" si="13"/>
        <v>0</v>
      </c>
      <c r="K37" s="5009">
        <v>0</v>
      </c>
      <c r="L37" s="5006">
        <v>0</v>
      </c>
      <c r="M37" s="5009">
        <f t="shared" si="14"/>
        <v>0</v>
      </c>
      <c r="N37" s="632">
        <f t="shared" si="15"/>
        <v>0</v>
      </c>
      <c r="O37" s="633">
        <f t="shared" si="16"/>
        <v>0</v>
      </c>
      <c r="P37" s="641">
        <f t="shared" si="17"/>
        <v>0</v>
      </c>
      <c r="Q37" s="624" t="s">
        <v>64</v>
      </c>
      <c r="R37" s="624"/>
      <c r="S37" s="624"/>
      <c r="T37" s="624"/>
      <c r="U37" s="624"/>
      <c r="V37" s="624"/>
      <c r="W37" s="624"/>
      <c r="X37" s="624"/>
      <c r="Y37" s="624"/>
      <c r="Z37" s="624"/>
      <c r="AA37" s="624"/>
      <c r="AB37" s="624"/>
      <c r="AC37" s="624"/>
      <c r="AD37" s="624"/>
      <c r="AE37" s="624"/>
      <c r="AF37" s="624"/>
      <c r="AG37" s="624"/>
      <c r="AH37" s="624"/>
      <c r="AI37" s="624"/>
      <c r="AJ37" s="624"/>
      <c r="AK37" s="624"/>
      <c r="AL37" s="624"/>
      <c r="AM37" s="624"/>
      <c r="AN37" s="624"/>
      <c r="AO37" s="624"/>
      <c r="AP37" s="624"/>
      <c r="AQ37" s="624"/>
      <c r="AR37" s="624"/>
      <c r="AS37" s="624"/>
      <c r="AT37" s="624"/>
      <c r="AU37" s="624"/>
      <c r="AV37" s="624"/>
      <c r="AW37" s="624"/>
      <c r="AX37" s="624"/>
      <c r="AY37" s="624"/>
      <c r="AZ37" s="624"/>
      <c r="BA37" s="624"/>
      <c r="BB37" s="624"/>
      <c r="BC37" s="624"/>
      <c r="BD37" s="624"/>
      <c r="BE37" s="624"/>
      <c r="BF37" s="624"/>
      <c r="BG37" s="624"/>
      <c r="BH37" s="624"/>
      <c r="BI37" s="624"/>
      <c r="BJ37" s="624"/>
      <c r="BK37" s="624"/>
      <c r="BL37" s="624"/>
      <c r="BM37" s="624"/>
      <c r="BN37" s="624"/>
      <c r="BO37" s="624"/>
      <c r="BP37" s="624"/>
      <c r="BQ37" s="624"/>
      <c r="BR37" s="624"/>
      <c r="BS37" s="624"/>
      <c r="BT37" s="624"/>
      <c r="BU37" s="624"/>
      <c r="BV37" s="624"/>
      <c r="BW37" s="624"/>
      <c r="BX37" s="624"/>
      <c r="BY37" s="624"/>
      <c r="BZ37" s="624"/>
      <c r="CA37" s="624"/>
      <c r="CB37" s="624"/>
      <c r="CC37" s="624"/>
      <c r="CD37" s="624"/>
      <c r="CE37" s="624"/>
      <c r="CF37" s="624"/>
      <c r="CG37" s="624"/>
      <c r="CH37" s="624"/>
      <c r="CI37" s="624"/>
      <c r="CJ37" s="624"/>
      <c r="CK37" s="624"/>
      <c r="CL37" s="624"/>
      <c r="CM37" s="624"/>
      <c r="CN37" s="624"/>
      <c r="CO37" s="624"/>
      <c r="CP37" s="624"/>
      <c r="CQ37" s="624"/>
      <c r="CR37" s="624"/>
      <c r="CS37" s="624"/>
      <c r="CT37" s="624"/>
      <c r="CU37" s="624"/>
      <c r="CV37" s="624"/>
      <c r="CW37" s="624"/>
      <c r="CX37" s="624"/>
      <c r="CY37" s="624"/>
      <c r="CZ37" s="624"/>
      <c r="DA37" s="624"/>
      <c r="DB37" s="624"/>
      <c r="DC37" s="624"/>
      <c r="DD37" s="624"/>
      <c r="DE37" s="624"/>
      <c r="DF37" s="624"/>
      <c r="DG37" s="624"/>
      <c r="DH37" s="624"/>
      <c r="DI37" s="624"/>
      <c r="DJ37" s="624"/>
      <c r="DK37" s="624"/>
    </row>
    <row r="38" spans="1:115" s="625" customFormat="1">
      <c r="A38" s="1627" t="s">
        <v>58</v>
      </c>
      <c r="B38" s="5017">
        <v>2</v>
      </c>
      <c r="C38" s="5018">
        <v>0</v>
      </c>
      <c r="D38" s="5019">
        <f t="shared" si="11"/>
        <v>2</v>
      </c>
      <c r="E38" s="5005">
        <v>0</v>
      </c>
      <c r="F38" s="5009">
        <v>0</v>
      </c>
      <c r="G38" s="5007">
        <f t="shared" si="12"/>
        <v>0</v>
      </c>
      <c r="H38" s="5005">
        <v>0</v>
      </c>
      <c r="I38" s="5006">
        <v>0</v>
      </c>
      <c r="J38" s="5008">
        <f t="shared" si="13"/>
        <v>0</v>
      </c>
      <c r="K38" s="5009">
        <v>0</v>
      </c>
      <c r="L38" s="5006">
        <v>0</v>
      </c>
      <c r="M38" s="5009">
        <f t="shared" si="14"/>
        <v>0</v>
      </c>
      <c r="N38" s="632">
        <f t="shared" si="15"/>
        <v>2</v>
      </c>
      <c r="O38" s="633">
        <f t="shared" si="16"/>
        <v>0</v>
      </c>
      <c r="P38" s="641">
        <f t="shared" si="17"/>
        <v>2</v>
      </c>
      <c r="Q38" s="624"/>
      <c r="R38" s="624"/>
      <c r="S38" s="624"/>
      <c r="T38" s="624"/>
      <c r="U38" s="624"/>
      <c r="V38" s="624"/>
      <c r="W38" s="624"/>
      <c r="X38" s="624"/>
      <c r="Y38" s="624"/>
      <c r="Z38" s="624"/>
      <c r="AA38" s="624"/>
      <c r="AB38" s="624"/>
      <c r="AC38" s="624"/>
      <c r="AD38" s="624"/>
      <c r="AE38" s="624"/>
      <c r="AF38" s="624"/>
      <c r="AG38" s="624"/>
      <c r="AH38" s="624"/>
      <c r="AI38" s="624"/>
      <c r="AJ38" s="624"/>
      <c r="AK38" s="624"/>
      <c r="AL38" s="624"/>
      <c r="AM38" s="624"/>
      <c r="AN38" s="624"/>
      <c r="AO38" s="624"/>
      <c r="AP38" s="624"/>
      <c r="AQ38" s="624"/>
      <c r="AR38" s="624"/>
      <c r="AS38" s="624"/>
      <c r="AT38" s="624"/>
      <c r="AU38" s="624"/>
      <c r="AV38" s="624"/>
      <c r="AW38" s="624"/>
      <c r="AX38" s="624"/>
      <c r="AY38" s="624"/>
      <c r="AZ38" s="624"/>
      <c r="BA38" s="624"/>
      <c r="BB38" s="624"/>
      <c r="BC38" s="624"/>
      <c r="BD38" s="624"/>
      <c r="BE38" s="624"/>
      <c r="BF38" s="624"/>
      <c r="BG38" s="624"/>
      <c r="BH38" s="624"/>
      <c r="BI38" s="624"/>
      <c r="BJ38" s="624"/>
      <c r="BK38" s="624"/>
      <c r="BL38" s="624"/>
      <c r="BM38" s="624"/>
      <c r="BN38" s="624"/>
      <c r="BO38" s="624"/>
      <c r="BP38" s="624"/>
      <c r="BQ38" s="624"/>
      <c r="BR38" s="624"/>
      <c r="BS38" s="624"/>
      <c r="BT38" s="624"/>
      <c r="BU38" s="624"/>
      <c r="BV38" s="624"/>
      <c r="BW38" s="624"/>
      <c r="BX38" s="624"/>
      <c r="BY38" s="624"/>
      <c r="BZ38" s="624"/>
      <c r="CA38" s="624"/>
      <c r="CB38" s="624"/>
      <c r="CC38" s="624"/>
      <c r="CD38" s="624"/>
      <c r="CE38" s="624"/>
      <c r="CF38" s="624"/>
      <c r="CG38" s="624"/>
      <c r="CH38" s="624"/>
      <c r="CI38" s="624"/>
      <c r="CJ38" s="624"/>
      <c r="CK38" s="624"/>
      <c r="CL38" s="624"/>
      <c r="CM38" s="624"/>
      <c r="CN38" s="624"/>
      <c r="CO38" s="624"/>
      <c r="CP38" s="624"/>
      <c r="CQ38" s="624"/>
      <c r="CR38" s="624"/>
      <c r="CS38" s="624"/>
      <c r="CT38" s="624"/>
      <c r="CU38" s="624"/>
      <c r="CV38" s="624"/>
      <c r="CW38" s="624"/>
      <c r="CX38" s="624"/>
      <c r="CY38" s="624"/>
      <c r="CZ38" s="624"/>
      <c r="DA38" s="624"/>
      <c r="DB38" s="624"/>
      <c r="DC38" s="624"/>
      <c r="DD38" s="624"/>
      <c r="DE38" s="624"/>
      <c r="DF38" s="624"/>
      <c r="DG38" s="624"/>
      <c r="DH38" s="624"/>
      <c r="DI38" s="624"/>
      <c r="DJ38" s="624"/>
      <c r="DK38" s="624"/>
    </row>
    <row r="39" spans="1:115" s="624" customFormat="1">
      <c r="A39" s="1625" t="s">
        <v>59</v>
      </c>
      <c r="B39" s="5017">
        <v>0</v>
      </c>
      <c r="C39" s="5018">
        <v>0</v>
      </c>
      <c r="D39" s="5019">
        <f t="shared" si="11"/>
        <v>0</v>
      </c>
      <c r="E39" s="5005">
        <v>0</v>
      </c>
      <c r="F39" s="5009">
        <v>0</v>
      </c>
      <c r="G39" s="5007">
        <f t="shared" si="12"/>
        <v>0</v>
      </c>
      <c r="H39" s="5005">
        <v>0</v>
      </c>
      <c r="I39" s="5006">
        <v>0</v>
      </c>
      <c r="J39" s="5008">
        <f t="shared" si="13"/>
        <v>0</v>
      </c>
      <c r="K39" s="5009">
        <v>0</v>
      </c>
      <c r="L39" s="5006">
        <v>0</v>
      </c>
      <c r="M39" s="5009">
        <f t="shared" si="14"/>
        <v>0</v>
      </c>
      <c r="N39" s="632">
        <f t="shared" si="15"/>
        <v>0</v>
      </c>
      <c r="O39" s="633">
        <f t="shared" si="16"/>
        <v>0</v>
      </c>
      <c r="P39" s="641">
        <f t="shared" si="17"/>
        <v>0</v>
      </c>
    </row>
    <row r="40" spans="1:115" s="625" customFormat="1" ht="12" customHeight="1">
      <c r="A40" s="1625" t="s">
        <v>60</v>
      </c>
      <c r="B40" s="5017">
        <v>0</v>
      </c>
      <c r="C40" s="5018">
        <v>0</v>
      </c>
      <c r="D40" s="5019">
        <f t="shared" si="11"/>
        <v>0</v>
      </c>
      <c r="E40" s="5005">
        <v>0</v>
      </c>
      <c r="F40" s="5009">
        <v>0</v>
      </c>
      <c r="G40" s="5007">
        <f t="shared" si="12"/>
        <v>0</v>
      </c>
      <c r="H40" s="5005">
        <v>0</v>
      </c>
      <c r="I40" s="5006">
        <v>0</v>
      </c>
      <c r="J40" s="5008">
        <f t="shared" si="13"/>
        <v>0</v>
      </c>
      <c r="K40" s="5009">
        <v>0</v>
      </c>
      <c r="L40" s="5006">
        <v>0</v>
      </c>
      <c r="M40" s="5009">
        <f t="shared" si="14"/>
        <v>0</v>
      </c>
      <c r="N40" s="632">
        <f t="shared" si="15"/>
        <v>0</v>
      </c>
      <c r="O40" s="633">
        <f t="shared" si="16"/>
        <v>0</v>
      </c>
      <c r="P40" s="641">
        <f t="shared" si="17"/>
        <v>0</v>
      </c>
      <c r="Q40" s="624"/>
      <c r="R40" s="624"/>
      <c r="S40" s="624"/>
      <c r="T40" s="624"/>
      <c r="U40" s="624"/>
      <c r="V40" s="624"/>
      <c r="W40" s="624"/>
      <c r="X40" s="624"/>
      <c r="Y40" s="624"/>
      <c r="Z40" s="624"/>
      <c r="AA40" s="624"/>
      <c r="AB40" s="624"/>
      <c r="AC40" s="624"/>
      <c r="AD40" s="624"/>
      <c r="AE40" s="624"/>
      <c r="AF40" s="624"/>
      <c r="AG40" s="624"/>
      <c r="AH40" s="624"/>
      <c r="AI40" s="624"/>
      <c r="AJ40" s="624"/>
      <c r="AK40" s="624"/>
      <c r="AL40" s="624"/>
      <c r="AM40" s="624"/>
      <c r="AN40" s="624"/>
      <c r="AO40" s="624"/>
      <c r="AP40" s="624"/>
      <c r="AQ40" s="624"/>
      <c r="AR40" s="624"/>
      <c r="AS40" s="624"/>
      <c r="AT40" s="624"/>
      <c r="AU40" s="624"/>
      <c r="AV40" s="624"/>
      <c r="AW40" s="624"/>
      <c r="AX40" s="624"/>
      <c r="AY40" s="624"/>
      <c r="AZ40" s="624"/>
      <c r="BA40" s="624"/>
      <c r="BB40" s="624"/>
      <c r="BC40" s="624"/>
      <c r="BD40" s="624"/>
      <c r="BE40" s="624"/>
      <c r="BF40" s="624"/>
      <c r="BG40" s="624"/>
      <c r="BH40" s="624"/>
      <c r="BI40" s="624"/>
      <c r="BJ40" s="624"/>
      <c r="BK40" s="624"/>
      <c r="BL40" s="624"/>
      <c r="BM40" s="624"/>
      <c r="BN40" s="624"/>
      <c r="BO40" s="624"/>
      <c r="BP40" s="624"/>
      <c r="BQ40" s="624"/>
      <c r="BR40" s="624"/>
      <c r="BS40" s="624"/>
      <c r="BT40" s="624"/>
      <c r="BU40" s="624"/>
      <c r="BV40" s="624"/>
      <c r="BW40" s="624"/>
      <c r="BX40" s="624"/>
      <c r="BY40" s="624"/>
      <c r="BZ40" s="624"/>
      <c r="CA40" s="624"/>
      <c r="CB40" s="624"/>
      <c r="CC40" s="624"/>
      <c r="CD40" s="624"/>
      <c r="CE40" s="624"/>
      <c r="CF40" s="624"/>
      <c r="CG40" s="624"/>
      <c r="CH40" s="624"/>
      <c r="CI40" s="624"/>
      <c r="CJ40" s="624"/>
      <c r="CK40" s="624"/>
      <c r="CL40" s="624"/>
      <c r="CM40" s="624"/>
      <c r="CN40" s="624"/>
      <c r="CO40" s="624"/>
      <c r="CP40" s="624"/>
      <c r="CQ40" s="624"/>
      <c r="CR40" s="624"/>
      <c r="CS40" s="624"/>
      <c r="CT40" s="624"/>
      <c r="CU40" s="624"/>
      <c r="CV40" s="624"/>
      <c r="CW40" s="624"/>
      <c r="CX40" s="624"/>
      <c r="CY40" s="624"/>
      <c r="CZ40" s="624"/>
      <c r="DA40" s="624"/>
      <c r="DB40" s="624"/>
      <c r="DC40" s="624"/>
      <c r="DD40" s="624"/>
      <c r="DE40" s="624"/>
      <c r="DF40" s="624"/>
      <c r="DG40" s="624"/>
      <c r="DH40" s="624"/>
      <c r="DI40" s="624"/>
      <c r="DJ40" s="624"/>
      <c r="DK40" s="624"/>
    </row>
    <row r="41" spans="1:115" s="625" customFormat="1">
      <c r="A41" s="1626" t="s">
        <v>65</v>
      </c>
      <c r="B41" s="5017">
        <v>0</v>
      </c>
      <c r="C41" s="5018">
        <v>0</v>
      </c>
      <c r="D41" s="5019">
        <f t="shared" si="11"/>
        <v>0</v>
      </c>
      <c r="E41" s="5005">
        <v>0</v>
      </c>
      <c r="F41" s="5009">
        <v>0</v>
      </c>
      <c r="G41" s="5007">
        <f t="shared" si="12"/>
        <v>0</v>
      </c>
      <c r="H41" s="5005">
        <v>1</v>
      </c>
      <c r="I41" s="5006">
        <v>0</v>
      </c>
      <c r="J41" s="5008">
        <f t="shared" si="13"/>
        <v>1</v>
      </c>
      <c r="K41" s="5009">
        <v>1</v>
      </c>
      <c r="L41" s="5006">
        <v>0</v>
      </c>
      <c r="M41" s="5009">
        <f t="shared" si="14"/>
        <v>1</v>
      </c>
      <c r="N41" s="632">
        <f t="shared" si="15"/>
        <v>2</v>
      </c>
      <c r="O41" s="633">
        <f t="shared" si="16"/>
        <v>0</v>
      </c>
      <c r="P41" s="641">
        <f t="shared" si="17"/>
        <v>2</v>
      </c>
      <c r="Q41" s="624"/>
      <c r="R41" s="624"/>
      <c r="S41" s="624"/>
      <c r="T41" s="624"/>
      <c r="U41" s="624"/>
      <c r="V41" s="624"/>
      <c r="W41" s="624"/>
      <c r="X41" s="624"/>
      <c r="Y41" s="624"/>
      <c r="Z41" s="624"/>
      <c r="AA41" s="624"/>
      <c r="AB41" s="624"/>
      <c r="AC41" s="624"/>
      <c r="AD41" s="624"/>
      <c r="AE41" s="624"/>
      <c r="AF41" s="624"/>
      <c r="AG41" s="624"/>
      <c r="AH41" s="624"/>
      <c r="AI41" s="624"/>
      <c r="AJ41" s="624"/>
      <c r="AK41" s="624"/>
      <c r="AL41" s="624"/>
      <c r="AM41" s="624"/>
      <c r="AN41" s="624"/>
      <c r="AO41" s="624"/>
      <c r="AP41" s="624"/>
      <c r="AQ41" s="624"/>
      <c r="AR41" s="624"/>
      <c r="AS41" s="624"/>
      <c r="AT41" s="624"/>
      <c r="AU41" s="624"/>
      <c r="AV41" s="624"/>
      <c r="AW41" s="624"/>
      <c r="AX41" s="624"/>
      <c r="AY41" s="624"/>
      <c r="AZ41" s="624"/>
      <c r="BA41" s="624"/>
      <c r="BB41" s="624"/>
      <c r="BC41" s="624"/>
      <c r="BD41" s="624"/>
      <c r="BE41" s="624"/>
      <c r="BF41" s="624"/>
      <c r="BG41" s="624"/>
      <c r="BH41" s="624"/>
      <c r="BI41" s="624"/>
      <c r="BJ41" s="624"/>
      <c r="BK41" s="624"/>
      <c r="BL41" s="624"/>
      <c r="BM41" s="624"/>
      <c r="BN41" s="624"/>
      <c r="BO41" s="624"/>
      <c r="BP41" s="624"/>
      <c r="BQ41" s="624"/>
      <c r="BR41" s="624"/>
      <c r="BS41" s="624"/>
      <c r="BT41" s="624"/>
      <c r="BU41" s="624"/>
      <c r="BV41" s="624"/>
      <c r="BW41" s="624"/>
      <c r="BX41" s="624"/>
      <c r="BY41" s="624"/>
      <c r="BZ41" s="624"/>
      <c r="CA41" s="624"/>
      <c r="CB41" s="624"/>
      <c r="CC41" s="624"/>
      <c r="CD41" s="624"/>
      <c r="CE41" s="624"/>
      <c r="CF41" s="624"/>
      <c r="CG41" s="624"/>
      <c r="CH41" s="624"/>
      <c r="CI41" s="624"/>
      <c r="CJ41" s="624"/>
      <c r="CK41" s="624"/>
      <c r="CL41" s="624"/>
      <c r="CM41" s="624"/>
      <c r="CN41" s="624"/>
      <c r="CO41" s="624"/>
      <c r="CP41" s="624"/>
      <c r="CQ41" s="624"/>
      <c r="CR41" s="624"/>
      <c r="CS41" s="624"/>
      <c r="CT41" s="624"/>
      <c r="CU41" s="624"/>
      <c r="CV41" s="624"/>
      <c r="CW41" s="624"/>
      <c r="CX41" s="624"/>
      <c r="CY41" s="624"/>
      <c r="CZ41" s="624"/>
      <c r="DA41" s="624"/>
      <c r="DB41" s="624"/>
      <c r="DC41" s="624"/>
      <c r="DD41" s="624"/>
      <c r="DE41" s="624"/>
      <c r="DF41" s="624"/>
      <c r="DG41" s="624"/>
      <c r="DH41" s="624"/>
      <c r="DI41" s="624"/>
      <c r="DJ41" s="624"/>
      <c r="DK41" s="624"/>
    </row>
    <row r="42" spans="1:115" s="625" customFormat="1" ht="13.5" thickBot="1">
      <c r="A42" s="2034" t="s">
        <v>62</v>
      </c>
      <c r="B42" s="5020">
        <v>0</v>
      </c>
      <c r="C42" s="5021">
        <v>0</v>
      </c>
      <c r="D42" s="5035">
        <f t="shared" si="11"/>
        <v>0</v>
      </c>
      <c r="E42" s="5010">
        <v>0</v>
      </c>
      <c r="F42" s="5014">
        <v>0</v>
      </c>
      <c r="G42" s="5013">
        <f t="shared" si="12"/>
        <v>0</v>
      </c>
      <c r="H42" s="5036">
        <v>0</v>
      </c>
      <c r="I42" s="5011">
        <f>I55+I70</f>
        <v>0</v>
      </c>
      <c r="J42" s="5013">
        <f t="shared" si="13"/>
        <v>0</v>
      </c>
      <c r="K42" s="5014">
        <v>0</v>
      </c>
      <c r="L42" s="5011">
        <v>0</v>
      </c>
      <c r="M42" s="5013">
        <f t="shared" si="14"/>
        <v>0</v>
      </c>
      <c r="N42" s="643">
        <f t="shared" si="15"/>
        <v>0</v>
      </c>
      <c r="O42" s="643">
        <f t="shared" si="16"/>
        <v>0</v>
      </c>
      <c r="P42" s="644">
        <f t="shared" si="17"/>
        <v>0</v>
      </c>
      <c r="Q42" s="624"/>
      <c r="R42" s="624"/>
      <c r="S42" s="624"/>
      <c r="T42" s="624"/>
      <c r="U42" s="624"/>
      <c r="V42" s="624"/>
      <c r="W42" s="624"/>
      <c r="X42" s="624"/>
      <c r="Y42" s="624"/>
      <c r="Z42" s="624"/>
      <c r="AA42" s="624"/>
      <c r="AB42" s="624"/>
      <c r="AC42" s="624"/>
      <c r="AD42" s="624"/>
      <c r="AE42" s="624"/>
      <c r="AF42" s="624"/>
      <c r="AG42" s="624"/>
      <c r="AH42" s="624"/>
      <c r="AI42" s="624"/>
      <c r="AJ42" s="624"/>
      <c r="AK42" s="624"/>
      <c r="AL42" s="624"/>
      <c r="AM42" s="624"/>
      <c r="AN42" s="624"/>
      <c r="AO42" s="624"/>
      <c r="AP42" s="624"/>
      <c r="AQ42" s="624"/>
      <c r="AR42" s="624"/>
      <c r="AS42" s="624"/>
      <c r="AT42" s="624"/>
      <c r="AU42" s="624"/>
      <c r="AV42" s="624"/>
      <c r="AW42" s="624"/>
      <c r="AX42" s="624"/>
      <c r="AY42" s="624"/>
      <c r="AZ42" s="624"/>
      <c r="BA42" s="624"/>
      <c r="BB42" s="624"/>
      <c r="BC42" s="624"/>
      <c r="BD42" s="624"/>
      <c r="BE42" s="624"/>
      <c r="BF42" s="624"/>
      <c r="BG42" s="624"/>
      <c r="BH42" s="624"/>
      <c r="BI42" s="624"/>
      <c r="BJ42" s="624"/>
      <c r="BK42" s="624"/>
      <c r="BL42" s="624"/>
      <c r="BM42" s="624"/>
      <c r="BN42" s="624"/>
      <c r="BO42" s="624"/>
      <c r="BP42" s="624"/>
      <c r="BQ42" s="624"/>
      <c r="BR42" s="624"/>
      <c r="BS42" s="624"/>
      <c r="BT42" s="624"/>
      <c r="BU42" s="624"/>
      <c r="BV42" s="624"/>
      <c r="BW42" s="624"/>
      <c r="BX42" s="624"/>
      <c r="BY42" s="624"/>
      <c r="BZ42" s="624"/>
      <c r="CA42" s="624"/>
      <c r="CB42" s="624"/>
      <c r="CC42" s="624"/>
      <c r="CD42" s="624"/>
      <c r="CE42" s="624"/>
      <c r="CF42" s="624"/>
      <c r="CG42" s="624"/>
      <c r="CH42" s="624"/>
      <c r="CI42" s="624"/>
      <c r="CJ42" s="624"/>
      <c r="CK42" s="624"/>
      <c r="CL42" s="624"/>
      <c r="CM42" s="624"/>
      <c r="CN42" s="624"/>
      <c r="CO42" s="624"/>
      <c r="CP42" s="624"/>
      <c r="CQ42" s="624"/>
      <c r="CR42" s="624"/>
      <c r="CS42" s="624"/>
      <c r="CT42" s="624"/>
      <c r="CU42" s="624"/>
      <c r="CV42" s="624"/>
      <c r="CW42" s="624"/>
      <c r="CX42" s="624"/>
      <c r="CY42" s="624"/>
      <c r="CZ42" s="624"/>
      <c r="DA42" s="624"/>
      <c r="DB42" s="624"/>
      <c r="DC42" s="624"/>
      <c r="DD42" s="624"/>
      <c r="DE42" s="624"/>
      <c r="DF42" s="624"/>
      <c r="DG42" s="624"/>
      <c r="DH42" s="624"/>
      <c r="DI42" s="624"/>
      <c r="DJ42" s="624"/>
      <c r="DK42" s="624"/>
    </row>
    <row r="43" spans="1:115" s="625" customFormat="1" ht="13.5" thickBot="1">
      <c r="A43" s="2035" t="s">
        <v>66</v>
      </c>
      <c r="B43" s="5037">
        <f t="shared" ref="B43:M43" si="18">B33+B34+B35+B36+B37+B38+B39+B40+B41+B42</f>
        <v>2</v>
      </c>
      <c r="C43" s="5038">
        <f t="shared" si="18"/>
        <v>0</v>
      </c>
      <c r="D43" s="5039">
        <f t="shared" si="18"/>
        <v>2</v>
      </c>
      <c r="E43" s="5040">
        <f t="shared" si="18"/>
        <v>1</v>
      </c>
      <c r="F43" s="5032">
        <f t="shared" si="18"/>
        <v>0</v>
      </c>
      <c r="G43" s="5041">
        <f t="shared" si="18"/>
        <v>1</v>
      </c>
      <c r="H43" s="5042">
        <f t="shared" si="18"/>
        <v>1</v>
      </c>
      <c r="I43" s="5042">
        <f t="shared" si="18"/>
        <v>0</v>
      </c>
      <c r="J43" s="5043">
        <f t="shared" si="18"/>
        <v>1</v>
      </c>
      <c r="K43" s="5042">
        <f t="shared" si="18"/>
        <v>2</v>
      </c>
      <c r="L43" s="5044">
        <f t="shared" si="18"/>
        <v>0</v>
      </c>
      <c r="M43" s="5045">
        <f t="shared" si="18"/>
        <v>2</v>
      </c>
      <c r="N43" s="5060">
        <f t="shared" ref="N43:P43" si="19">N33+N34+N35+N36+N37+N38+N39+N40+N41+N42</f>
        <v>6</v>
      </c>
      <c r="O43" s="5032">
        <f t="shared" si="19"/>
        <v>0</v>
      </c>
      <c r="P43" s="2036">
        <f t="shared" si="19"/>
        <v>6</v>
      </c>
      <c r="Q43" s="624"/>
      <c r="R43" s="624"/>
      <c r="S43" s="624"/>
      <c r="T43" s="624"/>
      <c r="U43" s="624"/>
      <c r="V43" s="624"/>
      <c r="W43" s="624"/>
      <c r="X43" s="624"/>
      <c r="Y43" s="624"/>
      <c r="Z43" s="624"/>
      <c r="AA43" s="624"/>
      <c r="AB43" s="624"/>
      <c r="AC43" s="624"/>
      <c r="AD43" s="624"/>
      <c r="AE43" s="624"/>
      <c r="AF43" s="624"/>
      <c r="AG43" s="624"/>
      <c r="AH43" s="624"/>
      <c r="AI43" s="624"/>
      <c r="AJ43" s="624"/>
      <c r="AK43" s="624"/>
      <c r="AL43" s="624"/>
      <c r="AM43" s="624"/>
      <c r="AN43" s="624"/>
      <c r="AO43" s="624"/>
      <c r="AP43" s="624"/>
      <c r="AQ43" s="624"/>
      <c r="AR43" s="624"/>
      <c r="AS43" s="624"/>
      <c r="AT43" s="624"/>
      <c r="AU43" s="624"/>
      <c r="AV43" s="624"/>
      <c r="AW43" s="624"/>
      <c r="AX43" s="624"/>
      <c r="AY43" s="624"/>
      <c r="AZ43" s="624"/>
      <c r="BA43" s="624"/>
      <c r="BB43" s="624"/>
      <c r="BC43" s="624"/>
      <c r="BD43" s="624"/>
      <c r="BE43" s="624"/>
      <c r="BF43" s="624"/>
      <c r="BG43" s="624"/>
      <c r="BH43" s="624"/>
      <c r="BI43" s="624"/>
      <c r="BJ43" s="624"/>
      <c r="BK43" s="624"/>
      <c r="BL43" s="624"/>
      <c r="BM43" s="624"/>
      <c r="BN43" s="624"/>
      <c r="BO43" s="624"/>
      <c r="BP43" s="624"/>
      <c r="BQ43" s="624"/>
      <c r="BR43" s="624"/>
      <c r="BS43" s="624"/>
      <c r="BT43" s="624"/>
      <c r="BU43" s="624"/>
      <c r="BV43" s="624"/>
      <c r="BW43" s="624"/>
      <c r="BX43" s="624"/>
      <c r="BY43" s="624"/>
      <c r="BZ43" s="624"/>
      <c r="CA43" s="624"/>
      <c r="CB43" s="624"/>
      <c r="CC43" s="624"/>
      <c r="CD43" s="624"/>
      <c r="CE43" s="624"/>
      <c r="CF43" s="624"/>
      <c r="CG43" s="624"/>
      <c r="CH43" s="624"/>
      <c r="CI43" s="624"/>
      <c r="CJ43" s="624"/>
      <c r="CK43" s="624"/>
      <c r="CL43" s="624"/>
      <c r="CM43" s="624"/>
      <c r="CN43" s="624"/>
      <c r="CO43" s="624"/>
      <c r="CP43" s="624"/>
      <c r="CQ43" s="624"/>
      <c r="CR43" s="624"/>
      <c r="CS43" s="624"/>
      <c r="CT43" s="624"/>
      <c r="CU43" s="624"/>
      <c r="CV43" s="624"/>
      <c r="CW43" s="624"/>
      <c r="CX43" s="624"/>
      <c r="CY43" s="624"/>
      <c r="CZ43" s="624"/>
      <c r="DA43" s="624"/>
      <c r="DB43" s="624"/>
      <c r="DC43" s="624"/>
      <c r="DD43" s="624"/>
      <c r="DE43" s="624"/>
      <c r="DF43" s="624"/>
      <c r="DG43" s="624"/>
      <c r="DH43" s="624"/>
      <c r="DI43" s="624"/>
      <c r="DJ43" s="624"/>
      <c r="DK43" s="624"/>
    </row>
    <row r="44" spans="1:115" s="625" customFormat="1" ht="15" customHeight="1" thickBot="1">
      <c r="A44" s="2037" t="s">
        <v>17</v>
      </c>
      <c r="B44" s="5046">
        <f>B31</f>
        <v>246</v>
      </c>
      <c r="C44" s="5047">
        <f t="shared" ref="C44:M44" si="20">C31</f>
        <v>0</v>
      </c>
      <c r="D44" s="5048">
        <f t="shared" si="20"/>
        <v>246</v>
      </c>
      <c r="E44" s="5052">
        <f t="shared" si="20"/>
        <v>229</v>
      </c>
      <c r="F44" s="5053">
        <f t="shared" si="20"/>
        <v>0</v>
      </c>
      <c r="G44" s="5054">
        <f t="shared" si="20"/>
        <v>229</v>
      </c>
      <c r="H44" s="5055">
        <f t="shared" si="20"/>
        <v>176</v>
      </c>
      <c r="I44" s="5055">
        <f t="shared" si="20"/>
        <v>0</v>
      </c>
      <c r="J44" s="5056">
        <f t="shared" si="20"/>
        <v>176</v>
      </c>
      <c r="K44" s="5055">
        <f t="shared" si="20"/>
        <v>222</v>
      </c>
      <c r="L44" s="5053">
        <f t="shared" si="20"/>
        <v>0</v>
      </c>
      <c r="M44" s="5034">
        <f t="shared" si="20"/>
        <v>222</v>
      </c>
      <c r="N44" s="5061">
        <f t="shared" ref="N44:P44" si="21">N31</f>
        <v>873</v>
      </c>
      <c r="O44" s="5033">
        <f>O31</f>
        <v>0</v>
      </c>
      <c r="P44" s="3281">
        <f t="shared" si="21"/>
        <v>873</v>
      </c>
      <c r="Q44" s="624"/>
      <c r="R44" s="624"/>
      <c r="S44" s="624"/>
      <c r="T44" s="624"/>
      <c r="U44" s="624"/>
      <c r="V44" s="624"/>
      <c r="W44" s="624"/>
      <c r="X44" s="624"/>
      <c r="Y44" s="624"/>
      <c r="Z44" s="624"/>
      <c r="AA44" s="624"/>
      <c r="AB44" s="624"/>
      <c r="AC44" s="624"/>
      <c r="AD44" s="624"/>
      <c r="AE44" s="624"/>
      <c r="AF44" s="624"/>
      <c r="AG44" s="624"/>
      <c r="AH44" s="624"/>
      <c r="AI44" s="624"/>
      <c r="AJ44" s="624"/>
      <c r="AK44" s="624"/>
      <c r="AL44" s="624"/>
      <c r="AM44" s="624"/>
      <c r="AN44" s="624"/>
      <c r="AO44" s="624"/>
      <c r="AP44" s="624"/>
      <c r="AQ44" s="624"/>
      <c r="AR44" s="624"/>
      <c r="AS44" s="624"/>
      <c r="AT44" s="624"/>
      <c r="AU44" s="624"/>
      <c r="AV44" s="624"/>
      <c r="AW44" s="624"/>
      <c r="AX44" s="624"/>
      <c r="AY44" s="624"/>
      <c r="AZ44" s="624"/>
      <c r="BA44" s="624"/>
      <c r="BB44" s="624"/>
      <c r="BC44" s="624"/>
      <c r="BD44" s="624"/>
      <c r="BE44" s="624"/>
      <c r="BF44" s="624"/>
      <c r="BG44" s="624"/>
      <c r="BH44" s="624"/>
      <c r="BI44" s="624"/>
      <c r="BJ44" s="624"/>
      <c r="BK44" s="624"/>
      <c r="BL44" s="624"/>
      <c r="BM44" s="624"/>
      <c r="BN44" s="624"/>
      <c r="BO44" s="624"/>
      <c r="BP44" s="624"/>
      <c r="BQ44" s="624"/>
      <c r="BR44" s="624"/>
      <c r="BS44" s="624"/>
      <c r="BT44" s="624"/>
      <c r="BU44" s="624"/>
      <c r="BV44" s="624"/>
      <c r="BW44" s="624"/>
      <c r="BX44" s="624"/>
      <c r="BY44" s="624"/>
      <c r="BZ44" s="624"/>
      <c r="CA44" s="624"/>
      <c r="CB44" s="624"/>
      <c r="CC44" s="624"/>
      <c r="CD44" s="624"/>
      <c r="CE44" s="624"/>
      <c r="CF44" s="624"/>
      <c r="CG44" s="624"/>
      <c r="CH44" s="624"/>
      <c r="CI44" s="624"/>
      <c r="CJ44" s="624"/>
      <c r="CK44" s="624"/>
      <c r="CL44" s="624"/>
      <c r="CM44" s="624"/>
      <c r="CN44" s="624"/>
      <c r="CO44" s="624"/>
      <c r="CP44" s="624"/>
      <c r="CQ44" s="624"/>
      <c r="CR44" s="624"/>
      <c r="CS44" s="624"/>
      <c r="CT44" s="624"/>
      <c r="CU44" s="624"/>
      <c r="CV44" s="624"/>
      <c r="CW44" s="624"/>
      <c r="CX44" s="624"/>
      <c r="CY44" s="624"/>
      <c r="CZ44" s="624"/>
      <c r="DA44" s="624"/>
      <c r="DB44" s="624"/>
      <c r="DC44" s="624"/>
      <c r="DD44" s="624"/>
      <c r="DE44" s="624"/>
      <c r="DF44" s="624"/>
      <c r="DG44" s="624"/>
      <c r="DH44" s="624"/>
      <c r="DI44" s="624"/>
      <c r="DJ44" s="624"/>
      <c r="DK44" s="624"/>
    </row>
    <row r="45" spans="1:115" s="625" customFormat="1" ht="13.5" customHeight="1" thickBot="1">
      <c r="A45" s="2035" t="s">
        <v>66</v>
      </c>
      <c r="B45" s="5046">
        <f>B43</f>
        <v>2</v>
      </c>
      <c r="C45" s="5047">
        <f>C43</f>
        <v>0</v>
      </c>
      <c r="D45" s="5048">
        <f>D43</f>
        <v>2</v>
      </c>
      <c r="E45" s="5052">
        <f t="shared" ref="E45:M45" si="22">E43</f>
        <v>1</v>
      </c>
      <c r="F45" s="5034">
        <f t="shared" si="22"/>
        <v>0</v>
      </c>
      <c r="G45" s="5033">
        <f t="shared" si="22"/>
        <v>1</v>
      </c>
      <c r="H45" s="5057">
        <f t="shared" si="22"/>
        <v>1</v>
      </c>
      <c r="I45" s="5058">
        <f t="shared" si="22"/>
        <v>0</v>
      </c>
      <c r="J45" s="5033">
        <f t="shared" si="22"/>
        <v>1</v>
      </c>
      <c r="K45" s="5052">
        <f t="shared" si="22"/>
        <v>2</v>
      </c>
      <c r="L45" s="5034">
        <f t="shared" si="22"/>
        <v>0</v>
      </c>
      <c r="M45" s="5033">
        <f t="shared" si="22"/>
        <v>2</v>
      </c>
      <c r="N45" s="5061">
        <f t="shared" ref="N45:P45" si="23">N43</f>
        <v>6</v>
      </c>
      <c r="O45" s="5034">
        <f>O43</f>
        <v>0</v>
      </c>
      <c r="P45" s="2039">
        <f t="shared" si="23"/>
        <v>6</v>
      </c>
      <c r="Q45" s="624"/>
      <c r="R45" s="624"/>
      <c r="S45" s="624"/>
      <c r="T45" s="624"/>
      <c r="U45" s="624"/>
      <c r="V45" s="624"/>
      <c r="W45" s="624"/>
      <c r="X45" s="624"/>
      <c r="Y45" s="624"/>
      <c r="Z45" s="624"/>
      <c r="AA45" s="624"/>
      <c r="AB45" s="624"/>
      <c r="AC45" s="624"/>
      <c r="AD45" s="624"/>
      <c r="AE45" s="624"/>
      <c r="AF45" s="624"/>
      <c r="AG45" s="624"/>
      <c r="AH45" s="624"/>
      <c r="AI45" s="624"/>
      <c r="AJ45" s="624"/>
      <c r="AK45" s="624"/>
      <c r="AL45" s="624"/>
      <c r="AM45" s="624"/>
      <c r="AN45" s="624"/>
      <c r="AO45" s="624"/>
      <c r="AP45" s="624"/>
      <c r="AQ45" s="624"/>
      <c r="AR45" s="624"/>
      <c r="AS45" s="624"/>
      <c r="AT45" s="624"/>
      <c r="AU45" s="624"/>
      <c r="AV45" s="624"/>
      <c r="AW45" s="624"/>
      <c r="AX45" s="624"/>
      <c r="AY45" s="624"/>
      <c r="AZ45" s="624"/>
      <c r="BA45" s="624"/>
      <c r="BB45" s="624"/>
      <c r="BC45" s="624"/>
      <c r="BD45" s="624"/>
      <c r="BE45" s="624"/>
      <c r="BF45" s="624"/>
      <c r="BG45" s="624"/>
      <c r="BH45" s="624"/>
      <c r="BI45" s="624"/>
      <c r="BJ45" s="624"/>
      <c r="BK45" s="624"/>
      <c r="BL45" s="624"/>
      <c r="BM45" s="624"/>
      <c r="BN45" s="624"/>
      <c r="BO45" s="624"/>
      <c r="BP45" s="624"/>
      <c r="BQ45" s="624"/>
      <c r="BR45" s="624"/>
      <c r="BS45" s="624"/>
      <c r="BT45" s="624"/>
      <c r="BU45" s="624"/>
      <c r="BV45" s="624"/>
      <c r="BW45" s="624"/>
      <c r="BX45" s="624"/>
      <c r="BY45" s="624"/>
      <c r="BZ45" s="624"/>
      <c r="CA45" s="624"/>
      <c r="CB45" s="624"/>
      <c r="CC45" s="624"/>
      <c r="CD45" s="624"/>
      <c r="CE45" s="624"/>
      <c r="CF45" s="624"/>
      <c r="CG45" s="624"/>
      <c r="CH45" s="624"/>
      <c r="CI45" s="624"/>
      <c r="CJ45" s="624"/>
      <c r="CK45" s="624"/>
      <c r="CL45" s="624"/>
      <c r="CM45" s="624"/>
      <c r="CN45" s="624"/>
      <c r="CO45" s="624"/>
      <c r="CP45" s="624"/>
      <c r="CQ45" s="624"/>
      <c r="CR45" s="624"/>
      <c r="CS45" s="624"/>
      <c r="CT45" s="624"/>
      <c r="CU45" s="624"/>
      <c r="CV45" s="624"/>
      <c r="CW45" s="624"/>
      <c r="CX45" s="624"/>
      <c r="CY45" s="624"/>
      <c r="CZ45" s="624"/>
      <c r="DA45" s="624"/>
      <c r="DB45" s="624"/>
      <c r="DC45" s="624"/>
      <c r="DD45" s="624"/>
      <c r="DE45" s="624"/>
      <c r="DF45" s="624"/>
      <c r="DG45" s="624"/>
      <c r="DH45" s="624"/>
      <c r="DI45" s="624"/>
      <c r="DJ45" s="624"/>
      <c r="DK45" s="624"/>
    </row>
    <row r="46" spans="1:115" s="625" customFormat="1" ht="16.5" thickBot="1">
      <c r="A46" s="2038" t="s">
        <v>67</v>
      </c>
      <c r="B46" s="5049">
        <f>B44+B45</f>
        <v>248</v>
      </c>
      <c r="C46" s="5050">
        <f t="shared" ref="C46:D46" si="24">C44+C45</f>
        <v>0</v>
      </c>
      <c r="D46" s="5051">
        <f t="shared" si="24"/>
        <v>248</v>
      </c>
      <c r="E46" s="5057">
        <f>E44+E45</f>
        <v>230</v>
      </c>
      <c r="F46" s="5059">
        <f t="shared" ref="F46:M46" si="25">F44+F45</f>
        <v>0</v>
      </c>
      <c r="G46" s="5033">
        <f t="shared" si="25"/>
        <v>230</v>
      </c>
      <c r="H46" s="5057">
        <f t="shared" si="25"/>
        <v>177</v>
      </c>
      <c r="I46" s="5059">
        <f t="shared" si="25"/>
        <v>0</v>
      </c>
      <c r="J46" s="5033">
        <f t="shared" si="25"/>
        <v>177</v>
      </c>
      <c r="K46" s="5057">
        <f t="shared" si="25"/>
        <v>224</v>
      </c>
      <c r="L46" s="5059">
        <f t="shared" si="25"/>
        <v>0</v>
      </c>
      <c r="M46" s="5033">
        <f t="shared" si="25"/>
        <v>224</v>
      </c>
      <c r="N46" s="5061">
        <f t="shared" ref="N46:O46" si="26">N44+N45</f>
        <v>879</v>
      </c>
      <c r="O46" s="5034">
        <f t="shared" si="26"/>
        <v>0</v>
      </c>
      <c r="P46" s="2039">
        <f>P44+P45</f>
        <v>879</v>
      </c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  <c r="AD46" s="624"/>
      <c r="AE46" s="624"/>
      <c r="AF46" s="624"/>
      <c r="AG46" s="624"/>
      <c r="AH46" s="624"/>
      <c r="AI46" s="624"/>
      <c r="AJ46" s="624"/>
      <c r="AK46" s="624"/>
      <c r="AL46" s="624"/>
      <c r="AM46" s="624"/>
      <c r="AN46" s="624"/>
      <c r="AO46" s="624"/>
      <c r="AP46" s="624"/>
      <c r="AQ46" s="624"/>
      <c r="AR46" s="624"/>
      <c r="AS46" s="624"/>
      <c r="AT46" s="624"/>
      <c r="AU46" s="624"/>
      <c r="AV46" s="624"/>
      <c r="AW46" s="624"/>
      <c r="AX46" s="624"/>
      <c r="AY46" s="624"/>
      <c r="AZ46" s="624"/>
      <c r="BA46" s="624"/>
      <c r="BB46" s="624"/>
      <c r="BC46" s="624"/>
      <c r="BD46" s="624"/>
      <c r="BE46" s="624"/>
      <c r="BF46" s="624"/>
      <c r="BG46" s="624"/>
      <c r="BH46" s="624"/>
      <c r="BI46" s="624"/>
      <c r="BJ46" s="624"/>
      <c r="BK46" s="624"/>
      <c r="BL46" s="624"/>
      <c r="BM46" s="624"/>
      <c r="BN46" s="624"/>
      <c r="BO46" s="624"/>
      <c r="BP46" s="624"/>
      <c r="BQ46" s="624"/>
      <c r="BR46" s="624"/>
      <c r="BS46" s="624"/>
      <c r="BT46" s="624"/>
      <c r="BU46" s="624"/>
      <c r="BV46" s="624"/>
      <c r="BW46" s="624"/>
      <c r="BX46" s="624"/>
      <c r="BY46" s="624"/>
      <c r="BZ46" s="624"/>
      <c r="CA46" s="624"/>
      <c r="CB46" s="624"/>
      <c r="CC46" s="624"/>
      <c r="CD46" s="624"/>
      <c r="CE46" s="624"/>
      <c r="CF46" s="624"/>
      <c r="CG46" s="624"/>
      <c r="CH46" s="624"/>
      <c r="CI46" s="624"/>
      <c r="CJ46" s="624"/>
      <c r="CK46" s="624"/>
      <c r="CL46" s="624"/>
      <c r="CM46" s="624"/>
      <c r="CN46" s="624"/>
      <c r="CO46" s="624"/>
      <c r="CP46" s="624"/>
      <c r="CQ46" s="624"/>
      <c r="CR46" s="624"/>
      <c r="CS46" s="624"/>
      <c r="CT46" s="624"/>
      <c r="CU46" s="624"/>
      <c r="CV46" s="624"/>
      <c r="CW46" s="624"/>
      <c r="CX46" s="624"/>
      <c r="CY46" s="624"/>
      <c r="CZ46" s="624"/>
      <c r="DA46" s="624"/>
      <c r="DB46" s="624"/>
      <c r="DC46" s="624"/>
      <c r="DD46" s="624"/>
      <c r="DE46" s="624"/>
      <c r="DF46" s="624"/>
      <c r="DG46" s="624"/>
      <c r="DH46" s="624"/>
      <c r="DI46" s="624"/>
      <c r="DJ46" s="624"/>
      <c r="DK46" s="624"/>
    </row>
    <row r="47" spans="1:115" s="625" customFormat="1">
      <c r="A47" s="624"/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  <c r="AD47" s="624"/>
      <c r="AE47" s="624"/>
      <c r="AF47" s="624"/>
      <c r="AG47" s="624"/>
      <c r="AH47" s="624"/>
      <c r="AI47" s="624"/>
      <c r="AJ47" s="624"/>
      <c r="AK47" s="624"/>
      <c r="AL47" s="624"/>
      <c r="AM47" s="624"/>
      <c r="AN47" s="624"/>
      <c r="AO47" s="624"/>
      <c r="AP47" s="624"/>
      <c r="AQ47" s="624"/>
      <c r="AR47" s="624"/>
      <c r="AS47" s="624"/>
      <c r="AT47" s="624"/>
      <c r="AU47" s="624"/>
      <c r="AV47" s="624"/>
      <c r="AW47" s="624"/>
      <c r="AX47" s="624"/>
      <c r="AY47" s="624"/>
      <c r="AZ47" s="624"/>
      <c r="BA47" s="624"/>
      <c r="BB47" s="624"/>
      <c r="BC47" s="624"/>
      <c r="BD47" s="624"/>
      <c r="BE47" s="624"/>
      <c r="BF47" s="624"/>
      <c r="BG47" s="624"/>
      <c r="BH47" s="624"/>
      <c r="BI47" s="624"/>
      <c r="BJ47" s="624"/>
      <c r="BK47" s="624"/>
      <c r="BL47" s="624"/>
      <c r="BM47" s="624"/>
      <c r="BN47" s="624"/>
      <c r="BO47" s="624"/>
      <c r="BP47" s="624"/>
      <c r="BQ47" s="624"/>
      <c r="BR47" s="624"/>
      <c r="BS47" s="624"/>
      <c r="BT47" s="624"/>
      <c r="BU47" s="624"/>
      <c r="BV47" s="624"/>
      <c r="BW47" s="624"/>
      <c r="BX47" s="624"/>
      <c r="BY47" s="624"/>
      <c r="BZ47" s="624"/>
      <c r="CA47" s="624"/>
      <c r="CB47" s="624"/>
      <c r="CC47" s="624"/>
      <c r="CD47" s="624"/>
      <c r="CE47" s="624"/>
      <c r="CF47" s="624"/>
      <c r="CG47" s="624"/>
      <c r="CH47" s="624"/>
      <c r="CI47" s="624"/>
      <c r="CJ47" s="624"/>
      <c r="CK47" s="624"/>
      <c r="CL47" s="624"/>
      <c r="CM47" s="624"/>
      <c r="CN47" s="624"/>
      <c r="CO47" s="624"/>
      <c r="CP47" s="624"/>
      <c r="CQ47" s="624"/>
      <c r="CR47" s="624"/>
      <c r="CS47" s="624"/>
      <c r="CT47" s="624"/>
      <c r="CU47" s="624"/>
      <c r="CV47" s="624"/>
      <c r="CW47" s="624"/>
      <c r="CX47" s="624"/>
      <c r="CY47" s="624"/>
      <c r="CZ47" s="624"/>
      <c r="DA47" s="624"/>
      <c r="DB47" s="624"/>
      <c r="DC47" s="624"/>
      <c r="DD47" s="624"/>
      <c r="DE47" s="624"/>
      <c r="DF47" s="624"/>
      <c r="DG47" s="624"/>
      <c r="DH47" s="624"/>
      <c r="DI47" s="624"/>
      <c r="DJ47" s="624"/>
      <c r="DK47" s="624"/>
    </row>
    <row r="48" spans="1:115" ht="15.75">
      <c r="A48" s="401"/>
      <c r="B48" s="401"/>
      <c r="C48" s="401"/>
      <c r="D48" s="401"/>
      <c r="E48" s="401"/>
      <c r="F48" s="401"/>
      <c r="G48" s="401"/>
      <c r="H48" s="401"/>
      <c r="I48" s="403"/>
      <c r="J48" s="403"/>
      <c r="K48" s="403"/>
      <c r="L48" s="403"/>
      <c r="M48" s="403"/>
      <c r="N48" s="403"/>
      <c r="O48" s="403"/>
      <c r="P48" s="403"/>
      <c r="Q48" s="624"/>
    </row>
  </sheetData>
  <mergeCells count="11">
    <mergeCell ref="E5:G5"/>
    <mergeCell ref="H5:J5"/>
    <mergeCell ref="K5:M5"/>
    <mergeCell ref="A3:A6"/>
    <mergeCell ref="N3:P5"/>
    <mergeCell ref="A1:P1"/>
    <mergeCell ref="A2:P2"/>
    <mergeCell ref="B3:D3"/>
    <mergeCell ref="E3:G3"/>
    <mergeCell ref="H3:J3"/>
    <mergeCell ref="K3:M3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51"/>
  <sheetViews>
    <sheetView topLeftCell="A4" workbookViewId="0">
      <selection activeCell="J55" sqref="J55"/>
    </sheetView>
  </sheetViews>
  <sheetFormatPr defaultRowHeight="12.75"/>
  <cols>
    <col min="1" max="1" width="38.85546875" style="5069" customWidth="1"/>
    <col min="2" max="2" width="7.42578125" style="5069" customWidth="1"/>
    <col min="3" max="3" width="6.85546875" style="5069" customWidth="1"/>
    <col min="4" max="4" width="6" style="5069" customWidth="1"/>
    <col min="5" max="5" width="7.5703125" style="5069" customWidth="1"/>
    <col min="6" max="6" width="6.5703125" style="5069" customWidth="1"/>
    <col min="7" max="7" width="6" style="5069" customWidth="1"/>
    <col min="8" max="8" width="7.42578125" style="5069" customWidth="1"/>
    <col min="9" max="9" width="7.140625" style="5069" customWidth="1"/>
    <col min="10" max="10" width="5.85546875" style="5069" customWidth="1"/>
    <col min="11" max="11" width="7.85546875" style="5069" customWidth="1"/>
    <col min="12" max="12" width="6.7109375" style="5069" customWidth="1"/>
    <col min="13" max="13" width="6" style="5069" customWidth="1"/>
    <col min="14" max="14" width="7.140625" style="5069" customWidth="1"/>
    <col min="15" max="15" width="7" style="5069" customWidth="1"/>
    <col min="16" max="16" width="6.7109375" style="5069" customWidth="1"/>
    <col min="17" max="17" width="7.140625" style="5069" customWidth="1"/>
    <col min="18" max="18" width="7" style="5069" customWidth="1"/>
    <col min="19" max="19" width="7.28515625" style="5069" customWidth="1"/>
    <col min="20" max="61" width="10" style="5069" customWidth="1"/>
    <col min="62" max="256" width="9.140625" style="5069"/>
    <col min="257" max="257" width="38.85546875" style="5069" customWidth="1"/>
    <col min="258" max="258" width="6.5703125" style="5069" customWidth="1"/>
    <col min="259" max="259" width="6.85546875" style="5069" customWidth="1"/>
    <col min="260" max="260" width="5" style="5069" customWidth="1"/>
    <col min="261" max="261" width="6.42578125" style="5069" customWidth="1"/>
    <col min="262" max="262" width="6.5703125" style="5069" customWidth="1"/>
    <col min="263" max="263" width="4.7109375" style="5069" customWidth="1"/>
    <col min="264" max="264" width="6.5703125" style="5069" customWidth="1"/>
    <col min="265" max="265" width="7.140625" style="5069" customWidth="1"/>
    <col min="266" max="266" width="4.42578125" style="5069" customWidth="1"/>
    <col min="267" max="267" width="6.85546875" style="5069" customWidth="1"/>
    <col min="268" max="268" width="6.7109375" style="5069" customWidth="1"/>
    <col min="269" max="269" width="4.85546875" style="5069" customWidth="1"/>
    <col min="270" max="270" width="7.140625" style="5069" customWidth="1"/>
    <col min="271" max="271" width="7" style="5069" customWidth="1"/>
    <col min="272" max="272" width="4.5703125" style="5069" customWidth="1"/>
    <col min="273" max="273" width="7.140625" style="5069" customWidth="1"/>
    <col min="274" max="274" width="7" style="5069" customWidth="1"/>
    <col min="275" max="275" width="5.28515625" style="5069" customWidth="1"/>
    <col min="276" max="317" width="10" style="5069" customWidth="1"/>
    <col min="318" max="512" width="9.140625" style="5069"/>
    <col min="513" max="513" width="38.85546875" style="5069" customWidth="1"/>
    <col min="514" max="514" width="6.5703125" style="5069" customWidth="1"/>
    <col min="515" max="515" width="6.85546875" style="5069" customWidth="1"/>
    <col min="516" max="516" width="5" style="5069" customWidth="1"/>
    <col min="517" max="517" width="6.42578125" style="5069" customWidth="1"/>
    <col min="518" max="518" width="6.5703125" style="5069" customWidth="1"/>
    <col min="519" max="519" width="4.7109375" style="5069" customWidth="1"/>
    <col min="520" max="520" width="6.5703125" style="5069" customWidth="1"/>
    <col min="521" max="521" width="7.140625" style="5069" customWidth="1"/>
    <col min="522" max="522" width="4.42578125" style="5069" customWidth="1"/>
    <col min="523" max="523" width="6.85546875" style="5069" customWidth="1"/>
    <col min="524" max="524" width="6.7109375" style="5069" customWidth="1"/>
    <col min="525" max="525" width="4.85546875" style="5069" customWidth="1"/>
    <col min="526" max="526" width="7.140625" style="5069" customWidth="1"/>
    <col min="527" max="527" width="7" style="5069" customWidth="1"/>
    <col min="528" max="528" width="4.5703125" style="5069" customWidth="1"/>
    <col min="529" max="529" width="7.140625" style="5069" customWidth="1"/>
    <col min="530" max="530" width="7" style="5069" customWidth="1"/>
    <col min="531" max="531" width="5.28515625" style="5069" customWidth="1"/>
    <col min="532" max="573" width="10" style="5069" customWidth="1"/>
    <col min="574" max="768" width="9.140625" style="5069"/>
    <col min="769" max="769" width="38.85546875" style="5069" customWidth="1"/>
    <col min="770" max="770" width="6.5703125" style="5069" customWidth="1"/>
    <col min="771" max="771" width="6.85546875" style="5069" customWidth="1"/>
    <col min="772" max="772" width="5" style="5069" customWidth="1"/>
    <col min="773" max="773" width="6.42578125" style="5069" customWidth="1"/>
    <col min="774" max="774" width="6.5703125" style="5069" customWidth="1"/>
    <col min="775" max="775" width="4.7109375" style="5069" customWidth="1"/>
    <col min="776" max="776" width="6.5703125" style="5069" customWidth="1"/>
    <col min="777" max="777" width="7.140625" style="5069" customWidth="1"/>
    <col min="778" max="778" width="4.42578125" style="5069" customWidth="1"/>
    <col min="779" max="779" width="6.85546875" style="5069" customWidth="1"/>
    <col min="780" max="780" width="6.7109375" style="5069" customWidth="1"/>
    <col min="781" max="781" width="4.85546875" style="5069" customWidth="1"/>
    <col min="782" max="782" width="7.140625" style="5069" customWidth="1"/>
    <col min="783" max="783" width="7" style="5069" customWidth="1"/>
    <col min="784" max="784" width="4.5703125" style="5069" customWidth="1"/>
    <col min="785" max="785" width="7.140625" style="5069" customWidth="1"/>
    <col min="786" max="786" width="7" style="5069" customWidth="1"/>
    <col min="787" max="787" width="5.28515625" style="5069" customWidth="1"/>
    <col min="788" max="829" width="10" style="5069" customWidth="1"/>
    <col min="830" max="1024" width="9.140625" style="5069"/>
    <col min="1025" max="1025" width="38.85546875" style="5069" customWidth="1"/>
    <col min="1026" max="1026" width="6.5703125" style="5069" customWidth="1"/>
    <col min="1027" max="1027" width="6.85546875" style="5069" customWidth="1"/>
    <col min="1028" max="1028" width="5" style="5069" customWidth="1"/>
    <col min="1029" max="1029" width="6.42578125" style="5069" customWidth="1"/>
    <col min="1030" max="1030" width="6.5703125" style="5069" customWidth="1"/>
    <col min="1031" max="1031" width="4.7109375" style="5069" customWidth="1"/>
    <col min="1032" max="1032" width="6.5703125" style="5069" customWidth="1"/>
    <col min="1033" max="1033" width="7.140625" style="5069" customWidth="1"/>
    <col min="1034" max="1034" width="4.42578125" style="5069" customWidth="1"/>
    <col min="1035" max="1035" width="6.85546875" style="5069" customWidth="1"/>
    <col min="1036" max="1036" width="6.7109375" style="5069" customWidth="1"/>
    <col min="1037" max="1037" width="4.85546875" style="5069" customWidth="1"/>
    <col min="1038" max="1038" width="7.140625" style="5069" customWidth="1"/>
    <col min="1039" max="1039" width="7" style="5069" customWidth="1"/>
    <col min="1040" max="1040" width="4.5703125" style="5069" customWidth="1"/>
    <col min="1041" max="1041" width="7.140625" style="5069" customWidth="1"/>
    <col min="1042" max="1042" width="7" style="5069" customWidth="1"/>
    <col min="1043" max="1043" width="5.28515625" style="5069" customWidth="1"/>
    <col min="1044" max="1085" width="10" style="5069" customWidth="1"/>
    <col min="1086" max="1280" width="9.140625" style="5069"/>
    <col min="1281" max="1281" width="38.85546875" style="5069" customWidth="1"/>
    <col min="1282" max="1282" width="6.5703125" style="5069" customWidth="1"/>
    <col min="1283" max="1283" width="6.85546875" style="5069" customWidth="1"/>
    <col min="1284" max="1284" width="5" style="5069" customWidth="1"/>
    <col min="1285" max="1285" width="6.42578125" style="5069" customWidth="1"/>
    <col min="1286" max="1286" width="6.5703125" style="5069" customWidth="1"/>
    <col min="1287" max="1287" width="4.7109375" style="5069" customWidth="1"/>
    <col min="1288" max="1288" width="6.5703125" style="5069" customWidth="1"/>
    <col min="1289" max="1289" width="7.140625" style="5069" customWidth="1"/>
    <col min="1290" max="1290" width="4.42578125" style="5069" customWidth="1"/>
    <col min="1291" max="1291" width="6.85546875" style="5069" customWidth="1"/>
    <col min="1292" max="1292" width="6.7109375" style="5069" customWidth="1"/>
    <col min="1293" max="1293" width="4.85546875" style="5069" customWidth="1"/>
    <col min="1294" max="1294" width="7.140625" style="5069" customWidth="1"/>
    <col min="1295" max="1295" width="7" style="5069" customWidth="1"/>
    <col min="1296" max="1296" width="4.5703125" style="5069" customWidth="1"/>
    <col min="1297" max="1297" width="7.140625" style="5069" customWidth="1"/>
    <col min="1298" max="1298" width="7" style="5069" customWidth="1"/>
    <col min="1299" max="1299" width="5.28515625" style="5069" customWidth="1"/>
    <col min="1300" max="1341" width="10" style="5069" customWidth="1"/>
    <col min="1342" max="1536" width="9.140625" style="5069"/>
    <col min="1537" max="1537" width="38.85546875" style="5069" customWidth="1"/>
    <col min="1538" max="1538" width="6.5703125" style="5069" customWidth="1"/>
    <col min="1539" max="1539" width="6.85546875" style="5069" customWidth="1"/>
    <col min="1540" max="1540" width="5" style="5069" customWidth="1"/>
    <col min="1541" max="1541" width="6.42578125" style="5069" customWidth="1"/>
    <col min="1542" max="1542" width="6.5703125" style="5069" customWidth="1"/>
    <col min="1543" max="1543" width="4.7109375" style="5069" customWidth="1"/>
    <col min="1544" max="1544" width="6.5703125" style="5069" customWidth="1"/>
    <col min="1545" max="1545" width="7.140625" style="5069" customWidth="1"/>
    <col min="1546" max="1546" width="4.42578125" style="5069" customWidth="1"/>
    <col min="1547" max="1547" width="6.85546875" style="5069" customWidth="1"/>
    <col min="1548" max="1548" width="6.7109375" style="5069" customWidth="1"/>
    <col min="1549" max="1549" width="4.85546875" style="5069" customWidth="1"/>
    <col min="1550" max="1550" width="7.140625" style="5069" customWidth="1"/>
    <col min="1551" max="1551" width="7" style="5069" customWidth="1"/>
    <col min="1552" max="1552" width="4.5703125" style="5069" customWidth="1"/>
    <col min="1553" max="1553" width="7.140625" style="5069" customWidth="1"/>
    <col min="1554" max="1554" width="7" style="5069" customWidth="1"/>
    <col min="1555" max="1555" width="5.28515625" style="5069" customWidth="1"/>
    <col min="1556" max="1597" width="10" style="5069" customWidth="1"/>
    <col min="1598" max="1792" width="9.140625" style="5069"/>
    <col min="1793" max="1793" width="38.85546875" style="5069" customWidth="1"/>
    <col min="1794" max="1794" width="6.5703125" style="5069" customWidth="1"/>
    <col min="1795" max="1795" width="6.85546875" style="5069" customWidth="1"/>
    <col min="1796" max="1796" width="5" style="5069" customWidth="1"/>
    <col min="1797" max="1797" width="6.42578125" style="5069" customWidth="1"/>
    <col min="1798" max="1798" width="6.5703125" style="5069" customWidth="1"/>
    <col min="1799" max="1799" width="4.7109375" style="5069" customWidth="1"/>
    <col min="1800" max="1800" width="6.5703125" style="5069" customWidth="1"/>
    <col min="1801" max="1801" width="7.140625" style="5069" customWidth="1"/>
    <col min="1802" max="1802" width="4.42578125" style="5069" customWidth="1"/>
    <col min="1803" max="1803" width="6.85546875" style="5069" customWidth="1"/>
    <col min="1804" max="1804" width="6.7109375" style="5069" customWidth="1"/>
    <col min="1805" max="1805" width="4.85546875" style="5069" customWidth="1"/>
    <col min="1806" max="1806" width="7.140625" style="5069" customWidth="1"/>
    <col min="1807" max="1807" width="7" style="5069" customWidth="1"/>
    <col min="1808" max="1808" width="4.5703125" style="5069" customWidth="1"/>
    <col min="1809" max="1809" width="7.140625" style="5069" customWidth="1"/>
    <col min="1810" max="1810" width="7" style="5069" customWidth="1"/>
    <col min="1811" max="1811" width="5.28515625" style="5069" customWidth="1"/>
    <col min="1812" max="1853" width="10" style="5069" customWidth="1"/>
    <col min="1854" max="2048" width="9.140625" style="5069"/>
    <col min="2049" max="2049" width="38.85546875" style="5069" customWidth="1"/>
    <col min="2050" max="2050" width="6.5703125" style="5069" customWidth="1"/>
    <col min="2051" max="2051" width="6.85546875" style="5069" customWidth="1"/>
    <col min="2052" max="2052" width="5" style="5069" customWidth="1"/>
    <col min="2053" max="2053" width="6.42578125" style="5069" customWidth="1"/>
    <col min="2054" max="2054" width="6.5703125" style="5069" customWidth="1"/>
    <col min="2055" max="2055" width="4.7109375" style="5069" customWidth="1"/>
    <col min="2056" max="2056" width="6.5703125" style="5069" customWidth="1"/>
    <col min="2057" max="2057" width="7.140625" style="5069" customWidth="1"/>
    <col min="2058" max="2058" width="4.42578125" style="5069" customWidth="1"/>
    <col min="2059" max="2059" width="6.85546875" style="5069" customWidth="1"/>
    <col min="2060" max="2060" width="6.7109375" style="5069" customWidth="1"/>
    <col min="2061" max="2061" width="4.85546875" style="5069" customWidth="1"/>
    <col min="2062" max="2062" width="7.140625" style="5069" customWidth="1"/>
    <col min="2063" max="2063" width="7" style="5069" customWidth="1"/>
    <col min="2064" max="2064" width="4.5703125" style="5069" customWidth="1"/>
    <col min="2065" max="2065" width="7.140625" style="5069" customWidth="1"/>
    <col min="2066" max="2066" width="7" style="5069" customWidth="1"/>
    <col min="2067" max="2067" width="5.28515625" style="5069" customWidth="1"/>
    <col min="2068" max="2109" width="10" style="5069" customWidth="1"/>
    <col min="2110" max="2304" width="9.140625" style="5069"/>
    <col min="2305" max="2305" width="38.85546875" style="5069" customWidth="1"/>
    <col min="2306" max="2306" width="6.5703125" style="5069" customWidth="1"/>
    <col min="2307" max="2307" width="6.85546875" style="5069" customWidth="1"/>
    <col min="2308" max="2308" width="5" style="5069" customWidth="1"/>
    <col min="2309" max="2309" width="6.42578125" style="5069" customWidth="1"/>
    <col min="2310" max="2310" width="6.5703125" style="5069" customWidth="1"/>
    <col min="2311" max="2311" width="4.7109375" style="5069" customWidth="1"/>
    <col min="2312" max="2312" width="6.5703125" style="5069" customWidth="1"/>
    <col min="2313" max="2313" width="7.140625" style="5069" customWidth="1"/>
    <col min="2314" max="2314" width="4.42578125" style="5069" customWidth="1"/>
    <col min="2315" max="2315" width="6.85546875" style="5069" customWidth="1"/>
    <col min="2316" max="2316" width="6.7109375" style="5069" customWidth="1"/>
    <col min="2317" max="2317" width="4.85546875" style="5069" customWidth="1"/>
    <col min="2318" max="2318" width="7.140625" style="5069" customWidth="1"/>
    <col min="2319" max="2319" width="7" style="5069" customWidth="1"/>
    <col min="2320" max="2320" width="4.5703125" style="5069" customWidth="1"/>
    <col min="2321" max="2321" width="7.140625" style="5069" customWidth="1"/>
    <col min="2322" max="2322" width="7" style="5069" customWidth="1"/>
    <col min="2323" max="2323" width="5.28515625" style="5069" customWidth="1"/>
    <col min="2324" max="2365" width="10" style="5069" customWidth="1"/>
    <col min="2366" max="2560" width="9.140625" style="5069"/>
    <col min="2561" max="2561" width="38.85546875" style="5069" customWidth="1"/>
    <col min="2562" max="2562" width="6.5703125" style="5069" customWidth="1"/>
    <col min="2563" max="2563" width="6.85546875" style="5069" customWidth="1"/>
    <col min="2564" max="2564" width="5" style="5069" customWidth="1"/>
    <col min="2565" max="2565" width="6.42578125" style="5069" customWidth="1"/>
    <col min="2566" max="2566" width="6.5703125" style="5069" customWidth="1"/>
    <col min="2567" max="2567" width="4.7109375" style="5069" customWidth="1"/>
    <col min="2568" max="2568" width="6.5703125" style="5069" customWidth="1"/>
    <col min="2569" max="2569" width="7.140625" style="5069" customWidth="1"/>
    <col min="2570" max="2570" width="4.42578125" style="5069" customWidth="1"/>
    <col min="2571" max="2571" width="6.85546875" style="5069" customWidth="1"/>
    <col min="2572" max="2572" width="6.7109375" style="5069" customWidth="1"/>
    <col min="2573" max="2573" width="4.85546875" style="5069" customWidth="1"/>
    <col min="2574" max="2574" width="7.140625" style="5069" customWidth="1"/>
    <col min="2575" max="2575" width="7" style="5069" customWidth="1"/>
    <col min="2576" max="2576" width="4.5703125" style="5069" customWidth="1"/>
    <col min="2577" max="2577" width="7.140625" style="5069" customWidth="1"/>
    <col min="2578" max="2578" width="7" style="5069" customWidth="1"/>
    <col min="2579" max="2579" width="5.28515625" style="5069" customWidth="1"/>
    <col min="2580" max="2621" width="10" style="5069" customWidth="1"/>
    <col min="2622" max="2816" width="9.140625" style="5069"/>
    <col min="2817" max="2817" width="38.85546875" style="5069" customWidth="1"/>
    <col min="2818" max="2818" width="6.5703125" style="5069" customWidth="1"/>
    <col min="2819" max="2819" width="6.85546875" style="5069" customWidth="1"/>
    <col min="2820" max="2820" width="5" style="5069" customWidth="1"/>
    <col min="2821" max="2821" width="6.42578125" style="5069" customWidth="1"/>
    <col min="2822" max="2822" width="6.5703125" style="5069" customWidth="1"/>
    <col min="2823" max="2823" width="4.7109375" style="5069" customWidth="1"/>
    <col min="2824" max="2824" width="6.5703125" style="5069" customWidth="1"/>
    <col min="2825" max="2825" width="7.140625" style="5069" customWidth="1"/>
    <col min="2826" max="2826" width="4.42578125" style="5069" customWidth="1"/>
    <col min="2827" max="2827" width="6.85546875" style="5069" customWidth="1"/>
    <col min="2828" max="2828" width="6.7109375" style="5069" customWidth="1"/>
    <col min="2829" max="2829" width="4.85546875" style="5069" customWidth="1"/>
    <col min="2830" max="2830" width="7.140625" style="5069" customWidth="1"/>
    <col min="2831" max="2831" width="7" style="5069" customWidth="1"/>
    <col min="2832" max="2832" width="4.5703125" style="5069" customWidth="1"/>
    <col min="2833" max="2833" width="7.140625" style="5069" customWidth="1"/>
    <col min="2834" max="2834" width="7" style="5069" customWidth="1"/>
    <col min="2835" max="2835" width="5.28515625" style="5069" customWidth="1"/>
    <col min="2836" max="2877" width="10" style="5069" customWidth="1"/>
    <col min="2878" max="3072" width="9.140625" style="5069"/>
    <col min="3073" max="3073" width="38.85546875" style="5069" customWidth="1"/>
    <col min="3074" max="3074" width="6.5703125" style="5069" customWidth="1"/>
    <col min="3075" max="3075" width="6.85546875" style="5069" customWidth="1"/>
    <col min="3076" max="3076" width="5" style="5069" customWidth="1"/>
    <col min="3077" max="3077" width="6.42578125" style="5069" customWidth="1"/>
    <col min="3078" max="3078" width="6.5703125" style="5069" customWidth="1"/>
    <col min="3079" max="3079" width="4.7109375" style="5069" customWidth="1"/>
    <col min="3080" max="3080" width="6.5703125" style="5069" customWidth="1"/>
    <col min="3081" max="3081" width="7.140625" style="5069" customWidth="1"/>
    <col min="3082" max="3082" width="4.42578125" style="5069" customWidth="1"/>
    <col min="3083" max="3083" width="6.85546875" style="5069" customWidth="1"/>
    <col min="3084" max="3084" width="6.7109375" style="5069" customWidth="1"/>
    <col min="3085" max="3085" width="4.85546875" style="5069" customWidth="1"/>
    <col min="3086" max="3086" width="7.140625" style="5069" customWidth="1"/>
    <col min="3087" max="3087" width="7" style="5069" customWidth="1"/>
    <col min="3088" max="3088" width="4.5703125" style="5069" customWidth="1"/>
    <col min="3089" max="3089" width="7.140625" style="5069" customWidth="1"/>
    <col min="3090" max="3090" width="7" style="5069" customWidth="1"/>
    <col min="3091" max="3091" width="5.28515625" style="5069" customWidth="1"/>
    <col min="3092" max="3133" width="10" style="5069" customWidth="1"/>
    <col min="3134" max="3328" width="9.140625" style="5069"/>
    <col min="3329" max="3329" width="38.85546875" style="5069" customWidth="1"/>
    <col min="3330" max="3330" width="6.5703125" style="5069" customWidth="1"/>
    <col min="3331" max="3331" width="6.85546875" style="5069" customWidth="1"/>
    <col min="3332" max="3332" width="5" style="5069" customWidth="1"/>
    <col min="3333" max="3333" width="6.42578125" style="5069" customWidth="1"/>
    <col min="3334" max="3334" width="6.5703125" style="5069" customWidth="1"/>
    <col min="3335" max="3335" width="4.7109375" style="5069" customWidth="1"/>
    <col min="3336" max="3336" width="6.5703125" style="5069" customWidth="1"/>
    <col min="3337" max="3337" width="7.140625" style="5069" customWidth="1"/>
    <col min="3338" max="3338" width="4.42578125" style="5069" customWidth="1"/>
    <col min="3339" max="3339" width="6.85546875" style="5069" customWidth="1"/>
    <col min="3340" max="3340" width="6.7109375" style="5069" customWidth="1"/>
    <col min="3341" max="3341" width="4.85546875" style="5069" customWidth="1"/>
    <col min="3342" max="3342" width="7.140625" style="5069" customWidth="1"/>
    <col min="3343" max="3343" width="7" style="5069" customWidth="1"/>
    <col min="3344" max="3344" width="4.5703125" style="5069" customWidth="1"/>
    <col min="3345" max="3345" width="7.140625" style="5069" customWidth="1"/>
    <col min="3346" max="3346" width="7" style="5069" customWidth="1"/>
    <col min="3347" max="3347" width="5.28515625" style="5069" customWidth="1"/>
    <col min="3348" max="3389" width="10" style="5069" customWidth="1"/>
    <col min="3390" max="3584" width="9.140625" style="5069"/>
    <col min="3585" max="3585" width="38.85546875" style="5069" customWidth="1"/>
    <col min="3586" max="3586" width="6.5703125" style="5069" customWidth="1"/>
    <col min="3587" max="3587" width="6.85546875" style="5069" customWidth="1"/>
    <col min="3588" max="3588" width="5" style="5069" customWidth="1"/>
    <col min="3589" max="3589" width="6.42578125" style="5069" customWidth="1"/>
    <col min="3590" max="3590" width="6.5703125" style="5069" customWidth="1"/>
    <col min="3591" max="3591" width="4.7109375" style="5069" customWidth="1"/>
    <col min="3592" max="3592" width="6.5703125" style="5069" customWidth="1"/>
    <col min="3593" max="3593" width="7.140625" style="5069" customWidth="1"/>
    <col min="3594" max="3594" width="4.42578125" style="5069" customWidth="1"/>
    <col min="3595" max="3595" width="6.85546875" style="5069" customWidth="1"/>
    <col min="3596" max="3596" width="6.7109375" style="5069" customWidth="1"/>
    <col min="3597" max="3597" width="4.85546875" style="5069" customWidth="1"/>
    <col min="3598" max="3598" width="7.140625" style="5069" customWidth="1"/>
    <col min="3599" max="3599" width="7" style="5069" customWidth="1"/>
    <col min="3600" max="3600" width="4.5703125" style="5069" customWidth="1"/>
    <col min="3601" max="3601" width="7.140625" style="5069" customWidth="1"/>
    <col min="3602" max="3602" width="7" style="5069" customWidth="1"/>
    <col min="3603" max="3603" width="5.28515625" style="5069" customWidth="1"/>
    <col min="3604" max="3645" width="10" style="5069" customWidth="1"/>
    <col min="3646" max="3840" width="9.140625" style="5069"/>
    <col min="3841" max="3841" width="38.85546875" style="5069" customWidth="1"/>
    <col min="3842" max="3842" width="6.5703125" style="5069" customWidth="1"/>
    <col min="3843" max="3843" width="6.85546875" style="5069" customWidth="1"/>
    <col min="3844" max="3844" width="5" style="5069" customWidth="1"/>
    <col min="3845" max="3845" width="6.42578125" style="5069" customWidth="1"/>
    <col min="3846" max="3846" width="6.5703125" style="5069" customWidth="1"/>
    <col min="3847" max="3847" width="4.7109375" style="5069" customWidth="1"/>
    <col min="3848" max="3848" width="6.5703125" style="5069" customWidth="1"/>
    <col min="3849" max="3849" width="7.140625" style="5069" customWidth="1"/>
    <col min="3850" max="3850" width="4.42578125" style="5069" customWidth="1"/>
    <col min="3851" max="3851" width="6.85546875" style="5069" customWidth="1"/>
    <col min="3852" max="3852" width="6.7109375" style="5069" customWidth="1"/>
    <col min="3853" max="3853" width="4.85546875" style="5069" customWidth="1"/>
    <col min="3854" max="3854" width="7.140625" style="5069" customWidth="1"/>
    <col min="3855" max="3855" width="7" style="5069" customWidth="1"/>
    <col min="3856" max="3856" width="4.5703125" style="5069" customWidth="1"/>
    <col min="3857" max="3857" width="7.140625" style="5069" customWidth="1"/>
    <col min="3858" max="3858" width="7" style="5069" customWidth="1"/>
    <col min="3859" max="3859" width="5.28515625" style="5069" customWidth="1"/>
    <col min="3860" max="3901" width="10" style="5069" customWidth="1"/>
    <col min="3902" max="4096" width="9.140625" style="5069"/>
    <col min="4097" max="4097" width="38.85546875" style="5069" customWidth="1"/>
    <col min="4098" max="4098" width="6.5703125" style="5069" customWidth="1"/>
    <col min="4099" max="4099" width="6.85546875" style="5069" customWidth="1"/>
    <col min="4100" max="4100" width="5" style="5069" customWidth="1"/>
    <col min="4101" max="4101" width="6.42578125" style="5069" customWidth="1"/>
    <col min="4102" max="4102" width="6.5703125" style="5069" customWidth="1"/>
    <col min="4103" max="4103" width="4.7109375" style="5069" customWidth="1"/>
    <col min="4104" max="4104" width="6.5703125" style="5069" customWidth="1"/>
    <col min="4105" max="4105" width="7.140625" style="5069" customWidth="1"/>
    <col min="4106" max="4106" width="4.42578125" style="5069" customWidth="1"/>
    <col min="4107" max="4107" width="6.85546875" style="5069" customWidth="1"/>
    <col min="4108" max="4108" width="6.7109375" style="5069" customWidth="1"/>
    <col min="4109" max="4109" width="4.85546875" style="5069" customWidth="1"/>
    <col min="4110" max="4110" width="7.140625" style="5069" customWidth="1"/>
    <col min="4111" max="4111" width="7" style="5069" customWidth="1"/>
    <col min="4112" max="4112" width="4.5703125" style="5069" customWidth="1"/>
    <col min="4113" max="4113" width="7.140625" style="5069" customWidth="1"/>
    <col min="4114" max="4114" width="7" style="5069" customWidth="1"/>
    <col min="4115" max="4115" width="5.28515625" style="5069" customWidth="1"/>
    <col min="4116" max="4157" width="10" style="5069" customWidth="1"/>
    <col min="4158" max="4352" width="9.140625" style="5069"/>
    <col min="4353" max="4353" width="38.85546875" style="5069" customWidth="1"/>
    <col min="4354" max="4354" width="6.5703125" style="5069" customWidth="1"/>
    <col min="4355" max="4355" width="6.85546875" style="5069" customWidth="1"/>
    <col min="4356" max="4356" width="5" style="5069" customWidth="1"/>
    <col min="4357" max="4357" width="6.42578125" style="5069" customWidth="1"/>
    <col min="4358" max="4358" width="6.5703125" style="5069" customWidth="1"/>
    <col min="4359" max="4359" width="4.7109375" style="5069" customWidth="1"/>
    <col min="4360" max="4360" width="6.5703125" style="5069" customWidth="1"/>
    <col min="4361" max="4361" width="7.140625" style="5069" customWidth="1"/>
    <col min="4362" max="4362" width="4.42578125" style="5069" customWidth="1"/>
    <col min="4363" max="4363" width="6.85546875" style="5069" customWidth="1"/>
    <col min="4364" max="4364" width="6.7109375" style="5069" customWidth="1"/>
    <col min="4365" max="4365" width="4.85546875" style="5069" customWidth="1"/>
    <col min="4366" max="4366" width="7.140625" style="5069" customWidth="1"/>
    <col min="4367" max="4367" width="7" style="5069" customWidth="1"/>
    <col min="4368" max="4368" width="4.5703125" style="5069" customWidth="1"/>
    <col min="4369" max="4369" width="7.140625" style="5069" customWidth="1"/>
    <col min="4370" max="4370" width="7" style="5069" customWidth="1"/>
    <col min="4371" max="4371" width="5.28515625" style="5069" customWidth="1"/>
    <col min="4372" max="4413" width="10" style="5069" customWidth="1"/>
    <col min="4414" max="4608" width="9.140625" style="5069"/>
    <col min="4609" max="4609" width="38.85546875" style="5069" customWidth="1"/>
    <col min="4610" max="4610" width="6.5703125" style="5069" customWidth="1"/>
    <col min="4611" max="4611" width="6.85546875" style="5069" customWidth="1"/>
    <col min="4612" max="4612" width="5" style="5069" customWidth="1"/>
    <col min="4613" max="4613" width="6.42578125" style="5069" customWidth="1"/>
    <col min="4614" max="4614" width="6.5703125" style="5069" customWidth="1"/>
    <col min="4615" max="4615" width="4.7109375" style="5069" customWidth="1"/>
    <col min="4616" max="4616" width="6.5703125" style="5069" customWidth="1"/>
    <col min="4617" max="4617" width="7.140625" style="5069" customWidth="1"/>
    <col min="4618" max="4618" width="4.42578125" style="5069" customWidth="1"/>
    <col min="4619" max="4619" width="6.85546875" style="5069" customWidth="1"/>
    <col min="4620" max="4620" width="6.7109375" style="5069" customWidth="1"/>
    <col min="4621" max="4621" width="4.85546875" style="5069" customWidth="1"/>
    <col min="4622" max="4622" width="7.140625" style="5069" customWidth="1"/>
    <col min="4623" max="4623" width="7" style="5069" customWidth="1"/>
    <col min="4624" max="4624" width="4.5703125" style="5069" customWidth="1"/>
    <col min="4625" max="4625" width="7.140625" style="5069" customWidth="1"/>
    <col min="4626" max="4626" width="7" style="5069" customWidth="1"/>
    <col min="4627" max="4627" width="5.28515625" style="5069" customWidth="1"/>
    <col min="4628" max="4669" width="10" style="5069" customWidth="1"/>
    <col min="4670" max="4864" width="9.140625" style="5069"/>
    <col min="4865" max="4865" width="38.85546875" style="5069" customWidth="1"/>
    <col min="4866" max="4866" width="6.5703125" style="5069" customWidth="1"/>
    <col min="4867" max="4867" width="6.85546875" style="5069" customWidth="1"/>
    <col min="4868" max="4868" width="5" style="5069" customWidth="1"/>
    <col min="4869" max="4869" width="6.42578125" style="5069" customWidth="1"/>
    <col min="4870" max="4870" width="6.5703125" style="5069" customWidth="1"/>
    <col min="4871" max="4871" width="4.7109375" style="5069" customWidth="1"/>
    <col min="4872" max="4872" width="6.5703125" style="5069" customWidth="1"/>
    <col min="4873" max="4873" width="7.140625" style="5069" customWidth="1"/>
    <col min="4874" max="4874" width="4.42578125" style="5069" customWidth="1"/>
    <col min="4875" max="4875" width="6.85546875" style="5069" customWidth="1"/>
    <col min="4876" max="4876" width="6.7109375" style="5069" customWidth="1"/>
    <col min="4877" max="4877" width="4.85546875" style="5069" customWidth="1"/>
    <col min="4878" max="4878" width="7.140625" style="5069" customWidth="1"/>
    <col min="4879" max="4879" width="7" style="5069" customWidth="1"/>
    <col min="4880" max="4880" width="4.5703125" style="5069" customWidth="1"/>
    <col min="4881" max="4881" width="7.140625" style="5069" customWidth="1"/>
    <col min="4882" max="4882" width="7" style="5069" customWidth="1"/>
    <col min="4883" max="4883" width="5.28515625" style="5069" customWidth="1"/>
    <col min="4884" max="4925" width="10" style="5069" customWidth="1"/>
    <col min="4926" max="5120" width="9.140625" style="5069"/>
    <col min="5121" max="5121" width="38.85546875" style="5069" customWidth="1"/>
    <col min="5122" max="5122" width="6.5703125" style="5069" customWidth="1"/>
    <col min="5123" max="5123" width="6.85546875" style="5069" customWidth="1"/>
    <col min="5124" max="5124" width="5" style="5069" customWidth="1"/>
    <col min="5125" max="5125" width="6.42578125" style="5069" customWidth="1"/>
    <col min="5126" max="5126" width="6.5703125" style="5069" customWidth="1"/>
    <col min="5127" max="5127" width="4.7109375" style="5069" customWidth="1"/>
    <col min="5128" max="5128" width="6.5703125" style="5069" customWidth="1"/>
    <col min="5129" max="5129" width="7.140625" style="5069" customWidth="1"/>
    <col min="5130" max="5130" width="4.42578125" style="5069" customWidth="1"/>
    <col min="5131" max="5131" width="6.85546875" style="5069" customWidth="1"/>
    <col min="5132" max="5132" width="6.7109375" style="5069" customWidth="1"/>
    <col min="5133" max="5133" width="4.85546875" style="5069" customWidth="1"/>
    <col min="5134" max="5134" width="7.140625" style="5069" customWidth="1"/>
    <col min="5135" max="5135" width="7" style="5069" customWidth="1"/>
    <col min="5136" max="5136" width="4.5703125" style="5069" customWidth="1"/>
    <col min="5137" max="5137" width="7.140625" style="5069" customWidth="1"/>
    <col min="5138" max="5138" width="7" style="5069" customWidth="1"/>
    <col min="5139" max="5139" width="5.28515625" style="5069" customWidth="1"/>
    <col min="5140" max="5181" width="10" style="5069" customWidth="1"/>
    <col min="5182" max="5376" width="9.140625" style="5069"/>
    <col min="5377" max="5377" width="38.85546875" style="5069" customWidth="1"/>
    <col min="5378" max="5378" width="6.5703125" style="5069" customWidth="1"/>
    <col min="5379" max="5379" width="6.85546875" style="5069" customWidth="1"/>
    <col min="5380" max="5380" width="5" style="5069" customWidth="1"/>
    <col min="5381" max="5381" width="6.42578125" style="5069" customWidth="1"/>
    <col min="5382" max="5382" width="6.5703125" style="5069" customWidth="1"/>
    <col min="5383" max="5383" width="4.7109375" style="5069" customWidth="1"/>
    <col min="5384" max="5384" width="6.5703125" style="5069" customWidth="1"/>
    <col min="5385" max="5385" width="7.140625" style="5069" customWidth="1"/>
    <col min="5386" max="5386" width="4.42578125" style="5069" customWidth="1"/>
    <col min="5387" max="5387" width="6.85546875" style="5069" customWidth="1"/>
    <col min="5388" max="5388" width="6.7109375" style="5069" customWidth="1"/>
    <col min="5389" max="5389" width="4.85546875" style="5069" customWidth="1"/>
    <col min="5390" max="5390" width="7.140625" style="5069" customWidth="1"/>
    <col min="5391" max="5391" width="7" style="5069" customWidth="1"/>
    <col min="5392" max="5392" width="4.5703125" style="5069" customWidth="1"/>
    <col min="5393" max="5393" width="7.140625" style="5069" customWidth="1"/>
    <col min="5394" max="5394" width="7" style="5069" customWidth="1"/>
    <col min="5395" max="5395" width="5.28515625" style="5069" customWidth="1"/>
    <col min="5396" max="5437" width="10" style="5069" customWidth="1"/>
    <col min="5438" max="5632" width="9.140625" style="5069"/>
    <col min="5633" max="5633" width="38.85546875" style="5069" customWidth="1"/>
    <col min="5634" max="5634" width="6.5703125" style="5069" customWidth="1"/>
    <col min="5635" max="5635" width="6.85546875" style="5069" customWidth="1"/>
    <col min="5636" max="5636" width="5" style="5069" customWidth="1"/>
    <col min="5637" max="5637" width="6.42578125" style="5069" customWidth="1"/>
    <col min="5638" max="5638" width="6.5703125" style="5069" customWidth="1"/>
    <col min="5639" max="5639" width="4.7109375" style="5069" customWidth="1"/>
    <col min="5640" max="5640" width="6.5703125" style="5069" customWidth="1"/>
    <col min="5641" max="5641" width="7.140625" style="5069" customWidth="1"/>
    <col min="5642" max="5642" width="4.42578125" style="5069" customWidth="1"/>
    <col min="5643" max="5643" width="6.85546875" style="5069" customWidth="1"/>
    <col min="5644" max="5644" width="6.7109375" style="5069" customWidth="1"/>
    <col min="5645" max="5645" width="4.85546875" style="5069" customWidth="1"/>
    <col min="5646" max="5646" width="7.140625" style="5069" customWidth="1"/>
    <col min="5647" max="5647" width="7" style="5069" customWidth="1"/>
    <col min="5648" max="5648" width="4.5703125" style="5069" customWidth="1"/>
    <col min="5649" max="5649" width="7.140625" style="5069" customWidth="1"/>
    <col min="5650" max="5650" width="7" style="5069" customWidth="1"/>
    <col min="5651" max="5651" width="5.28515625" style="5069" customWidth="1"/>
    <col min="5652" max="5693" width="10" style="5069" customWidth="1"/>
    <col min="5694" max="5888" width="9.140625" style="5069"/>
    <col min="5889" max="5889" width="38.85546875" style="5069" customWidth="1"/>
    <col min="5890" max="5890" width="6.5703125" style="5069" customWidth="1"/>
    <col min="5891" max="5891" width="6.85546875" style="5069" customWidth="1"/>
    <col min="5892" max="5892" width="5" style="5069" customWidth="1"/>
    <col min="5893" max="5893" width="6.42578125" style="5069" customWidth="1"/>
    <col min="5894" max="5894" width="6.5703125" style="5069" customWidth="1"/>
    <col min="5895" max="5895" width="4.7109375" style="5069" customWidth="1"/>
    <col min="5896" max="5896" width="6.5703125" style="5069" customWidth="1"/>
    <col min="5897" max="5897" width="7.140625" style="5069" customWidth="1"/>
    <col min="5898" max="5898" width="4.42578125" style="5069" customWidth="1"/>
    <col min="5899" max="5899" width="6.85546875" style="5069" customWidth="1"/>
    <col min="5900" max="5900" width="6.7109375" style="5069" customWidth="1"/>
    <col min="5901" max="5901" width="4.85546875" style="5069" customWidth="1"/>
    <col min="5902" max="5902" width="7.140625" style="5069" customWidth="1"/>
    <col min="5903" max="5903" width="7" style="5069" customWidth="1"/>
    <col min="5904" max="5904" width="4.5703125" style="5069" customWidth="1"/>
    <col min="5905" max="5905" width="7.140625" style="5069" customWidth="1"/>
    <col min="5906" max="5906" width="7" style="5069" customWidth="1"/>
    <col min="5907" max="5907" width="5.28515625" style="5069" customWidth="1"/>
    <col min="5908" max="5949" width="10" style="5069" customWidth="1"/>
    <col min="5950" max="6144" width="9.140625" style="5069"/>
    <col min="6145" max="6145" width="38.85546875" style="5069" customWidth="1"/>
    <col min="6146" max="6146" width="6.5703125" style="5069" customWidth="1"/>
    <col min="6147" max="6147" width="6.85546875" style="5069" customWidth="1"/>
    <col min="6148" max="6148" width="5" style="5069" customWidth="1"/>
    <col min="6149" max="6149" width="6.42578125" style="5069" customWidth="1"/>
    <col min="6150" max="6150" width="6.5703125" style="5069" customWidth="1"/>
    <col min="6151" max="6151" width="4.7109375" style="5069" customWidth="1"/>
    <col min="6152" max="6152" width="6.5703125" style="5069" customWidth="1"/>
    <col min="6153" max="6153" width="7.140625" style="5069" customWidth="1"/>
    <col min="6154" max="6154" width="4.42578125" style="5069" customWidth="1"/>
    <col min="6155" max="6155" width="6.85546875" style="5069" customWidth="1"/>
    <col min="6156" max="6156" width="6.7109375" style="5069" customWidth="1"/>
    <col min="6157" max="6157" width="4.85546875" style="5069" customWidth="1"/>
    <col min="6158" max="6158" width="7.140625" style="5069" customWidth="1"/>
    <col min="6159" max="6159" width="7" style="5069" customWidth="1"/>
    <col min="6160" max="6160" width="4.5703125" style="5069" customWidth="1"/>
    <col min="6161" max="6161" width="7.140625" style="5069" customWidth="1"/>
    <col min="6162" max="6162" width="7" style="5069" customWidth="1"/>
    <col min="6163" max="6163" width="5.28515625" style="5069" customWidth="1"/>
    <col min="6164" max="6205" width="10" style="5069" customWidth="1"/>
    <col min="6206" max="6400" width="9.140625" style="5069"/>
    <col min="6401" max="6401" width="38.85546875" style="5069" customWidth="1"/>
    <col min="6402" max="6402" width="6.5703125" style="5069" customWidth="1"/>
    <col min="6403" max="6403" width="6.85546875" style="5069" customWidth="1"/>
    <col min="6404" max="6404" width="5" style="5069" customWidth="1"/>
    <col min="6405" max="6405" width="6.42578125" style="5069" customWidth="1"/>
    <col min="6406" max="6406" width="6.5703125" style="5069" customWidth="1"/>
    <col min="6407" max="6407" width="4.7109375" style="5069" customWidth="1"/>
    <col min="6408" max="6408" width="6.5703125" style="5069" customWidth="1"/>
    <col min="6409" max="6409" width="7.140625" style="5069" customWidth="1"/>
    <col min="6410" max="6410" width="4.42578125" style="5069" customWidth="1"/>
    <col min="6411" max="6411" width="6.85546875" style="5069" customWidth="1"/>
    <col min="6412" max="6412" width="6.7109375" style="5069" customWidth="1"/>
    <col min="6413" max="6413" width="4.85546875" style="5069" customWidth="1"/>
    <col min="6414" max="6414" width="7.140625" style="5069" customWidth="1"/>
    <col min="6415" max="6415" width="7" style="5069" customWidth="1"/>
    <col min="6416" max="6416" width="4.5703125" style="5069" customWidth="1"/>
    <col min="6417" max="6417" width="7.140625" style="5069" customWidth="1"/>
    <col min="6418" max="6418" width="7" style="5069" customWidth="1"/>
    <col min="6419" max="6419" width="5.28515625" style="5069" customWidth="1"/>
    <col min="6420" max="6461" width="10" style="5069" customWidth="1"/>
    <col min="6462" max="6656" width="9.140625" style="5069"/>
    <col min="6657" max="6657" width="38.85546875" style="5069" customWidth="1"/>
    <col min="6658" max="6658" width="6.5703125" style="5069" customWidth="1"/>
    <col min="6659" max="6659" width="6.85546875" style="5069" customWidth="1"/>
    <col min="6660" max="6660" width="5" style="5069" customWidth="1"/>
    <col min="6661" max="6661" width="6.42578125" style="5069" customWidth="1"/>
    <col min="6662" max="6662" width="6.5703125" style="5069" customWidth="1"/>
    <col min="6663" max="6663" width="4.7109375" style="5069" customWidth="1"/>
    <col min="6664" max="6664" width="6.5703125" style="5069" customWidth="1"/>
    <col min="6665" max="6665" width="7.140625" style="5069" customWidth="1"/>
    <col min="6666" max="6666" width="4.42578125" style="5069" customWidth="1"/>
    <col min="6667" max="6667" width="6.85546875" style="5069" customWidth="1"/>
    <col min="6668" max="6668" width="6.7109375" style="5069" customWidth="1"/>
    <col min="6669" max="6669" width="4.85546875" style="5069" customWidth="1"/>
    <col min="6670" max="6670" width="7.140625" style="5069" customWidth="1"/>
    <col min="6671" max="6671" width="7" style="5069" customWidth="1"/>
    <col min="6672" max="6672" width="4.5703125" style="5069" customWidth="1"/>
    <col min="6673" max="6673" width="7.140625" style="5069" customWidth="1"/>
    <col min="6674" max="6674" width="7" style="5069" customWidth="1"/>
    <col min="6675" max="6675" width="5.28515625" style="5069" customWidth="1"/>
    <col min="6676" max="6717" width="10" style="5069" customWidth="1"/>
    <col min="6718" max="6912" width="9.140625" style="5069"/>
    <col min="6913" max="6913" width="38.85546875" style="5069" customWidth="1"/>
    <col min="6914" max="6914" width="6.5703125" style="5069" customWidth="1"/>
    <col min="6915" max="6915" width="6.85546875" style="5069" customWidth="1"/>
    <col min="6916" max="6916" width="5" style="5069" customWidth="1"/>
    <col min="6917" max="6917" width="6.42578125" style="5069" customWidth="1"/>
    <col min="6918" max="6918" width="6.5703125" style="5069" customWidth="1"/>
    <col min="6919" max="6919" width="4.7109375" style="5069" customWidth="1"/>
    <col min="6920" max="6920" width="6.5703125" style="5069" customWidth="1"/>
    <col min="6921" max="6921" width="7.140625" style="5069" customWidth="1"/>
    <col min="6922" max="6922" width="4.42578125" style="5069" customWidth="1"/>
    <col min="6923" max="6923" width="6.85546875" style="5069" customWidth="1"/>
    <col min="6924" max="6924" width="6.7109375" style="5069" customWidth="1"/>
    <col min="6925" max="6925" width="4.85546875" style="5069" customWidth="1"/>
    <col min="6926" max="6926" width="7.140625" style="5069" customWidth="1"/>
    <col min="6927" max="6927" width="7" style="5069" customWidth="1"/>
    <col min="6928" max="6928" width="4.5703125" style="5069" customWidth="1"/>
    <col min="6929" max="6929" width="7.140625" style="5069" customWidth="1"/>
    <col min="6930" max="6930" width="7" style="5069" customWidth="1"/>
    <col min="6931" max="6931" width="5.28515625" style="5069" customWidth="1"/>
    <col min="6932" max="6973" width="10" style="5069" customWidth="1"/>
    <col min="6974" max="7168" width="9.140625" style="5069"/>
    <col min="7169" max="7169" width="38.85546875" style="5069" customWidth="1"/>
    <col min="7170" max="7170" width="6.5703125" style="5069" customWidth="1"/>
    <col min="7171" max="7171" width="6.85546875" style="5069" customWidth="1"/>
    <col min="7172" max="7172" width="5" style="5069" customWidth="1"/>
    <col min="7173" max="7173" width="6.42578125" style="5069" customWidth="1"/>
    <col min="7174" max="7174" width="6.5703125" style="5069" customWidth="1"/>
    <col min="7175" max="7175" width="4.7109375" style="5069" customWidth="1"/>
    <col min="7176" max="7176" width="6.5703125" style="5069" customWidth="1"/>
    <col min="7177" max="7177" width="7.140625" style="5069" customWidth="1"/>
    <col min="7178" max="7178" width="4.42578125" style="5069" customWidth="1"/>
    <col min="7179" max="7179" width="6.85546875" style="5069" customWidth="1"/>
    <col min="7180" max="7180" width="6.7109375" style="5069" customWidth="1"/>
    <col min="7181" max="7181" width="4.85546875" style="5069" customWidth="1"/>
    <col min="7182" max="7182" width="7.140625" style="5069" customWidth="1"/>
    <col min="7183" max="7183" width="7" style="5069" customWidth="1"/>
    <col min="7184" max="7184" width="4.5703125" style="5069" customWidth="1"/>
    <col min="7185" max="7185" width="7.140625" style="5069" customWidth="1"/>
    <col min="7186" max="7186" width="7" style="5069" customWidth="1"/>
    <col min="7187" max="7187" width="5.28515625" style="5069" customWidth="1"/>
    <col min="7188" max="7229" width="10" style="5069" customWidth="1"/>
    <col min="7230" max="7424" width="9.140625" style="5069"/>
    <col min="7425" max="7425" width="38.85546875" style="5069" customWidth="1"/>
    <col min="7426" max="7426" width="6.5703125" style="5069" customWidth="1"/>
    <col min="7427" max="7427" width="6.85546875" style="5069" customWidth="1"/>
    <col min="7428" max="7428" width="5" style="5069" customWidth="1"/>
    <col min="7429" max="7429" width="6.42578125" style="5069" customWidth="1"/>
    <col min="7430" max="7430" width="6.5703125" style="5069" customWidth="1"/>
    <col min="7431" max="7431" width="4.7109375" style="5069" customWidth="1"/>
    <col min="7432" max="7432" width="6.5703125" style="5069" customWidth="1"/>
    <col min="7433" max="7433" width="7.140625" style="5069" customWidth="1"/>
    <col min="7434" max="7434" width="4.42578125" style="5069" customWidth="1"/>
    <col min="7435" max="7435" width="6.85546875" style="5069" customWidth="1"/>
    <col min="7436" max="7436" width="6.7109375" style="5069" customWidth="1"/>
    <col min="7437" max="7437" width="4.85546875" style="5069" customWidth="1"/>
    <col min="7438" max="7438" width="7.140625" style="5069" customWidth="1"/>
    <col min="7439" max="7439" width="7" style="5069" customWidth="1"/>
    <col min="7440" max="7440" width="4.5703125" style="5069" customWidth="1"/>
    <col min="7441" max="7441" width="7.140625" style="5069" customWidth="1"/>
    <col min="7442" max="7442" width="7" style="5069" customWidth="1"/>
    <col min="7443" max="7443" width="5.28515625" style="5069" customWidth="1"/>
    <col min="7444" max="7485" width="10" style="5069" customWidth="1"/>
    <col min="7486" max="7680" width="9.140625" style="5069"/>
    <col min="7681" max="7681" width="38.85546875" style="5069" customWidth="1"/>
    <col min="7682" max="7682" width="6.5703125" style="5069" customWidth="1"/>
    <col min="7683" max="7683" width="6.85546875" style="5069" customWidth="1"/>
    <col min="7684" max="7684" width="5" style="5069" customWidth="1"/>
    <col min="7685" max="7685" width="6.42578125" style="5069" customWidth="1"/>
    <col min="7686" max="7686" width="6.5703125" style="5069" customWidth="1"/>
    <col min="7687" max="7687" width="4.7109375" style="5069" customWidth="1"/>
    <col min="7688" max="7688" width="6.5703125" style="5069" customWidth="1"/>
    <col min="7689" max="7689" width="7.140625" style="5069" customWidth="1"/>
    <col min="7690" max="7690" width="4.42578125" style="5069" customWidth="1"/>
    <col min="7691" max="7691" width="6.85546875" style="5069" customWidth="1"/>
    <col min="7692" max="7692" width="6.7109375" style="5069" customWidth="1"/>
    <col min="7693" max="7693" width="4.85546875" style="5069" customWidth="1"/>
    <col min="7694" max="7694" width="7.140625" style="5069" customWidth="1"/>
    <col min="7695" max="7695" width="7" style="5069" customWidth="1"/>
    <col min="7696" max="7696" width="4.5703125" style="5069" customWidth="1"/>
    <col min="7697" max="7697" width="7.140625" style="5069" customWidth="1"/>
    <col min="7698" max="7698" width="7" style="5069" customWidth="1"/>
    <col min="7699" max="7699" width="5.28515625" style="5069" customWidth="1"/>
    <col min="7700" max="7741" width="10" style="5069" customWidth="1"/>
    <col min="7742" max="7936" width="9.140625" style="5069"/>
    <col min="7937" max="7937" width="38.85546875" style="5069" customWidth="1"/>
    <col min="7938" max="7938" width="6.5703125" style="5069" customWidth="1"/>
    <col min="7939" max="7939" width="6.85546875" style="5069" customWidth="1"/>
    <col min="7940" max="7940" width="5" style="5069" customWidth="1"/>
    <col min="7941" max="7941" width="6.42578125" style="5069" customWidth="1"/>
    <col min="7942" max="7942" width="6.5703125" style="5069" customWidth="1"/>
    <col min="7943" max="7943" width="4.7109375" style="5069" customWidth="1"/>
    <col min="7944" max="7944" width="6.5703125" style="5069" customWidth="1"/>
    <col min="7945" max="7945" width="7.140625" style="5069" customWidth="1"/>
    <col min="7946" max="7946" width="4.42578125" style="5069" customWidth="1"/>
    <col min="7947" max="7947" width="6.85546875" style="5069" customWidth="1"/>
    <col min="7948" max="7948" width="6.7109375" style="5069" customWidth="1"/>
    <col min="7949" max="7949" width="4.85546875" style="5069" customWidth="1"/>
    <col min="7950" max="7950" width="7.140625" style="5069" customWidth="1"/>
    <col min="7951" max="7951" width="7" style="5069" customWidth="1"/>
    <col min="7952" max="7952" width="4.5703125" style="5069" customWidth="1"/>
    <col min="7953" max="7953" width="7.140625" style="5069" customWidth="1"/>
    <col min="7954" max="7954" width="7" style="5069" customWidth="1"/>
    <col min="7955" max="7955" width="5.28515625" style="5069" customWidth="1"/>
    <col min="7956" max="7997" width="10" style="5069" customWidth="1"/>
    <col min="7998" max="8192" width="9.140625" style="5069"/>
    <col min="8193" max="8193" width="38.85546875" style="5069" customWidth="1"/>
    <col min="8194" max="8194" width="6.5703125" style="5069" customWidth="1"/>
    <col min="8195" max="8195" width="6.85546875" style="5069" customWidth="1"/>
    <col min="8196" max="8196" width="5" style="5069" customWidth="1"/>
    <col min="8197" max="8197" width="6.42578125" style="5069" customWidth="1"/>
    <col min="8198" max="8198" width="6.5703125" style="5069" customWidth="1"/>
    <col min="8199" max="8199" width="4.7109375" style="5069" customWidth="1"/>
    <col min="8200" max="8200" width="6.5703125" style="5069" customWidth="1"/>
    <col min="8201" max="8201" width="7.140625" style="5069" customWidth="1"/>
    <col min="8202" max="8202" width="4.42578125" style="5069" customWidth="1"/>
    <col min="8203" max="8203" width="6.85546875" style="5069" customWidth="1"/>
    <col min="8204" max="8204" width="6.7109375" style="5069" customWidth="1"/>
    <col min="8205" max="8205" width="4.85546875" style="5069" customWidth="1"/>
    <col min="8206" max="8206" width="7.140625" style="5069" customWidth="1"/>
    <col min="8207" max="8207" width="7" style="5069" customWidth="1"/>
    <col min="8208" max="8208" width="4.5703125" style="5069" customWidth="1"/>
    <col min="8209" max="8209" width="7.140625" style="5069" customWidth="1"/>
    <col min="8210" max="8210" width="7" style="5069" customWidth="1"/>
    <col min="8211" max="8211" width="5.28515625" style="5069" customWidth="1"/>
    <col min="8212" max="8253" width="10" style="5069" customWidth="1"/>
    <col min="8254" max="8448" width="9.140625" style="5069"/>
    <col min="8449" max="8449" width="38.85546875" style="5069" customWidth="1"/>
    <col min="8450" max="8450" width="6.5703125" style="5069" customWidth="1"/>
    <col min="8451" max="8451" width="6.85546875" style="5069" customWidth="1"/>
    <col min="8452" max="8452" width="5" style="5069" customWidth="1"/>
    <col min="8453" max="8453" width="6.42578125" style="5069" customWidth="1"/>
    <col min="8454" max="8454" width="6.5703125" style="5069" customWidth="1"/>
    <col min="8455" max="8455" width="4.7109375" style="5069" customWidth="1"/>
    <col min="8456" max="8456" width="6.5703125" style="5069" customWidth="1"/>
    <col min="8457" max="8457" width="7.140625" style="5069" customWidth="1"/>
    <col min="8458" max="8458" width="4.42578125" style="5069" customWidth="1"/>
    <col min="8459" max="8459" width="6.85546875" style="5069" customWidth="1"/>
    <col min="8460" max="8460" width="6.7109375" style="5069" customWidth="1"/>
    <col min="8461" max="8461" width="4.85546875" style="5069" customWidth="1"/>
    <col min="8462" max="8462" width="7.140625" style="5069" customWidth="1"/>
    <col min="8463" max="8463" width="7" style="5069" customWidth="1"/>
    <col min="8464" max="8464" width="4.5703125" style="5069" customWidth="1"/>
    <col min="8465" max="8465" width="7.140625" style="5069" customWidth="1"/>
    <col min="8466" max="8466" width="7" style="5069" customWidth="1"/>
    <col min="8467" max="8467" width="5.28515625" style="5069" customWidth="1"/>
    <col min="8468" max="8509" width="10" style="5069" customWidth="1"/>
    <col min="8510" max="8704" width="9.140625" style="5069"/>
    <col min="8705" max="8705" width="38.85546875" style="5069" customWidth="1"/>
    <col min="8706" max="8706" width="6.5703125" style="5069" customWidth="1"/>
    <col min="8707" max="8707" width="6.85546875" style="5069" customWidth="1"/>
    <col min="8708" max="8708" width="5" style="5069" customWidth="1"/>
    <col min="8709" max="8709" width="6.42578125" style="5069" customWidth="1"/>
    <col min="8710" max="8710" width="6.5703125" style="5069" customWidth="1"/>
    <col min="8711" max="8711" width="4.7109375" style="5069" customWidth="1"/>
    <col min="8712" max="8712" width="6.5703125" style="5069" customWidth="1"/>
    <col min="8713" max="8713" width="7.140625" style="5069" customWidth="1"/>
    <col min="8714" max="8714" width="4.42578125" style="5069" customWidth="1"/>
    <col min="8715" max="8715" width="6.85546875" style="5069" customWidth="1"/>
    <col min="8716" max="8716" width="6.7109375" style="5069" customWidth="1"/>
    <col min="8717" max="8717" width="4.85546875" style="5069" customWidth="1"/>
    <col min="8718" max="8718" width="7.140625" style="5069" customWidth="1"/>
    <col min="8719" max="8719" width="7" style="5069" customWidth="1"/>
    <col min="8720" max="8720" width="4.5703125" style="5069" customWidth="1"/>
    <col min="8721" max="8721" width="7.140625" style="5069" customWidth="1"/>
    <col min="8722" max="8722" width="7" style="5069" customWidth="1"/>
    <col min="8723" max="8723" width="5.28515625" style="5069" customWidth="1"/>
    <col min="8724" max="8765" width="10" style="5069" customWidth="1"/>
    <col min="8766" max="8960" width="9.140625" style="5069"/>
    <col min="8961" max="8961" width="38.85546875" style="5069" customWidth="1"/>
    <col min="8962" max="8962" width="6.5703125" style="5069" customWidth="1"/>
    <col min="8963" max="8963" width="6.85546875" style="5069" customWidth="1"/>
    <col min="8964" max="8964" width="5" style="5069" customWidth="1"/>
    <col min="8965" max="8965" width="6.42578125" style="5069" customWidth="1"/>
    <col min="8966" max="8966" width="6.5703125" style="5069" customWidth="1"/>
    <col min="8967" max="8967" width="4.7109375" style="5069" customWidth="1"/>
    <col min="8968" max="8968" width="6.5703125" style="5069" customWidth="1"/>
    <col min="8969" max="8969" width="7.140625" style="5069" customWidth="1"/>
    <col min="8970" max="8970" width="4.42578125" style="5069" customWidth="1"/>
    <col min="8971" max="8971" width="6.85546875" style="5069" customWidth="1"/>
    <col min="8972" max="8972" width="6.7109375" style="5069" customWidth="1"/>
    <col min="8973" max="8973" width="4.85546875" style="5069" customWidth="1"/>
    <col min="8974" max="8974" width="7.140625" style="5069" customWidth="1"/>
    <col min="8975" max="8975" width="7" style="5069" customWidth="1"/>
    <col min="8976" max="8976" width="4.5703125" style="5069" customWidth="1"/>
    <col min="8977" max="8977" width="7.140625" style="5069" customWidth="1"/>
    <col min="8978" max="8978" width="7" style="5069" customWidth="1"/>
    <col min="8979" max="8979" width="5.28515625" style="5069" customWidth="1"/>
    <col min="8980" max="9021" width="10" style="5069" customWidth="1"/>
    <col min="9022" max="9216" width="9.140625" style="5069"/>
    <col min="9217" max="9217" width="38.85546875" style="5069" customWidth="1"/>
    <col min="9218" max="9218" width="6.5703125" style="5069" customWidth="1"/>
    <col min="9219" max="9219" width="6.85546875" style="5069" customWidth="1"/>
    <col min="9220" max="9220" width="5" style="5069" customWidth="1"/>
    <col min="9221" max="9221" width="6.42578125" style="5069" customWidth="1"/>
    <col min="9222" max="9222" width="6.5703125" style="5069" customWidth="1"/>
    <col min="9223" max="9223" width="4.7109375" style="5069" customWidth="1"/>
    <col min="9224" max="9224" width="6.5703125" style="5069" customWidth="1"/>
    <col min="9225" max="9225" width="7.140625" style="5069" customWidth="1"/>
    <col min="9226" max="9226" width="4.42578125" style="5069" customWidth="1"/>
    <col min="9227" max="9227" width="6.85546875" style="5069" customWidth="1"/>
    <col min="9228" max="9228" width="6.7109375" style="5069" customWidth="1"/>
    <col min="9229" max="9229" width="4.85546875" style="5069" customWidth="1"/>
    <col min="9230" max="9230" width="7.140625" style="5069" customWidth="1"/>
    <col min="9231" max="9231" width="7" style="5069" customWidth="1"/>
    <col min="9232" max="9232" width="4.5703125" style="5069" customWidth="1"/>
    <col min="9233" max="9233" width="7.140625" style="5069" customWidth="1"/>
    <col min="9234" max="9234" width="7" style="5069" customWidth="1"/>
    <col min="9235" max="9235" width="5.28515625" style="5069" customWidth="1"/>
    <col min="9236" max="9277" width="10" style="5069" customWidth="1"/>
    <col min="9278" max="9472" width="9.140625" style="5069"/>
    <col min="9473" max="9473" width="38.85546875" style="5069" customWidth="1"/>
    <col min="9474" max="9474" width="6.5703125" style="5069" customWidth="1"/>
    <col min="9475" max="9475" width="6.85546875" style="5069" customWidth="1"/>
    <col min="9476" max="9476" width="5" style="5069" customWidth="1"/>
    <col min="9477" max="9477" width="6.42578125" style="5069" customWidth="1"/>
    <col min="9478" max="9478" width="6.5703125" style="5069" customWidth="1"/>
    <col min="9479" max="9479" width="4.7109375" style="5069" customWidth="1"/>
    <col min="9480" max="9480" width="6.5703125" style="5069" customWidth="1"/>
    <col min="9481" max="9481" width="7.140625" style="5069" customWidth="1"/>
    <col min="9482" max="9482" width="4.42578125" style="5069" customWidth="1"/>
    <col min="9483" max="9483" width="6.85546875" style="5069" customWidth="1"/>
    <col min="9484" max="9484" width="6.7109375" style="5069" customWidth="1"/>
    <col min="9485" max="9485" width="4.85546875" style="5069" customWidth="1"/>
    <col min="9486" max="9486" width="7.140625" style="5069" customWidth="1"/>
    <col min="9487" max="9487" width="7" style="5069" customWidth="1"/>
    <col min="9488" max="9488" width="4.5703125" style="5069" customWidth="1"/>
    <col min="9489" max="9489" width="7.140625" style="5069" customWidth="1"/>
    <col min="9490" max="9490" width="7" style="5069" customWidth="1"/>
    <col min="9491" max="9491" width="5.28515625" style="5069" customWidth="1"/>
    <col min="9492" max="9533" width="10" style="5069" customWidth="1"/>
    <col min="9534" max="9728" width="9.140625" style="5069"/>
    <col min="9729" max="9729" width="38.85546875" style="5069" customWidth="1"/>
    <col min="9730" max="9730" width="6.5703125" style="5069" customWidth="1"/>
    <col min="9731" max="9731" width="6.85546875" style="5069" customWidth="1"/>
    <col min="9732" max="9732" width="5" style="5069" customWidth="1"/>
    <col min="9733" max="9733" width="6.42578125" style="5069" customWidth="1"/>
    <col min="9734" max="9734" width="6.5703125" style="5069" customWidth="1"/>
    <col min="9735" max="9735" width="4.7109375" style="5069" customWidth="1"/>
    <col min="9736" max="9736" width="6.5703125" style="5069" customWidth="1"/>
    <col min="9737" max="9737" width="7.140625" style="5069" customWidth="1"/>
    <col min="9738" max="9738" width="4.42578125" style="5069" customWidth="1"/>
    <col min="9739" max="9739" width="6.85546875" style="5069" customWidth="1"/>
    <col min="9740" max="9740" width="6.7109375" style="5069" customWidth="1"/>
    <col min="9741" max="9741" width="4.85546875" style="5069" customWidth="1"/>
    <col min="9742" max="9742" width="7.140625" style="5069" customWidth="1"/>
    <col min="9743" max="9743" width="7" style="5069" customWidth="1"/>
    <col min="9744" max="9744" width="4.5703125" style="5069" customWidth="1"/>
    <col min="9745" max="9745" width="7.140625" style="5069" customWidth="1"/>
    <col min="9746" max="9746" width="7" style="5069" customWidth="1"/>
    <col min="9747" max="9747" width="5.28515625" style="5069" customWidth="1"/>
    <col min="9748" max="9789" width="10" style="5069" customWidth="1"/>
    <col min="9790" max="9984" width="9.140625" style="5069"/>
    <col min="9985" max="9985" width="38.85546875" style="5069" customWidth="1"/>
    <col min="9986" max="9986" width="6.5703125" style="5069" customWidth="1"/>
    <col min="9987" max="9987" width="6.85546875" style="5069" customWidth="1"/>
    <col min="9988" max="9988" width="5" style="5069" customWidth="1"/>
    <col min="9989" max="9989" width="6.42578125" style="5069" customWidth="1"/>
    <col min="9990" max="9990" width="6.5703125" style="5069" customWidth="1"/>
    <col min="9991" max="9991" width="4.7109375" style="5069" customWidth="1"/>
    <col min="9992" max="9992" width="6.5703125" style="5069" customWidth="1"/>
    <col min="9993" max="9993" width="7.140625" style="5069" customWidth="1"/>
    <col min="9994" max="9994" width="4.42578125" style="5069" customWidth="1"/>
    <col min="9995" max="9995" width="6.85546875" style="5069" customWidth="1"/>
    <col min="9996" max="9996" width="6.7109375" style="5069" customWidth="1"/>
    <col min="9997" max="9997" width="4.85546875" style="5069" customWidth="1"/>
    <col min="9998" max="9998" width="7.140625" style="5069" customWidth="1"/>
    <col min="9999" max="9999" width="7" style="5069" customWidth="1"/>
    <col min="10000" max="10000" width="4.5703125" style="5069" customWidth="1"/>
    <col min="10001" max="10001" width="7.140625" style="5069" customWidth="1"/>
    <col min="10002" max="10002" width="7" style="5069" customWidth="1"/>
    <col min="10003" max="10003" width="5.28515625" style="5069" customWidth="1"/>
    <col min="10004" max="10045" width="10" style="5069" customWidth="1"/>
    <col min="10046" max="10240" width="9.140625" style="5069"/>
    <col min="10241" max="10241" width="38.85546875" style="5069" customWidth="1"/>
    <col min="10242" max="10242" width="6.5703125" style="5069" customWidth="1"/>
    <col min="10243" max="10243" width="6.85546875" style="5069" customWidth="1"/>
    <col min="10244" max="10244" width="5" style="5069" customWidth="1"/>
    <col min="10245" max="10245" width="6.42578125" style="5069" customWidth="1"/>
    <col min="10246" max="10246" width="6.5703125" style="5069" customWidth="1"/>
    <col min="10247" max="10247" width="4.7109375" style="5069" customWidth="1"/>
    <col min="10248" max="10248" width="6.5703125" style="5069" customWidth="1"/>
    <col min="10249" max="10249" width="7.140625" style="5069" customWidth="1"/>
    <col min="10250" max="10250" width="4.42578125" style="5069" customWidth="1"/>
    <col min="10251" max="10251" width="6.85546875" style="5069" customWidth="1"/>
    <col min="10252" max="10252" width="6.7109375" style="5069" customWidth="1"/>
    <col min="10253" max="10253" width="4.85546875" style="5069" customWidth="1"/>
    <col min="10254" max="10254" width="7.140625" style="5069" customWidth="1"/>
    <col min="10255" max="10255" width="7" style="5069" customWidth="1"/>
    <col min="10256" max="10256" width="4.5703125" style="5069" customWidth="1"/>
    <col min="10257" max="10257" width="7.140625" style="5069" customWidth="1"/>
    <col min="10258" max="10258" width="7" style="5069" customWidth="1"/>
    <col min="10259" max="10259" width="5.28515625" style="5069" customWidth="1"/>
    <col min="10260" max="10301" width="10" style="5069" customWidth="1"/>
    <col min="10302" max="10496" width="9.140625" style="5069"/>
    <col min="10497" max="10497" width="38.85546875" style="5069" customWidth="1"/>
    <col min="10498" max="10498" width="6.5703125" style="5069" customWidth="1"/>
    <col min="10499" max="10499" width="6.85546875" style="5069" customWidth="1"/>
    <col min="10500" max="10500" width="5" style="5069" customWidth="1"/>
    <col min="10501" max="10501" width="6.42578125" style="5069" customWidth="1"/>
    <col min="10502" max="10502" width="6.5703125" style="5069" customWidth="1"/>
    <col min="10503" max="10503" width="4.7109375" style="5069" customWidth="1"/>
    <col min="10504" max="10504" width="6.5703125" style="5069" customWidth="1"/>
    <col min="10505" max="10505" width="7.140625" style="5069" customWidth="1"/>
    <col min="10506" max="10506" width="4.42578125" style="5069" customWidth="1"/>
    <col min="10507" max="10507" width="6.85546875" style="5069" customWidth="1"/>
    <col min="10508" max="10508" width="6.7109375" style="5069" customWidth="1"/>
    <col min="10509" max="10509" width="4.85546875" style="5069" customWidth="1"/>
    <col min="10510" max="10510" width="7.140625" style="5069" customWidth="1"/>
    <col min="10511" max="10511" width="7" style="5069" customWidth="1"/>
    <col min="10512" max="10512" width="4.5703125" style="5069" customWidth="1"/>
    <col min="10513" max="10513" width="7.140625" style="5069" customWidth="1"/>
    <col min="10514" max="10514" width="7" style="5069" customWidth="1"/>
    <col min="10515" max="10515" width="5.28515625" style="5069" customWidth="1"/>
    <col min="10516" max="10557" width="10" style="5069" customWidth="1"/>
    <col min="10558" max="10752" width="9.140625" style="5069"/>
    <col min="10753" max="10753" width="38.85546875" style="5069" customWidth="1"/>
    <col min="10754" max="10754" width="6.5703125" style="5069" customWidth="1"/>
    <col min="10755" max="10755" width="6.85546875" style="5069" customWidth="1"/>
    <col min="10756" max="10756" width="5" style="5069" customWidth="1"/>
    <col min="10757" max="10757" width="6.42578125" style="5069" customWidth="1"/>
    <col min="10758" max="10758" width="6.5703125" style="5069" customWidth="1"/>
    <col min="10759" max="10759" width="4.7109375" style="5069" customWidth="1"/>
    <col min="10760" max="10760" width="6.5703125" style="5069" customWidth="1"/>
    <col min="10761" max="10761" width="7.140625" style="5069" customWidth="1"/>
    <col min="10762" max="10762" width="4.42578125" style="5069" customWidth="1"/>
    <col min="10763" max="10763" width="6.85546875" style="5069" customWidth="1"/>
    <col min="10764" max="10764" width="6.7109375" style="5069" customWidth="1"/>
    <col min="10765" max="10765" width="4.85546875" style="5069" customWidth="1"/>
    <col min="10766" max="10766" width="7.140625" style="5069" customWidth="1"/>
    <col min="10767" max="10767" width="7" style="5069" customWidth="1"/>
    <col min="10768" max="10768" width="4.5703125" style="5069" customWidth="1"/>
    <col min="10769" max="10769" width="7.140625" style="5069" customWidth="1"/>
    <col min="10770" max="10770" width="7" style="5069" customWidth="1"/>
    <col min="10771" max="10771" width="5.28515625" style="5069" customWidth="1"/>
    <col min="10772" max="10813" width="10" style="5069" customWidth="1"/>
    <col min="10814" max="11008" width="9.140625" style="5069"/>
    <col min="11009" max="11009" width="38.85546875" style="5069" customWidth="1"/>
    <col min="11010" max="11010" width="6.5703125" style="5069" customWidth="1"/>
    <col min="11011" max="11011" width="6.85546875" style="5069" customWidth="1"/>
    <col min="11012" max="11012" width="5" style="5069" customWidth="1"/>
    <col min="11013" max="11013" width="6.42578125" style="5069" customWidth="1"/>
    <col min="11014" max="11014" width="6.5703125" style="5069" customWidth="1"/>
    <col min="11015" max="11015" width="4.7109375" style="5069" customWidth="1"/>
    <col min="11016" max="11016" width="6.5703125" style="5069" customWidth="1"/>
    <col min="11017" max="11017" width="7.140625" style="5069" customWidth="1"/>
    <col min="11018" max="11018" width="4.42578125" style="5069" customWidth="1"/>
    <col min="11019" max="11019" width="6.85546875" style="5069" customWidth="1"/>
    <col min="11020" max="11020" width="6.7109375" style="5069" customWidth="1"/>
    <col min="11021" max="11021" width="4.85546875" style="5069" customWidth="1"/>
    <col min="11022" max="11022" width="7.140625" style="5069" customWidth="1"/>
    <col min="11023" max="11023" width="7" style="5069" customWidth="1"/>
    <col min="11024" max="11024" width="4.5703125" style="5069" customWidth="1"/>
    <col min="11025" max="11025" width="7.140625" style="5069" customWidth="1"/>
    <col min="11026" max="11026" width="7" style="5069" customWidth="1"/>
    <col min="11027" max="11027" width="5.28515625" style="5069" customWidth="1"/>
    <col min="11028" max="11069" width="10" style="5069" customWidth="1"/>
    <col min="11070" max="11264" width="9.140625" style="5069"/>
    <col min="11265" max="11265" width="38.85546875" style="5069" customWidth="1"/>
    <col min="11266" max="11266" width="6.5703125" style="5069" customWidth="1"/>
    <col min="11267" max="11267" width="6.85546875" style="5069" customWidth="1"/>
    <col min="11268" max="11268" width="5" style="5069" customWidth="1"/>
    <col min="11269" max="11269" width="6.42578125" style="5069" customWidth="1"/>
    <col min="11270" max="11270" width="6.5703125" style="5069" customWidth="1"/>
    <col min="11271" max="11271" width="4.7109375" style="5069" customWidth="1"/>
    <col min="11272" max="11272" width="6.5703125" style="5069" customWidth="1"/>
    <col min="11273" max="11273" width="7.140625" style="5069" customWidth="1"/>
    <col min="11274" max="11274" width="4.42578125" style="5069" customWidth="1"/>
    <col min="11275" max="11275" width="6.85546875" style="5069" customWidth="1"/>
    <col min="11276" max="11276" width="6.7109375" style="5069" customWidth="1"/>
    <col min="11277" max="11277" width="4.85546875" style="5069" customWidth="1"/>
    <col min="11278" max="11278" width="7.140625" style="5069" customWidth="1"/>
    <col min="11279" max="11279" width="7" style="5069" customWidth="1"/>
    <col min="11280" max="11280" width="4.5703125" style="5069" customWidth="1"/>
    <col min="11281" max="11281" width="7.140625" style="5069" customWidth="1"/>
    <col min="11282" max="11282" width="7" style="5069" customWidth="1"/>
    <col min="11283" max="11283" width="5.28515625" style="5069" customWidth="1"/>
    <col min="11284" max="11325" width="10" style="5069" customWidth="1"/>
    <col min="11326" max="11520" width="9.140625" style="5069"/>
    <col min="11521" max="11521" width="38.85546875" style="5069" customWidth="1"/>
    <col min="11522" max="11522" width="6.5703125" style="5069" customWidth="1"/>
    <col min="11523" max="11523" width="6.85546875" style="5069" customWidth="1"/>
    <col min="11524" max="11524" width="5" style="5069" customWidth="1"/>
    <col min="11525" max="11525" width="6.42578125" style="5069" customWidth="1"/>
    <col min="11526" max="11526" width="6.5703125" style="5069" customWidth="1"/>
    <col min="11527" max="11527" width="4.7109375" style="5069" customWidth="1"/>
    <col min="11528" max="11528" width="6.5703125" style="5069" customWidth="1"/>
    <col min="11529" max="11529" width="7.140625" style="5069" customWidth="1"/>
    <col min="11530" max="11530" width="4.42578125" style="5069" customWidth="1"/>
    <col min="11531" max="11531" width="6.85546875" style="5069" customWidth="1"/>
    <col min="11532" max="11532" width="6.7109375" style="5069" customWidth="1"/>
    <col min="11533" max="11533" width="4.85546875" style="5069" customWidth="1"/>
    <col min="11534" max="11534" width="7.140625" style="5069" customWidth="1"/>
    <col min="11535" max="11535" width="7" style="5069" customWidth="1"/>
    <col min="11536" max="11536" width="4.5703125" style="5069" customWidth="1"/>
    <col min="11537" max="11537" width="7.140625" style="5069" customWidth="1"/>
    <col min="11538" max="11538" width="7" style="5069" customWidth="1"/>
    <col min="11539" max="11539" width="5.28515625" style="5069" customWidth="1"/>
    <col min="11540" max="11581" width="10" style="5069" customWidth="1"/>
    <col min="11582" max="11776" width="9.140625" style="5069"/>
    <col min="11777" max="11777" width="38.85546875" style="5069" customWidth="1"/>
    <col min="11778" max="11778" width="6.5703125" style="5069" customWidth="1"/>
    <col min="11779" max="11779" width="6.85546875" style="5069" customWidth="1"/>
    <col min="11780" max="11780" width="5" style="5069" customWidth="1"/>
    <col min="11781" max="11781" width="6.42578125" style="5069" customWidth="1"/>
    <col min="11782" max="11782" width="6.5703125" style="5069" customWidth="1"/>
    <col min="11783" max="11783" width="4.7109375" style="5069" customWidth="1"/>
    <col min="11784" max="11784" width="6.5703125" style="5069" customWidth="1"/>
    <col min="11785" max="11785" width="7.140625" style="5069" customWidth="1"/>
    <col min="11786" max="11786" width="4.42578125" style="5069" customWidth="1"/>
    <col min="11787" max="11787" width="6.85546875" style="5069" customWidth="1"/>
    <col min="11788" max="11788" width="6.7109375" style="5069" customWidth="1"/>
    <col min="11789" max="11789" width="4.85546875" style="5069" customWidth="1"/>
    <col min="11790" max="11790" width="7.140625" style="5069" customWidth="1"/>
    <col min="11791" max="11791" width="7" style="5069" customWidth="1"/>
    <col min="11792" max="11792" width="4.5703125" style="5069" customWidth="1"/>
    <col min="11793" max="11793" width="7.140625" style="5069" customWidth="1"/>
    <col min="11794" max="11794" width="7" style="5069" customWidth="1"/>
    <col min="11795" max="11795" width="5.28515625" style="5069" customWidth="1"/>
    <col min="11796" max="11837" width="10" style="5069" customWidth="1"/>
    <col min="11838" max="12032" width="9.140625" style="5069"/>
    <col min="12033" max="12033" width="38.85546875" style="5069" customWidth="1"/>
    <col min="12034" max="12034" width="6.5703125" style="5069" customWidth="1"/>
    <col min="12035" max="12035" width="6.85546875" style="5069" customWidth="1"/>
    <col min="12036" max="12036" width="5" style="5069" customWidth="1"/>
    <col min="12037" max="12037" width="6.42578125" style="5069" customWidth="1"/>
    <col min="12038" max="12038" width="6.5703125" style="5069" customWidth="1"/>
    <col min="12039" max="12039" width="4.7109375" style="5069" customWidth="1"/>
    <col min="12040" max="12040" width="6.5703125" style="5069" customWidth="1"/>
    <col min="12041" max="12041" width="7.140625" style="5069" customWidth="1"/>
    <col min="12042" max="12042" width="4.42578125" style="5069" customWidth="1"/>
    <col min="12043" max="12043" width="6.85546875" style="5069" customWidth="1"/>
    <col min="12044" max="12044" width="6.7109375" style="5069" customWidth="1"/>
    <col min="12045" max="12045" width="4.85546875" style="5069" customWidth="1"/>
    <col min="12046" max="12046" width="7.140625" style="5069" customWidth="1"/>
    <col min="12047" max="12047" width="7" style="5069" customWidth="1"/>
    <col min="12048" max="12048" width="4.5703125" style="5069" customWidth="1"/>
    <col min="12049" max="12049" width="7.140625" style="5069" customWidth="1"/>
    <col min="12050" max="12050" width="7" style="5069" customWidth="1"/>
    <col min="12051" max="12051" width="5.28515625" style="5069" customWidth="1"/>
    <col min="12052" max="12093" width="10" style="5069" customWidth="1"/>
    <col min="12094" max="12288" width="9.140625" style="5069"/>
    <col min="12289" max="12289" width="38.85546875" style="5069" customWidth="1"/>
    <col min="12290" max="12290" width="6.5703125" style="5069" customWidth="1"/>
    <col min="12291" max="12291" width="6.85546875" style="5069" customWidth="1"/>
    <col min="12292" max="12292" width="5" style="5069" customWidth="1"/>
    <col min="12293" max="12293" width="6.42578125" style="5069" customWidth="1"/>
    <col min="12294" max="12294" width="6.5703125" style="5069" customWidth="1"/>
    <col min="12295" max="12295" width="4.7109375" style="5069" customWidth="1"/>
    <col min="12296" max="12296" width="6.5703125" style="5069" customWidth="1"/>
    <col min="12297" max="12297" width="7.140625" style="5069" customWidth="1"/>
    <col min="12298" max="12298" width="4.42578125" style="5069" customWidth="1"/>
    <col min="12299" max="12299" width="6.85546875" style="5069" customWidth="1"/>
    <col min="12300" max="12300" width="6.7109375" style="5069" customWidth="1"/>
    <col min="12301" max="12301" width="4.85546875" style="5069" customWidth="1"/>
    <col min="12302" max="12302" width="7.140625" style="5069" customWidth="1"/>
    <col min="12303" max="12303" width="7" style="5069" customWidth="1"/>
    <col min="12304" max="12304" width="4.5703125" style="5069" customWidth="1"/>
    <col min="12305" max="12305" width="7.140625" style="5069" customWidth="1"/>
    <col min="12306" max="12306" width="7" style="5069" customWidth="1"/>
    <col min="12307" max="12307" width="5.28515625" style="5069" customWidth="1"/>
    <col min="12308" max="12349" width="10" style="5069" customWidth="1"/>
    <col min="12350" max="12544" width="9.140625" style="5069"/>
    <col min="12545" max="12545" width="38.85546875" style="5069" customWidth="1"/>
    <col min="12546" max="12546" width="6.5703125" style="5069" customWidth="1"/>
    <col min="12547" max="12547" width="6.85546875" style="5069" customWidth="1"/>
    <col min="12548" max="12548" width="5" style="5069" customWidth="1"/>
    <col min="12549" max="12549" width="6.42578125" style="5069" customWidth="1"/>
    <col min="12550" max="12550" width="6.5703125" style="5069" customWidth="1"/>
    <col min="12551" max="12551" width="4.7109375" style="5069" customWidth="1"/>
    <col min="12552" max="12552" width="6.5703125" style="5069" customWidth="1"/>
    <col min="12553" max="12553" width="7.140625" style="5069" customWidth="1"/>
    <col min="12554" max="12554" width="4.42578125" style="5069" customWidth="1"/>
    <col min="12555" max="12555" width="6.85546875" style="5069" customWidth="1"/>
    <col min="12556" max="12556" width="6.7109375" style="5069" customWidth="1"/>
    <col min="12557" max="12557" width="4.85546875" style="5069" customWidth="1"/>
    <col min="12558" max="12558" width="7.140625" style="5069" customWidth="1"/>
    <col min="12559" max="12559" width="7" style="5069" customWidth="1"/>
    <col min="12560" max="12560" width="4.5703125" style="5069" customWidth="1"/>
    <col min="12561" max="12561" width="7.140625" style="5069" customWidth="1"/>
    <col min="12562" max="12562" width="7" style="5069" customWidth="1"/>
    <col min="12563" max="12563" width="5.28515625" style="5069" customWidth="1"/>
    <col min="12564" max="12605" width="10" style="5069" customWidth="1"/>
    <col min="12606" max="12800" width="9.140625" style="5069"/>
    <col min="12801" max="12801" width="38.85546875" style="5069" customWidth="1"/>
    <col min="12802" max="12802" width="6.5703125" style="5069" customWidth="1"/>
    <col min="12803" max="12803" width="6.85546875" style="5069" customWidth="1"/>
    <col min="12804" max="12804" width="5" style="5069" customWidth="1"/>
    <col min="12805" max="12805" width="6.42578125" style="5069" customWidth="1"/>
    <col min="12806" max="12806" width="6.5703125" style="5069" customWidth="1"/>
    <col min="12807" max="12807" width="4.7109375" style="5069" customWidth="1"/>
    <col min="12808" max="12808" width="6.5703125" style="5069" customWidth="1"/>
    <col min="12809" max="12809" width="7.140625" style="5069" customWidth="1"/>
    <col min="12810" max="12810" width="4.42578125" style="5069" customWidth="1"/>
    <col min="12811" max="12811" width="6.85546875" style="5069" customWidth="1"/>
    <col min="12812" max="12812" width="6.7109375" style="5069" customWidth="1"/>
    <col min="12813" max="12813" width="4.85546875" style="5069" customWidth="1"/>
    <col min="12814" max="12814" width="7.140625" style="5069" customWidth="1"/>
    <col min="12815" max="12815" width="7" style="5069" customWidth="1"/>
    <col min="12816" max="12816" width="4.5703125" style="5069" customWidth="1"/>
    <col min="12817" max="12817" width="7.140625" style="5069" customWidth="1"/>
    <col min="12818" max="12818" width="7" style="5069" customWidth="1"/>
    <col min="12819" max="12819" width="5.28515625" style="5069" customWidth="1"/>
    <col min="12820" max="12861" width="10" style="5069" customWidth="1"/>
    <col min="12862" max="13056" width="9.140625" style="5069"/>
    <col min="13057" max="13057" width="38.85546875" style="5069" customWidth="1"/>
    <col min="13058" max="13058" width="6.5703125" style="5069" customWidth="1"/>
    <col min="13059" max="13059" width="6.85546875" style="5069" customWidth="1"/>
    <col min="13060" max="13060" width="5" style="5069" customWidth="1"/>
    <col min="13061" max="13061" width="6.42578125" style="5069" customWidth="1"/>
    <col min="13062" max="13062" width="6.5703125" style="5069" customWidth="1"/>
    <col min="13063" max="13063" width="4.7109375" style="5069" customWidth="1"/>
    <col min="13064" max="13064" width="6.5703125" style="5069" customWidth="1"/>
    <col min="13065" max="13065" width="7.140625" style="5069" customWidth="1"/>
    <col min="13066" max="13066" width="4.42578125" style="5069" customWidth="1"/>
    <col min="13067" max="13067" width="6.85546875" style="5069" customWidth="1"/>
    <col min="13068" max="13068" width="6.7109375" style="5069" customWidth="1"/>
    <col min="13069" max="13069" width="4.85546875" style="5069" customWidth="1"/>
    <col min="13070" max="13070" width="7.140625" style="5069" customWidth="1"/>
    <col min="13071" max="13071" width="7" style="5069" customWidth="1"/>
    <col min="13072" max="13072" width="4.5703125" style="5069" customWidth="1"/>
    <col min="13073" max="13073" width="7.140625" style="5069" customWidth="1"/>
    <col min="13074" max="13074" width="7" style="5069" customWidth="1"/>
    <col min="13075" max="13075" width="5.28515625" style="5069" customWidth="1"/>
    <col min="13076" max="13117" width="10" style="5069" customWidth="1"/>
    <col min="13118" max="13312" width="9.140625" style="5069"/>
    <col min="13313" max="13313" width="38.85546875" style="5069" customWidth="1"/>
    <col min="13314" max="13314" width="6.5703125" style="5069" customWidth="1"/>
    <col min="13315" max="13315" width="6.85546875" style="5069" customWidth="1"/>
    <col min="13316" max="13316" width="5" style="5069" customWidth="1"/>
    <col min="13317" max="13317" width="6.42578125" style="5069" customWidth="1"/>
    <col min="13318" max="13318" width="6.5703125" style="5069" customWidth="1"/>
    <col min="13319" max="13319" width="4.7109375" style="5069" customWidth="1"/>
    <col min="13320" max="13320" width="6.5703125" style="5069" customWidth="1"/>
    <col min="13321" max="13321" width="7.140625" style="5069" customWidth="1"/>
    <col min="13322" max="13322" width="4.42578125" style="5069" customWidth="1"/>
    <col min="13323" max="13323" width="6.85546875" style="5069" customWidth="1"/>
    <col min="13324" max="13324" width="6.7109375" style="5069" customWidth="1"/>
    <col min="13325" max="13325" width="4.85546875" style="5069" customWidth="1"/>
    <col min="13326" max="13326" width="7.140625" style="5069" customWidth="1"/>
    <col min="13327" max="13327" width="7" style="5069" customWidth="1"/>
    <col min="13328" max="13328" width="4.5703125" style="5069" customWidth="1"/>
    <col min="13329" max="13329" width="7.140625" style="5069" customWidth="1"/>
    <col min="13330" max="13330" width="7" style="5069" customWidth="1"/>
    <col min="13331" max="13331" width="5.28515625" style="5069" customWidth="1"/>
    <col min="13332" max="13373" width="10" style="5069" customWidth="1"/>
    <col min="13374" max="13568" width="9.140625" style="5069"/>
    <col min="13569" max="13569" width="38.85546875" style="5069" customWidth="1"/>
    <col min="13570" max="13570" width="6.5703125" style="5069" customWidth="1"/>
    <col min="13571" max="13571" width="6.85546875" style="5069" customWidth="1"/>
    <col min="13572" max="13572" width="5" style="5069" customWidth="1"/>
    <col min="13573" max="13573" width="6.42578125" style="5069" customWidth="1"/>
    <col min="13574" max="13574" width="6.5703125" style="5069" customWidth="1"/>
    <col min="13575" max="13575" width="4.7109375" style="5069" customWidth="1"/>
    <col min="13576" max="13576" width="6.5703125" style="5069" customWidth="1"/>
    <col min="13577" max="13577" width="7.140625" style="5069" customWidth="1"/>
    <col min="13578" max="13578" width="4.42578125" style="5069" customWidth="1"/>
    <col min="13579" max="13579" width="6.85546875" style="5069" customWidth="1"/>
    <col min="13580" max="13580" width="6.7109375" style="5069" customWidth="1"/>
    <col min="13581" max="13581" width="4.85546875" style="5069" customWidth="1"/>
    <col min="13582" max="13582" width="7.140625" style="5069" customWidth="1"/>
    <col min="13583" max="13583" width="7" style="5069" customWidth="1"/>
    <col min="13584" max="13584" width="4.5703125" style="5069" customWidth="1"/>
    <col min="13585" max="13585" width="7.140625" style="5069" customWidth="1"/>
    <col min="13586" max="13586" width="7" style="5069" customWidth="1"/>
    <col min="13587" max="13587" width="5.28515625" style="5069" customWidth="1"/>
    <col min="13588" max="13629" width="10" style="5069" customWidth="1"/>
    <col min="13630" max="13824" width="9.140625" style="5069"/>
    <col min="13825" max="13825" width="38.85546875" style="5069" customWidth="1"/>
    <col min="13826" max="13826" width="6.5703125" style="5069" customWidth="1"/>
    <col min="13827" max="13827" width="6.85546875" style="5069" customWidth="1"/>
    <col min="13828" max="13828" width="5" style="5069" customWidth="1"/>
    <col min="13829" max="13829" width="6.42578125" style="5069" customWidth="1"/>
    <col min="13830" max="13830" width="6.5703125" style="5069" customWidth="1"/>
    <col min="13831" max="13831" width="4.7109375" style="5069" customWidth="1"/>
    <col min="13832" max="13832" width="6.5703125" style="5069" customWidth="1"/>
    <col min="13833" max="13833" width="7.140625" style="5069" customWidth="1"/>
    <col min="13834" max="13834" width="4.42578125" style="5069" customWidth="1"/>
    <col min="13835" max="13835" width="6.85546875" style="5069" customWidth="1"/>
    <col min="13836" max="13836" width="6.7109375" style="5069" customWidth="1"/>
    <col min="13837" max="13837" width="4.85546875" style="5069" customWidth="1"/>
    <col min="13838" max="13838" width="7.140625" style="5069" customWidth="1"/>
    <col min="13839" max="13839" width="7" style="5069" customWidth="1"/>
    <col min="13840" max="13840" width="4.5703125" style="5069" customWidth="1"/>
    <col min="13841" max="13841" width="7.140625" style="5069" customWidth="1"/>
    <col min="13842" max="13842" width="7" style="5069" customWidth="1"/>
    <col min="13843" max="13843" width="5.28515625" style="5069" customWidth="1"/>
    <col min="13844" max="13885" width="10" style="5069" customWidth="1"/>
    <col min="13886" max="14080" width="9.140625" style="5069"/>
    <col min="14081" max="14081" width="38.85546875" style="5069" customWidth="1"/>
    <col min="14082" max="14082" width="6.5703125" style="5069" customWidth="1"/>
    <col min="14083" max="14083" width="6.85546875" style="5069" customWidth="1"/>
    <col min="14084" max="14084" width="5" style="5069" customWidth="1"/>
    <col min="14085" max="14085" width="6.42578125" style="5069" customWidth="1"/>
    <col min="14086" max="14086" width="6.5703125" style="5069" customWidth="1"/>
    <col min="14087" max="14087" width="4.7109375" style="5069" customWidth="1"/>
    <col min="14088" max="14088" width="6.5703125" style="5069" customWidth="1"/>
    <col min="14089" max="14089" width="7.140625" style="5069" customWidth="1"/>
    <col min="14090" max="14090" width="4.42578125" style="5069" customWidth="1"/>
    <col min="14091" max="14091" width="6.85546875" style="5069" customWidth="1"/>
    <col min="14092" max="14092" width="6.7109375" style="5069" customWidth="1"/>
    <col min="14093" max="14093" width="4.85546875" style="5069" customWidth="1"/>
    <col min="14094" max="14094" width="7.140625" style="5069" customWidth="1"/>
    <col min="14095" max="14095" width="7" style="5069" customWidth="1"/>
    <col min="14096" max="14096" width="4.5703125" style="5069" customWidth="1"/>
    <col min="14097" max="14097" width="7.140625" style="5069" customWidth="1"/>
    <col min="14098" max="14098" width="7" style="5069" customWidth="1"/>
    <col min="14099" max="14099" width="5.28515625" style="5069" customWidth="1"/>
    <col min="14100" max="14141" width="10" style="5069" customWidth="1"/>
    <col min="14142" max="14336" width="9.140625" style="5069"/>
    <col min="14337" max="14337" width="38.85546875" style="5069" customWidth="1"/>
    <col min="14338" max="14338" width="6.5703125" style="5069" customWidth="1"/>
    <col min="14339" max="14339" width="6.85546875" style="5069" customWidth="1"/>
    <col min="14340" max="14340" width="5" style="5069" customWidth="1"/>
    <col min="14341" max="14341" width="6.42578125" style="5069" customWidth="1"/>
    <col min="14342" max="14342" width="6.5703125" style="5069" customWidth="1"/>
    <col min="14343" max="14343" width="4.7109375" style="5069" customWidth="1"/>
    <col min="14344" max="14344" width="6.5703125" style="5069" customWidth="1"/>
    <col min="14345" max="14345" width="7.140625" style="5069" customWidth="1"/>
    <col min="14346" max="14346" width="4.42578125" style="5069" customWidth="1"/>
    <col min="14347" max="14347" width="6.85546875" style="5069" customWidth="1"/>
    <col min="14348" max="14348" width="6.7109375" style="5069" customWidth="1"/>
    <col min="14349" max="14349" width="4.85546875" style="5069" customWidth="1"/>
    <col min="14350" max="14350" width="7.140625" style="5069" customWidth="1"/>
    <col min="14351" max="14351" width="7" style="5069" customWidth="1"/>
    <col min="14352" max="14352" width="4.5703125" style="5069" customWidth="1"/>
    <col min="14353" max="14353" width="7.140625" style="5069" customWidth="1"/>
    <col min="14354" max="14354" width="7" style="5069" customWidth="1"/>
    <col min="14355" max="14355" width="5.28515625" style="5069" customWidth="1"/>
    <col min="14356" max="14397" width="10" style="5069" customWidth="1"/>
    <col min="14398" max="14592" width="9.140625" style="5069"/>
    <col min="14593" max="14593" width="38.85546875" style="5069" customWidth="1"/>
    <col min="14594" max="14594" width="6.5703125" style="5069" customWidth="1"/>
    <col min="14595" max="14595" width="6.85546875" style="5069" customWidth="1"/>
    <col min="14596" max="14596" width="5" style="5069" customWidth="1"/>
    <col min="14597" max="14597" width="6.42578125" style="5069" customWidth="1"/>
    <col min="14598" max="14598" width="6.5703125" style="5069" customWidth="1"/>
    <col min="14599" max="14599" width="4.7109375" style="5069" customWidth="1"/>
    <col min="14600" max="14600" width="6.5703125" style="5069" customWidth="1"/>
    <col min="14601" max="14601" width="7.140625" style="5069" customWidth="1"/>
    <col min="14602" max="14602" width="4.42578125" style="5069" customWidth="1"/>
    <col min="14603" max="14603" width="6.85546875" style="5069" customWidth="1"/>
    <col min="14604" max="14604" width="6.7109375" style="5069" customWidth="1"/>
    <col min="14605" max="14605" width="4.85546875" style="5069" customWidth="1"/>
    <col min="14606" max="14606" width="7.140625" style="5069" customWidth="1"/>
    <col min="14607" max="14607" width="7" style="5069" customWidth="1"/>
    <col min="14608" max="14608" width="4.5703125" style="5069" customWidth="1"/>
    <col min="14609" max="14609" width="7.140625" style="5069" customWidth="1"/>
    <col min="14610" max="14610" width="7" style="5069" customWidth="1"/>
    <col min="14611" max="14611" width="5.28515625" style="5069" customWidth="1"/>
    <col min="14612" max="14653" width="10" style="5069" customWidth="1"/>
    <col min="14654" max="14848" width="9.140625" style="5069"/>
    <col min="14849" max="14849" width="38.85546875" style="5069" customWidth="1"/>
    <col min="14850" max="14850" width="6.5703125" style="5069" customWidth="1"/>
    <col min="14851" max="14851" width="6.85546875" style="5069" customWidth="1"/>
    <col min="14852" max="14852" width="5" style="5069" customWidth="1"/>
    <col min="14853" max="14853" width="6.42578125" style="5069" customWidth="1"/>
    <col min="14854" max="14854" width="6.5703125" style="5069" customWidth="1"/>
    <col min="14855" max="14855" width="4.7109375" style="5069" customWidth="1"/>
    <col min="14856" max="14856" width="6.5703125" style="5069" customWidth="1"/>
    <col min="14857" max="14857" width="7.140625" style="5069" customWidth="1"/>
    <col min="14858" max="14858" width="4.42578125" style="5069" customWidth="1"/>
    <col min="14859" max="14859" width="6.85546875" style="5069" customWidth="1"/>
    <col min="14860" max="14860" width="6.7109375" style="5069" customWidth="1"/>
    <col min="14861" max="14861" width="4.85546875" style="5069" customWidth="1"/>
    <col min="14862" max="14862" width="7.140625" style="5069" customWidth="1"/>
    <col min="14863" max="14863" width="7" style="5069" customWidth="1"/>
    <col min="14864" max="14864" width="4.5703125" style="5069" customWidth="1"/>
    <col min="14865" max="14865" width="7.140625" style="5069" customWidth="1"/>
    <col min="14866" max="14866" width="7" style="5069" customWidth="1"/>
    <col min="14867" max="14867" width="5.28515625" style="5069" customWidth="1"/>
    <col min="14868" max="14909" width="10" style="5069" customWidth="1"/>
    <col min="14910" max="15104" width="9.140625" style="5069"/>
    <col min="15105" max="15105" width="38.85546875" style="5069" customWidth="1"/>
    <col min="15106" max="15106" width="6.5703125" style="5069" customWidth="1"/>
    <col min="15107" max="15107" width="6.85546875" style="5069" customWidth="1"/>
    <col min="15108" max="15108" width="5" style="5069" customWidth="1"/>
    <col min="15109" max="15109" width="6.42578125" style="5069" customWidth="1"/>
    <col min="15110" max="15110" width="6.5703125" style="5069" customWidth="1"/>
    <col min="15111" max="15111" width="4.7109375" style="5069" customWidth="1"/>
    <col min="15112" max="15112" width="6.5703125" style="5069" customWidth="1"/>
    <col min="15113" max="15113" width="7.140625" style="5069" customWidth="1"/>
    <col min="15114" max="15114" width="4.42578125" style="5069" customWidth="1"/>
    <col min="15115" max="15115" width="6.85546875" style="5069" customWidth="1"/>
    <col min="15116" max="15116" width="6.7109375" style="5069" customWidth="1"/>
    <col min="15117" max="15117" width="4.85546875" style="5069" customWidth="1"/>
    <col min="15118" max="15118" width="7.140625" style="5069" customWidth="1"/>
    <col min="15119" max="15119" width="7" style="5069" customWidth="1"/>
    <col min="15120" max="15120" width="4.5703125" style="5069" customWidth="1"/>
    <col min="15121" max="15121" width="7.140625" style="5069" customWidth="1"/>
    <col min="15122" max="15122" width="7" style="5069" customWidth="1"/>
    <col min="15123" max="15123" width="5.28515625" style="5069" customWidth="1"/>
    <col min="15124" max="15165" width="10" style="5069" customWidth="1"/>
    <col min="15166" max="15360" width="9.140625" style="5069"/>
    <col min="15361" max="15361" width="38.85546875" style="5069" customWidth="1"/>
    <col min="15362" max="15362" width="6.5703125" style="5069" customWidth="1"/>
    <col min="15363" max="15363" width="6.85546875" style="5069" customWidth="1"/>
    <col min="15364" max="15364" width="5" style="5069" customWidth="1"/>
    <col min="15365" max="15365" width="6.42578125" style="5069" customWidth="1"/>
    <col min="15366" max="15366" width="6.5703125" style="5069" customWidth="1"/>
    <col min="15367" max="15367" width="4.7109375" style="5069" customWidth="1"/>
    <col min="15368" max="15368" width="6.5703125" style="5069" customWidth="1"/>
    <col min="15369" max="15369" width="7.140625" style="5069" customWidth="1"/>
    <col min="15370" max="15370" width="4.42578125" style="5069" customWidth="1"/>
    <col min="15371" max="15371" width="6.85546875" style="5069" customWidth="1"/>
    <col min="15372" max="15372" width="6.7109375" style="5069" customWidth="1"/>
    <col min="15373" max="15373" width="4.85546875" style="5069" customWidth="1"/>
    <col min="15374" max="15374" width="7.140625" style="5069" customWidth="1"/>
    <col min="15375" max="15375" width="7" style="5069" customWidth="1"/>
    <col min="15376" max="15376" width="4.5703125" style="5069" customWidth="1"/>
    <col min="15377" max="15377" width="7.140625" style="5069" customWidth="1"/>
    <col min="15378" max="15378" width="7" style="5069" customWidth="1"/>
    <col min="15379" max="15379" width="5.28515625" style="5069" customWidth="1"/>
    <col min="15380" max="15421" width="10" style="5069" customWidth="1"/>
    <col min="15422" max="15616" width="9.140625" style="5069"/>
    <col min="15617" max="15617" width="38.85546875" style="5069" customWidth="1"/>
    <col min="15618" max="15618" width="6.5703125" style="5069" customWidth="1"/>
    <col min="15619" max="15619" width="6.85546875" style="5069" customWidth="1"/>
    <col min="15620" max="15620" width="5" style="5069" customWidth="1"/>
    <col min="15621" max="15621" width="6.42578125" style="5069" customWidth="1"/>
    <col min="15622" max="15622" width="6.5703125" style="5069" customWidth="1"/>
    <col min="15623" max="15623" width="4.7109375" style="5069" customWidth="1"/>
    <col min="15624" max="15624" width="6.5703125" style="5069" customWidth="1"/>
    <col min="15625" max="15625" width="7.140625" style="5069" customWidth="1"/>
    <col min="15626" max="15626" width="4.42578125" style="5069" customWidth="1"/>
    <col min="15627" max="15627" width="6.85546875" style="5069" customWidth="1"/>
    <col min="15628" max="15628" width="6.7109375" style="5069" customWidth="1"/>
    <col min="15629" max="15629" width="4.85546875" style="5069" customWidth="1"/>
    <col min="15630" max="15630" width="7.140625" style="5069" customWidth="1"/>
    <col min="15631" max="15631" width="7" style="5069" customWidth="1"/>
    <col min="15632" max="15632" width="4.5703125" style="5069" customWidth="1"/>
    <col min="15633" max="15633" width="7.140625" style="5069" customWidth="1"/>
    <col min="15634" max="15634" width="7" style="5069" customWidth="1"/>
    <col min="15635" max="15635" width="5.28515625" style="5069" customWidth="1"/>
    <col min="15636" max="15677" width="10" style="5069" customWidth="1"/>
    <col min="15678" max="15872" width="9.140625" style="5069"/>
    <col min="15873" max="15873" width="38.85546875" style="5069" customWidth="1"/>
    <col min="15874" max="15874" width="6.5703125" style="5069" customWidth="1"/>
    <col min="15875" max="15875" width="6.85546875" style="5069" customWidth="1"/>
    <col min="15876" max="15876" width="5" style="5069" customWidth="1"/>
    <col min="15877" max="15877" width="6.42578125" style="5069" customWidth="1"/>
    <col min="15878" max="15878" width="6.5703125" style="5069" customWidth="1"/>
    <col min="15879" max="15879" width="4.7109375" style="5069" customWidth="1"/>
    <col min="15880" max="15880" width="6.5703125" style="5069" customWidth="1"/>
    <col min="15881" max="15881" width="7.140625" style="5069" customWidth="1"/>
    <col min="15882" max="15882" width="4.42578125" style="5069" customWidth="1"/>
    <col min="15883" max="15883" width="6.85546875" style="5069" customWidth="1"/>
    <col min="15884" max="15884" width="6.7109375" style="5069" customWidth="1"/>
    <col min="15885" max="15885" width="4.85546875" style="5069" customWidth="1"/>
    <col min="15886" max="15886" width="7.140625" style="5069" customWidth="1"/>
    <col min="15887" max="15887" width="7" style="5069" customWidth="1"/>
    <col min="15888" max="15888" width="4.5703125" style="5069" customWidth="1"/>
    <col min="15889" max="15889" width="7.140625" style="5069" customWidth="1"/>
    <col min="15890" max="15890" width="7" style="5069" customWidth="1"/>
    <col min="15891" max="15891" width="5.28515625" style="5069" customWidth="1"/>
    <col min="15892" max="15933" width="10" style="5069" customWidth="1"/>
    <col min="15934" max="16128" width="9.140625" style="5069"/>
    <col min="16129" max="16129" width="38.85546875" style="5069" customWidth="1"/>
    <col min="16130" max="16130" width="6.5703125" style="5069" customWidth="1"/>
    <col min="16131" max="16131" width="6.85546875" style="5069" customWidth="1"/>
    <col min="16132" max="16132" width="5" style="5069" customWidth="1"/>
    <col min="16133" max="16133" width="6.42578125" style="5069" customWidth="1"/>
    <col min="16134" max="16134" width="6.5703125" style="5069" customWidth="1"/>
    <col min="16135" max="16135" width="4.7109375" style="5069" customWidth="1"/>
    <col min="16136" max="16136" width="6.5703125" style="5069" customWidth="1"/>
    <col min="16137" max="16137" width="7.140625" style="5069" customWidth="1"/>
    <col min="16138" max="16138" width="4.42578125" style="5069" customWidth="1"/>
    <col min="16139" max="16139" width="6.85546875" style="5069" customWidth="1"/>
    <col min="16140" max="16140" width="6.7109375" style="5069" customWidth="1"/>
    <col min="16141" max="16141" width="4.85546875" style="5069" customWidth="1"/>
    <col min="16142" max="16142" width="7.140625" style="5069" customWidth="1"/>
    <col min="16143" max="16143" width="7" style="5069" customWidth="1"/>
    <col min="16144" max="16144" width="4.5703125" style="5069" customWidth="1"/>
    <col min="16145" max="16145" width="7.140625" style="5069" customWidth="1"/>
    <col min="16146" max="16146" width="7" style="5069" customWidth="1"/>
    <col min="16147" max="16147" width="5.28515625" style="5069" customWidth="1"/>
    <col min="16148" max="16189" width="10" style="5069" customWidth="1"/>
    <col min="16190" max="16384" width="9.140625" style="5069"/>
  </cols>
  <sheetData>
    <row r="1" spans="1:20" ht="22.15" customHeight="1" thickBot="1">
      <c r="A1" s="6545" t="s">
        <v>357</v>
      </c>
      <c r="B1" s="6545"/>
      <c r="C1" s="6545"/>
      <c r="D1" s="6545"/>
      <c r="E1" s="6545"/>
      <c r="F1" s="6545"/>
      <c r="G1" s="6545"/>
      <c r="H1" s="6545"/>
      <c r="I1" s="6545"/>
      <c r="J1" s="6545"/>
      <c r="K1" s="6545"/>
      <c r="L1" s="6545"/>
      <c r="M1" s="6545"/>
      <c r="N1" s="6545"/>
      <c r="O1" s="6545"/>
      <c r="P1" s="6545"/>
      <c r="Q1" s="6545"/>
      <c r="R1" s="6545"/>
      <c r="S1" s="6545"/>
      <c r="T1" s="5068"/>
    </row>
    <row r="2" spans="1:20" ht="13.5" thickBot="1">
      <c r="A2" s="6554" t="s">
        <v>1</v>
      </c>
      <c r="B2" s="5070"/>
      <c r="C2" s="5070"/>
      <c r="D2" s="5070"/>
      <c r="E2" s="6546" t="s">
        <v>387</v>
      </c>
      <c r="F2" s="6546"/>
      <c r="G2" s="6546"/>
      <c r="H2" s="6546"/>
      <c r="I2" s="6546"/>
      <c r="J2" s="6546"/>
      <c r="K2" s="6546"/>
      <c r="L2" s="6546"/>
      <c r="M2" s="6546"/>
      <c r="N2" s="6546"/>
      <c r="O2" s="6546"/>
      <c r="P2" s="6546"/>
      <c r="Q2" s="6546"/>
      <c r="R2" s="6546"/>
      <c r="S2" s="6547"/>
    </row>
    <row r="3" spans="1:20" ht="16.149999999999999" customHeight="1" thickBot="1">
      <c r="A3" s="6555"/>
      <c r="B3" s="6548" t="s">
        <v>68</v>
      </c>
      <c r="C3" s="6549"/>
      <c r="D3" s="6550"/>
      <c r="E3" s="6551" t="s">
        <v>46</v>
      </c>
      <c r="F3" s="6549"/>
      <c r="G3" s="6550"/>
      <c r="H3" s="6549" t="s">
        <v>47</v>
      </c>
      <c r="I3" s="6549"/>
      <c r="J3" s="6550"/>
      <c r="K3" s="6552" t="s">
        <v>48</v>
      </c>
      <c r="L3" s="6549"/>
      <c r="M3" s="6550"/>
      <c r="N3" s="6549" t="s">
        <v>49</v>
      </c>
      <c r="O3" s="6549"/>
      <c r="P3" s="6553"/>
      <c r="Q3" s="6535" t="s">
        <v>9</v>
      </c>
      <c r="R3" s="6535"/>
      <c r="S3" s="6536"/>
      <c r="T3" s="5071"/>
    </row>
    <row r="4" spans="1:20" ht="12.6" customHeight="1">
      <c r="A4" s="6555"/>
      <c r="B4" s="6540"/>
      <c r="C4" s="6541"/>
      <c r="D4" s="6542"/>
      <c r="E4" s="6541"/>
      <c r="F4" s="6541"/>
      <c r="G4" s="6542"/>
      <c r="H4" s="6541"/>
      <c r="I4" s="6541"/>
      <c r="J4" s="6542"/>
      <c r="K4" s="6543"/>
      <c r="L4" s="6541"/>
      <c r="M4" s="6542"/>
      <c r="N4" s="6541"/>
      <c r="O4" s="6541"/>
      <c r="P4" s="6544"/>
      <c r="Q4" s="6537"/>
      <c r="R4" s="6537"/>
      <c r="S4" s="6538"/>
    </row>
    <row r="5" spans="1:20" ht="9.6" customHeight="1">
      <c r="A5" s="6555"/>
      <c r="B5" s="6557">
        <v>1</v>
      </c>
      <c r="C5" s="6537"/>
      <c r="D5" s="6558"/>
      <c r="E5" s="6537">
        <v>2</v>
      </c>
      <c r="F5" s="6537"/>
      <c r="G5" s="6558"/>
      <c r="H5" s="6537">
        <v>3</v>
      </c>
      <c r="I5" s="6537"/>
      <c r="J5" s="6558"/>
      <c r="K5" s="6560">
        <v>4</v>
      </c>
      <c r="L5" s="6537"/>
      <c r="M5" s="6558"/>
      <c r="N5" s="6537">
        <v>5</v>
      </c>
      <c r="O5" s="6537"/>
      <c r="P5" s="6538"/>
      <c r="Q5" s="6537"/>
      <c r="R5" s="6537"/>
      <c r="S5" s="6538"/>
    </row>
    <row r="6" spans="1:20" ht="7.9" customHeight="1" thickBot="1">
      <c r="A6" s="6555"/>
      <c r="B6" s="6559"/>
      <c r="C6" s="6537"/>
      <c r="D6" s="6558"/>
      <c r="E6" s="6537"/>
      <c r="F6" s="6537"/>
      <c r="G6" s="6558"/>
      <c r="H6" s="6537"/>
      <c r="I6" s="6537"/>
      <c r="J6" s="6558"/>
      <c r="K6" s="6560"/>
      <c r="L6" s="6537"/>
      <c r="M6" s="6558"/>
      <c r="N6" s="6537"/>
      <c r="O6" s="6537"/>
      <c r="P6" s="6539"/>
      <c r="Q6" s="6537"/>
      <c r="R6" s="6537"/>
      <c r="S6" s="6539"/>
    </row>
    <row r="7" spans="1:20" ht="27" customHeight="1" thickBot="1">
      <c r="A7" s="6556"/>
      <c r="B7" s="2040" t="s">
        <v>7</v>
      </c>
      <c r="C7" s="2041" t="s">
        <v>51</v>
      </c>
      <c r="D7" s="2042" t="s">
        <v>9</v>
      </c>
      <c r="E7" s="2043" t="s">
        <v>7</v>
      </c>
      <c r="F7" s="2041" t="s">
        <v>51</v>
      </c>
      <c r="G7" s="2042" t="s">
        <v>9</v>
      </c>
      <c r="H7" s="2043" t="s">
        <v>7</v>
      </c>
      <c r="I7" s="2041" t="s">
        <v>51</v>
      </c>
      <c r="J7" s="5072" t="s">
        <v>9</v>
      </c>
      <c r="K7" s="2043" t="s">
        <v>7</v>
      </c>
      <c r="L7" s="2041" t="s">
        <v>51</v>
      </c>
      <c r="M7" s="5073" t="s">
        <v>9</v>
      </c>
      <c r="N7" s="5074" t="s">
        <v>7</v>
      </c>
      <c r="O7" s="2041" t="s">
        <v>51</v>
      </c>
      <c r="P7" s="5075" t="s">
        <v>9</v>
      </c>
      <c r="Q7" s="2043" t="s">
        <v>7</v>
      </c>
      <c r="R7" s="2041" t="s">
        <v>51</v>
      </c>
      <c r="S7" s="5076" t="s">
        <v>9</v>
      </c>
    </row>
    <row r="8" spans="1:20" ht="20.45" customHeight="1" thickBot="1">
      <c r="A8" s="5077" t="s">
        <v>52</v>
      </c>
      <c r="B8" s="2044"/>
      <c r="C8" s="2045"/>
      <c r="D8" s="2046"/>
      <c r="E8" s="2047"/>
      <c r="F8" s="2047"/>
      <c r="G8" s="2048"/>
      <c r="H8" s="2047"/>
      <c r="I8" s="5078"/>
      <c r="J8" s="5079"/>
      <c r="K8" s="5080"/>
      <c r="L8" s="5078"/>
      <c r="M8" s="2048"/>
      <c r="N8" s="2047"/>
      <c r="O8" s="5078"/>
      <c r="P8" s="5081"/>
      <c r="Q8" s="5082"/>
      <c r="R8" s="5083"/>
      <c r="S8" s="5084"/>
    </row>
    <row r="9" spans="1:20" s="5095" customFormat="1" ht="15.75" customHeight="1">
      <c r="A9" s="3466" t="s">
        <v>53</v>
      </c>
      <c r="B9" s="5085">
        <f t="shared" ref="B9:P18" si="0">B22+B34</f>
        <v>7</v>
      </c>
      <c r="C9" s="5086">
        <f t="shared" si="0"/>
        <v>2</v>
      </c>
      <c r="D9" s="5087">
        <f t="shared" si="0"/>
        <v>9</v>
      </c>
      <c r="E9" s="5088">
        <f t="shared" si="0"/>
        <v>23</v>
      </c>
      <c r="F9" s="5088">
        <f t="shared" si="0"/>
        <v>1</v>
      </c>
      <c r="G9" s="5089">
        <f t="shared" si="0"/>
        <v>24</v>
      </c>
      <c r="H9" s="5088">
        <f t="shared" si="0"/>
        <v>20</v>
      </c>
      <c r="I9" s="5090">
        <f t="shared" si="0"/>
        <v>1</v>
      </c>
      <c r="J9" s="5089">
        <f>J22+J34</f>
        <v>21</v>
      </c>
      <c r="K9" s="5088">
        <f t="shared" si="0"/>
        <v>16</v>
      </c>
      <c r="L9" s="5090">
        <f t="shared" si="0"/>
        <v>4</v>
      </c>
      <c r="M9" s="5089">
        <f t="shared" si="0"/>
        <v>20</v>
      </c>
      <c r="N9" s="5088">
        <f t="shared" si="0"/>
        <v>9</v>
      </c>
      <c r="O9" s="5090">
        <f t="shared" si="0"/>
        <v>3</v>
      </c>
      <c r="P9" s="5091">
        <f t="shared" si="0"/>
        <v>12</v>
      </c>
      <c r="Q9" s="5092">
        <f>E9+H9+K9+N9+B9</f>
        <v>75</v>
      </c>
      <c r="R9" s="5093">
        <f t="shared" ref="Q9:S19" si="1">F9+I9+L9+O9+C9</f>
        <v>11</v>
      </c>
      <c r="S9" s="5094">
        <f>G9+J9+M9+P9+D9</f>
        <v>86</v>
      </c>
    </row>
    <row r="10" spans="1:20" s="5095" customFormat="1" ht="15.75" customHeight="1">
      <c r="A10" s="5096" t="s">
        <v>54</v>
      </c>
      <c r="B10" s="5085">
        <f t="shared" si="0"/>
        <v>10</v>
      </c>
      <c r="C10" s="5086">
        <f t="shared" si="0"/>
        <v>0</v>
      </c>
      <c r="D10" s="5087">
        <f t="shared" si="0"/>
        <v>10</v>
      </c>
      <c r="E10" s="5088">
        <f t="shared" si="0"/>
        <v>21</v>
      </c>
      <c r="F10" s="5088">
        <f t="shared" si="0"/>
        <v>4</v>
      </c>
      <c r="G10" s="5089">
        <f t="shared" si="0"/>
        <v>25</v>
      </c>
      <c r="H10" s="5088">
        <f t="shared" si="0"/>
        <v>12</v>
      </c>
      <c r="I10" s="5090">
        <f t="shared" si="0"/>
        <v>4</v>
      </c>
      <c r="J10" s="5089">
        <f>J23+J35</f>
        <v>16</v>
      </c>
      <c r="K10" s="5088">
        <f t="shared" si="0"/>
        <v>14</v>
      </c>
      <c r="L10" s="5090">
        <f t="shared" si="0"/>
        <v>1</v>
      </c>
      <c r="M10" s="5089">
        <f t="shared" si="0"/>
        <v>15</v>
      </c>
      <c r="N10" s="5088">
        <f t="shared" si="0"/>
        <v>10</v>
      </c>
      <c r="O10" s="5090">
        <f t="shared" si="0"/>
        <v>0</v>
      </c>
      <c r="P10" s="5091">
        <f t="shared" si="0"/>
        <v>10</v>
      </c>
      <c r="Q10" s="5092">
        <f t="shared" si="1"/>
        <v>67</v>
      </c>
      <c r="R10" s="5093">
        <f t="shared" si="1"/>
        <v>9</v>
      </c>
      <c r="S10" s="5097">
        <f t="shared" si="1"/>
        <v>76</v>
      </c>
    </row>
    <row r="11" spans="1:20" s="5095" customFormat="1" ht="15" customHeight="1">
      <c r="A11" s="5098" t="s">
        <v>55</v>
      </c>
      <c r="B11" s="5085">
        <f t="shared" si="0"/>
        <v>28</v>
      </c>
      <c r="C11" s="5086">
        <f t="shared" si="0"/>
        <v>5</v>
      </c>
      <c r="D11" s="5087">
        <f t="shared" si="0"/>
        <v>33</v>
      </c>
      <c r="E11" s="5088">
        <f t="shared" si="0"/>
        <v>21</v>
      </c>
      <c r="F11" s="5088">
        <f t="shared" si="0"/>
        <v>0</v>
      </c>
      <c r="G11" s="5089">
        <f t="shared" si="0"/>
        <v>21</v>
      </c>
      <c r="H11" s="5088">
        <f t="shared" si="0"/>
        <v>20</v>
      </c>
      <c r="I11" s="5090">
        <f t="shared" si="0"/>
        <v>2</v>
      </c>
      <c r="J11" s="5089">
        <f t="shared" si="0"/>
        <v>22</v>
      </c>
      <c r="K11" s="5088">
        <f t="shared" si="0"/>
        <v>19</v>
      </c>
      <c r="L11" s="5090">
        <f t="shared" si="0"/>
        <v>7</v>
      </c>
      <c r="M11" s="5089">
        <f t="shared" si="0"/>
        <v>26</v>
      </c>
      <c r="N11" s="5088">
        <f t="shared" si="0"/>
        <v>16</v>
      </c>
      <c r="O11" s="5090">
        <f t="shared" si="0"/>
        <v>6</v>
      </c>
      <c r="P11" s="5091">
        <f t="shared" si="0"/>
        <v>22</v>
      </c>
      <c r="Q11" s="5092">
        <f t="shared" si="1"/>
        <v>104</v>
      </c>
      <c r="R11" s="5093">
        <f t="shared" si="1"/>
        <v>20</v>
      </c>
      <c r="S11" s="5097">
        <f t="shared" si="1"/>
        <v>124</v>
      </c>
    </row>
    <row r="12" spans="1:20" s="5095" customFormat="1" ht="13.5" customHeight="1">
      <c r="A12" s="5098" t="s">
        <v>56</v>
      </c>
      <c r="B12" s="5085">
        <f t="shared" si="0"/>
        <v>10</v>
      </c>
      <c r="C12" s="5086">
        <f t="shared" si="0"/>
        <v>0</v>
      </c>
      <c r="D12" s="5087">
        <f t="shared" si="0"/>
        <v>10</v>
      </c>
      <c r="E12" s="5088">
        <f t="shared" si="0"/>
        <v>14</v>
      </c>
      <c r="F12" s="5088">
        <f t="shared" si="0"/>
        <v>0</v>
      </c>
      <c r="G12" s="5089">
        <f t="shared" si="0"/>
        <v>14</v>
      </c>
      <c r="H12" s="5088">
        <f t="shared" si="0"/>
        <v>11</v>
      </c>
      <c r="I12" s="5090">
        <f t="shared" si="0"/>
        <v>1</v>
      </c>
      <c r="J12" s="5089">
        <f t="shared" si="0"/>
        <v>12</v>
      </c>
      <c r="K12" s="5088">
        <f t="shared" si="0"/>
        <v>10</v>
      </c>
      <c r="L12" s="5090">
        <f t="shared" si="0"/>
        <v>1</v>
      </c>
      <c r="M12" s="5089">
        <f t="shared" si="0"/>
        <v>11</v>
      </c>
      <c r="N12" s="5088">
        <f t="shared" si="0"/>
        <v>10</v>
      </c>
      <c r="O12" s="5090">
        <f t="shared" si="0"/>
        <v>0</v>
      </c>
      <c r="P12" s="5091">
        <f t="shared" si="0"/>
        <v>10</v>
      </c>
      <c r="Q12" s="5092">
        <f t="shared" si="1"/>
        <v>55</v>
      </c>
      <c r="R12" s="5093">
        <f t="shared" si="1"/>
        <v>2</v>
      </c>
      <c r="S12" s="5097">
        <f t="shared" si="1"/>
        <v>57</v>
      </c>
    </row>
    <row r="13" spans="1:20" s="5095" customFormat="1" ht="16.5" customHeight="1">
      <c r="A13" s="5098" t="s">
        <v>69</v>
      </c>
      <c r="B13" s="5085">
        <f t="shared" si="0"/>
        <v>0</v>
      </c>
      <c r="C13" s="5086">
        <f t="shared" si="0"/>
        <v>0</v>
      </c>
      <c r="D13" s="5087">
        <f t="shared" si="0"/>
        <v>0</v>
      </c>
      <c r="E13" s="5088">
        <f t="shared" si="0"/>
        <v>0</v>
      </c>
      <c r="F13" s="5088">
        <f t="shared" si="0"/>
        <v>0</v>
      </c>
      <c r="G13" s="5089">
        <f t="shared" si="0"/>
        <v>0</v>
      </c>
      <c r="H13" s="5088">
        <f t="shared" si="0"/>
        <v>0</v>
      </c>
      <c r="I13" s="5090">
        <f t="shared" si="0"/>
        <v>0</v>
      </c>
      <c r="J13" s="5089">
        <f t="shared" si="0"/>
        <v>0</v>
      </c>
      <c r="K13" s="5088">
        <f t="shared" si="0"/>
        <v>0</v>
      </c>
      <c r="L13" s="5090">
        <f t="shared" si="0"/>
        <v>0</v>
      </c>
      <c r="M13" s="5089">
        <f t="shared" si="0"/>
        <v>0</v>
      </c>
      <c r="N13" s="5088">
        <f t="shared" si="0"/>
        <v>0</v>
      </c>
      <c r="O13" s="5090">
        <f t="shared" si="0"/>
        <v>0</v>
      </c>
      <c r="P13" s="5091">
        <f t="shared" si="0"/>
        <v>0</v>
      </c>
      <c r="Q13" s="5092">
        <f t="shared" si="1"/>
        <v>0</v>
      </c>
      <c r="R13" s="5093">
        <f t="shared" si="1"/>
        <v>0</v>
      </c>
      <c r="S13" s="5097">
        <f t="shared" si="1"/>
        <v>0</v>
      </c>
    </row>
    <row r="14" spans="1:20" s="5095" customFormat="1" ht="15.75" customHeight="1">
      <c r="A14" s="5099" t="s">
        <v>57</v>
      </c>
      <c r="B14" s="5085">
        <f t="shared" si="0"/>
        <v>0</v>
      </c>
      <c r="C14" s="5086">
        <f t="shared" si="0"/>
        <v>0</v>
      </c>
      <c r="D14" s="5087">
        <f t="shared" si="0"/>
        <v>0</v>
      </c>
      <c r="E14" s="5088">
        <f t="shared" si="0"/>
        <v>0</v>
      </c>
      <c r="F14" s="5088">
        <f t="shared" si="0"/>
        <v>0</v>
      </c>
      <c r="G14" s="5089">
        <f t="shared" si="0"/>
        <v>0</v>
      </c>
      <c r="H14" s="5088">
        <f t="shared" si="0"/>
        <v>0</v>
      </c>
      <c r="I14" s="5090">
        <f t="shared" si="0"/>
        <v>0</v>
      </c>
      <c r="J14" s="5089">
        <f t="shared" si="0"/>
        <v>0</v>
      </c>
      <c r="K14" s="5088">
        <f t="shared" si="0"/>
        <v>0</v>
      </c>
      <c r="L14" s="5090">
        <f t="shared" si="0"/>
        <v>0</v>
      </c>
      <c r="M14" s="5089">
        <f t="shared" si="0"/>
        <v>0</v>
      </c>
      <c r="N14" s="5088">
        <f t="shared" si="0"/>
        <v>0</v>
      </c>
      <c r="O14" s="5090">
        <f t="shared" si="0"/>
        <v>0</v>
      </c>
      <c r="P14" s="5091">
        <f>P27+P39</f>
        <v>0</v>
      </c>
      <c r="Q14" s="5092">
        <f t="shared" si="1"/>
        <v>0</v>
      </c>
      <c r="R14" s="5093">
        <f t="shared" si="1"/>
        <v>0</v>
      </c>
      <c r="S14" s="5097">
        <f t="shared" si="1"/>
        <v>0</v>
      </c>
    </row>
    <row r="15" spans="1:20" s="5095" customFormat="1" ht="15.75" customHeight="1">
      <c r="A15" s="5100" t="s">
        <v>58</v>
      </c>
      <c r="B15" s="5085">
        <f t="shared" si="0"/>
        <v>10</v>
      </c>
      <c r="C15" s="5086">
        <f t="shared" si="0"/>
        <v>0</v>
      </c>
      <c r="D15" s="5087">
        <f t="shared" si="0"/>
        <v>10</v>
      </c>
      <c r="E15" s="5088">
        <f t="shared" si="0"/>
        <v>15</v>
      </c>
      <c r="F15" s="5088">
        <f t="shared" si="0"/>
        <v>1</v>
      </c>
      <c r="G15" s="5089">
        <f t="shared" si="0"/>
        <v>16</v>
      </c>
      <c r="H15" s="5088">
        <f t="shared" si="0"/>
        <v>8</v>
      </c>
      <c r="I15" s="5090">
        <f t="shared" si="0"/>
        <v>0</v>
      </c>
      <c r="J15" s="5089">
        <f t="shared" si="0"/>
        <v>8</v>
      </c>
      <c r="K15" s="5088">
        <f t="shared" si="0"/>
        <v>15</v>
      </c>
      <c r="L15" s="5090">
        <f t="shared" si="0"/>
        <v>2</v>
      </c>
      <c r="M15" s="5089">
        <f t="shared" si="0"/>
        <v>17</v>
      </c>
      <c r="N15" s="5088">
        <f t="shared" si="0"/>
        <v>12</v>
      </c>
      <c r="O15" s="5090">
        <f t="shared" si="0"/>
        <v>6</v>
      </c>
      <c r="P15" s="5091">
        <f t="shared" si="0"/>
        <v>18</v>
      </c>
      <c r="Q15" s="5092">
        <f t="shared" si="1"/>
        <v>60</v>
      </c>
      <c r="R15" s="5093">
        <f t="shared" si="1"/>
        <v>9</v>
      </c>
      <c r="S15" s="5097">
        <f t="shared" si="1"/>
        <v>69</v>
      </c>
    </row>
    <row r="16" spans="1:20" s="5095" customFormat="1" ht="12.75" customHeight="1">
      <c r="A16" s="5101" t="s">
        <v>59</v>
      </c>
      <c r="B16" s="5085">
        <f t="shared" si="0"/>
        <v>10</v>
      </c>
      <c r="C16" s="5086">
        <f t="shared" si="0"/>
        <v>1</v>
      </c>
      <c r="D16" s="5087">
        <f>D29+D41</f>
        <v>11</v>
      </c>
      <c r="E16" s="5088">
        <f t="shared" si="0"/>
        <v>25</v>
      </c>
      <c r="F16" s="5088">
        <f t="shared" si="0"/>
        <v>0</v>
      </c>
      <c r="G16" s="5089">
        <f>G29+G41</f>
        <v>25</v>
      </c>
      <c r="H16" s="5088">
        <f t="shared" si="0"/>
        <v>12</v>
      </c>
      <c r="I16" s="5090">
        <f>I29+I41</f>
        <v>3</v>
      </c>
      <c r="J16" s="5089">
        <f>J29+J41</f>
        <v>15</v>
      </c>
      <c r="K16" s="5088">
        <f>K29+K41</f>
        <v>11</v>
      </c>
      <c r="L16" s="5090">
        <f>L29+L41</f>
        <v>4</v>
      </c>
      <c r="M16" s="5089">
        <f>M29+M41</f>
        <v>15</v>
      </c>
      <c r="N16" s="5088">
        <f t="shared" si="0"/>
        <v>9</v>
      </c>
      <c r="O16" s="5090">
        <f t="shared" si="0"/>
        <v>5</v>
      </c>
      <c r="P16" s="5091">
        <f t="shared" si="0"/>
        <v>14</v>
      </c>
      <c r="Q16" s="5092">
        <f t="shared" si="1"/>
        <v>67</v>
      </c>
      <c r="R16" s="5093">
        <f t="shared" si="1"/>
        <v>13</v>
      </c>
      <c r="S16" s="5097">
        <f t="shared" si="1"/>
        <v>80</v>
      </c>
    </row>
    <row r="17" spans="1:20" s="5095" customFormat="1" ht="15.75" customHeight="1">
      <c r="A17" s="5102" t="s">
        <v>70</v>
      </c>
      <c r="B17" s="5085">
        <f t="shared" si="0"/>
        <v>10</v>
      </c>
      <c r="C17" s="5086">
        <f t="shared" si="0"/>
        <v>2</v>
      </c>
      <c r="D17" s="5087">
        <f t="shared" si="0"/>
        <v>12</v>
      </c>
      <c r="E17" s="5088">
        <f>E30+E42</f>
        <v>9</v>
      </c>
      <c r="F17" s="5088">
        <f t="shared" si="0"/>
        <v>0</v>
      </c>
      <c r="G17" s="5089">
        <f t="shared" si="0"/>
        <v>9</v>
      </c>
      <c r="H17" s="5088">
        <f t="shared" si="0"/>
        <v>7</v>
      </c>
      <c r="I17" s="5090">
        <f t="shared" si="0"/>
        <v>0</v>
      </c>
      <c r="J17" s="5089">
        <f t="shared" si="0"/>
        <v>7</v>
      </c>
      <c r="K17" s="5088">
        <f t="shared" si="0"/>
        <v>7</v>
      </c>
      <c r="L17" s="5090">
        <f t="shared" si="0"/>
        <v>1</v>
      </c>
      <c r="M17" s="5089">
        <f t="shared" si="0"/>
        <v>8</v>
      </c>
      <c r="N17" s="5088">
        <f t="shared" si="0"/>
        <v>7</v>
      </c>
      <c r="O17" s="5090">
        <f t="shared" si="0"/>
        <v>0</v>
      </c>
      <c r="P17" s="5091">
        <f t="shared" si="0"/>
        <v>7</v>
      </c>
      <c r="Q17" s="5092">
        <f t="shared" si="1"/>
        <v>40</v>
      </c>
      <c r="R17" s="5093">
        <f t="shared" si="1"/>
        <v>3</v>
      </c>
      <c r="S17" s="5097">
        <f t="shared" si="1"/>
        <v>43</v>
      </c>
    </row>
    <row r="18" spans="1:20" s="5095" customFormat="1" ht="15" customHeight="1" thickBot="1">
      <c r="A18" s="5103" t="s">
        <v>61</v>
      </c>
      <c r="B18" s="5104">
        <f t="shared" si="0"/>
        <v>21</v>
      </c>
      <c r="C18" s="5105">
        <f t="shared" si="0"/>
        <v>2</v>
      </c>
      <c r="D18" s="5106">
        <f t="shared" si="0"/>
        <v>23</v>
      </c>
      <c r="E18" s="5107">
        <f t="shared" si="0"/>
        <v>23</v>
      </c>
      <c r="F18" s="5107">
        <f t="shared" si="0"/>
        <v>3</v>
      </c>
      <c r="G18" s="5108">
        <f>G31+G43</f>
        <v>26</v>
      </c>
      <c r="H18" s="5107">
        <f t="shared" si="0"/>
        <v>27</v>
      </c>
      <c r="I18" s="5109">
        <f t="shared" si="0"/>
        <v>4</v>
      </c>
      <c r="J18" s="5108">
        <f>J31+J43</f>
        <v>31</v>
      </c>
      <c r="K18" s="5107">
        <f t="shared" si="0"/>
        <v>20</v>
      </c>
      <c r="L18" s="5109">
        <f t="shared" si="0"/>
        <v>17</v>
      </c>
      <c r="M18" s="5108">
        <f t="shared" si="0"/>
        <v>37</v>
      </c>
      <c r="N18" s="5107">
        <f t="shared" si="0"/>
        <v>22</v>
      </c>
      <c r="O18" s="5109">
        <f>O31+O43</f>
        <v>5</v>
      </c>
      <c r="P18" s="5110">
        <f t="shared" si="0"/>
        <v>27</v>
      </c>
      <c r="Q18" s="5111">
        <f>E18+H18+K18+N18+B18</f>
        <v>113</v>
      </c>
      <c r="R18" s="5112">
        <f>F18+I18+L18+O18+C18</f>
        <v>31</v>
      </c>
      <c r="S18" s="5113">
        <f t="shared" si="1"/>
        <v>144</v>
      </c>
    </row>
    <row r="19" spans="1:20" s="5124" customFormat="1" ht="18" customHeight="1" thickBot="1">
      <c r="A19" s="3462" t="s">
        <v>27</v>
      </c>
      <c r="B19" s="5114">
        <f t="shared" ref="B19:D19" si="2">SUM(B9:B18)</f>
        <v>106</v>
      </c>
      <c r="C19" s="5115">
        <f t="shared" si="2"/>
        <v>12</v>
      </c>
      <c r="D19" s="5116">
        <f t="shared" si="2"/>
        <v>118</v>
      </c>
      <c r="E19" s="5117">
        <f t="shared" ref="E19:P19" si="3">SUM(E9:E18)</f>
        <v>151</v>
      </c>
      <c r="F19" s="5117">
        <f>SUM(F9:F18)</f>
        <v>9</v>
      </c>
      <c r="G19" s="5117">
        <f t="shared" si="3"/>
        <v>160</v>
      </c>
      <c r="H19" s="5117">
        <f t="shared" si="3"/>
        <v>117</v>
      </c>
      <c r="I19" s="5118">
        <f t="shared" si="3"/>
        <v>15</v>
      </c>
      <c r="J19" s="5119">
        <f t="shared" si="3"/>
        <v>132</v>
      </c>
      <c r="K19" s="5117">
        <f t="shared" si="3"/>
        <v>112</v>
      </c>
      <c r="L19" s="5118">
        <f t="shared" si="3"/>
        <v>37</v>
      </c>
      <c r="M19" s="5119">
        <f t="shared" si="3"/>
        <v>149</v>
      </c>
      <c r="N19" s="5117">
        <f>SUM(N9:N18)</f>
        <v>95</v>
      </c>
      <c r="O19" s="5118">
        <f t="shared" si="3"/>
        <v>25</v>
      </c>
      <c r="P19" s="5120">
        <f t="shared" si="3"/>
        <v>120</v>
      </c>
      <c r="Q19" s="5121">
        <f t="shared" si="1"/>
        <v>581</v>
      </c>
      <c r="R19" s="5122">
        <f>F19+I19+L19+O19+C19</f>
        <v>98</v>
      </c>
      <c r="S19" s="5123">
        <f t="shared" si="1"/>
        <v>679</v>
      </c>
    </row>
    <row r="20" spans="1:20" s="5095" customFormat="1" ht="15.6" customHeight="1">
      <c r="A20" s="3463" t="s">
        <v>15</v>
      </c>
      <c r="B20" s="5125"/>
      <c r="C20" s="5126"/>
      <c r="D20" s="5127"/>
      <c r="E20" s="5128"/>
      <c r="F20" s="5128"/>
      <c r="G20" s="5129"/>
      <c r="H20" s="5128"/>
      <c r="I20" s="5130"/>
      <c r="J20" s="5129"/>
      <c r="K20" s="5128"/>
      <c r="L20" s="5130"/>
      <c r="M20" s="5129"/>
      <c r="N20" s="5128"/>
      <c r="O20" s="5130"/>
      <c r="P20" s="5131"/>
      <c r="Q20" s="5132"/>
      <c r="R20" s="5133"/>
      <c r="S20" s="5097"/>
    </row>
    <row r="21" spans="1:20" s="5095" customFormat="1" ht="16.149999999999999" customHeight="1" thickBot="1">
      <c r="A21" s="3464" t="s">
        <v>16</v>
      </c>
      <c r="B21" s="5134"/>
      <c r="C21" s="5135"/>
      <c r="D21" s="5136"/>
      <c r="E21" s="5137"/>
      <c r="F21" s="5137"/>
      <c r="G21" s="5138"/>
      <c r="H21" s="5137"/>
      <c r="I21" s="5139"/>
      <c r="J21" s="5138"/>
      <c r="K21" s="5137"/>
      <c r="L21" s="5139"/>
      <c r="M21" s="5138"/>
      <c r="N21" s="5137"/>
      <c r="O21" s="5139"/>
      <c r="P21" s="5140"/>
      <c r="Q21" s="5141"/>
      <c r="R21" s="5142"/>
      <c r="S21" s="5113"/>
    </row>
    <row r="22" spans="1:20" s="5095" customFormat="1" ht="13.5" customHeight="1">
      <c r="A22" s="3465" t="s">
        <v>53</v>
      </c>
      <c r="B22" s="5143">
        <v>7</v>
      </c>
      <c r="C22" s="5144">
        <v>2</v>
      </c>
      <c r="D22" s="5145">
        <f>B22+C22</f>
        <v>9</v>
      </c>
      <c r="E22" s="5146">
        <v>23</v>
      </c>
      <c r="F22" s="5146">
        <v>1</v>
      </c>
      <c r="G22" s="5147">
        <f t="shared" ref="G22:G27" si="4">E22+F22</f>
        <v>24</v>
      </c>
      <c r="H22" s="5146">
        <v>20</v>
      </c>
      <c r="I22" s="5148">
        <v>1</v>
      </c>
      <c r="J22" s="5147">
        <f t="shared" ref="J22:J30" si="5">H22+I22</f>
        <v>21</v>
      </c>
      <c r="K22" s="5146">
        <v>15</v>
      </c>
      <c r="L22" s="5148">
        <v>3</v>
      </c>
      <c r="M22" s="5147">
        <f t="shared" ref="M22:M30" si="6">K22+L22</f>
        <v>18</v>
      </c>
      <c r="N22" s="5146">
        <v>9</v>
      </c>
      <c r="O22" s="5148">
        <v>3</v>
      </c>
      <c r="P22" s="5149">
        <f t="shared" ref="P22:P28" si="7">N22+O22</f>
        <v>12</v>
      </c>
      <c r="Q22" s="5150">
        <f>E22+H22+K22+N22+B22</f>
        <v>74</v>
      </c>
      <c r="R22" s="5151">
        <f>F22+I22+L22+O22+C22</f>
        <v>10</v>
      </c>
      <c r="S22" s="5152">
        <f>G22+J22+M22+P22+D22</f>
        <v>84</v>
      </c>
    </row>
    <row r="23" spans="1:20" s="5095" customFormat="1" ht="13.5" customHeight="1">
      <c r="A23" s="3466" t="s">
        <v>54</v>
      </c>
      <c r="B23" s="5062">
        <v>10</v>
      </c>
      <c r="C23" s="5063">
        <v>0</v>
      </c>
      <c r="D23" s="5064">
        <f>B23+C23</f>
        <v>10</v>
      </c>
      <c r="E23" s="5153">
        <v>21</v>
      </c>
      <c r="F23" s="5153">
        <v>4</v>
      </c>
      <c r="G23" s="5154">
        <f t="shared" si="4"/>
        <v>25</v>
      </c>
      <c r="H23" s="5153">
        <v>12</v>
      </c>
      <c r="I23" s="5155">
        <v>4</v>
      </c>
      <c r="J23" s="5154">
        <f t="shared" si="5"/>
        <v>16</v>
      </c>
      <c r="K23" s="5153">
        <v>14</v>
      </c>
      <c r="L23" s="5155">
        <v>1</v>
      </c>
      <c r="M23" s="5154">
        <f t="shared" si="6"/>
        <v>15</v>
      </c>
      <c r="N23" s="5153">
        <v>10</v>
      </c>
      <c r="O23" s="5155">
        <v>0</v>
      </c>
      <c r="P23" s="5156">
        <f t="shared" si="7"/>
        <v>10</v>
      </c>
      <c r="Q23" s="5092">
        <f t="shared" ref="Q23:S24" si="8">E23+H23+K23+N23+B23</f>
        <v>67</v>
      </c>
      <c r="R23" s="5093">
        <f t="shared" si="8"/>
        <v>9</v>
      </c>
      <c r="S23" s="5094">
        <f t="shared" si="8"/>
        <v>76</v>
      </c>
    </row>
    <row r="24" spans="1:20" s="5095" customFormat="1" ht="16.5" customHeight="1">
      <c r="A24" s="3467" t="s">
        <v>55</v>
      </c>
      <c r="B24" s="5062">
        <v>28</v>
      </c>
      <c r="C24" s="5063">
        <v>5</v>
      </c>
      <c r="D24" s="5064">
        <f t="shared" ref="D24:D32" si="9">B24+C24</f>
        <v>33</v>
      </c>
      <c r="E24" s="5153">
        <v>21</v>
      </c>
      <c r="F24" s="5153">
        <v>0</v>
      </c>
      <c r="G24" s="5154">
        <f t="shared" si="4"/>
        <v>21</v>
      </c>
      <c r="H24" s="5153">
        <v>19</v>
      </c>
      <c r="I24" s="5155">
        <v>2</v>
      </c>
      <c r="J24" s="5154">
        <f t="shared" si="5"/>
        <v>21</v>
      </c>
      <c r="K24" s="5153">
        <v>19</v>
      </c>
      <c r="L24" s="5155">
        <v>7</v>
      </c>
      <c r="M24" s="5154">
        <f t="shared" si="6"/>
        <v>26</v>
      </c>
      <c r="N24" s="5153">
        <v>16</v>
      </c>
      <c r="O24" s="5155">
        <v>6</v>
      </c>
      <c r="P24" s="5156">
        <f t="shared" si="7"/>
        <v>22</v>
      </c>
      <c r="Q24" s="5092">
        <f t="shared" si="8"/>
        <v>103</v>
      </c>
      <c r="R24" s="5093">
        <f>F24+I24+L24+O24+C24</f>
        <v>20</v>
      </c>
      <c r="S24" s="5094">
        <f t="shared" si="8"/>
        <v>123</v>
      </c>
    </row>
    <row r="25" spans="1:20" s="5095" customFormat="1" ht="14.25" customHeight="1">
      <c r="A25" s="3467" t="s">
        <v>56</v>
      </c>
      <c r="B25" s="5062">
        <v>10</v>
      </c>
      <c r="C25" s="5063">
        <v>0</v>
      </c>
      <c r="D25" s="5064">
        <f t="shared" si="9"/>
        <v>10</v>
      </c>
      <c r="E25" s="5153">
        <v>13</v>
      </c>
      <c r="F25" s="5153">
        <v>0</v>
      </c>
      <c r="G25" s="5154">
        <f t="shared" si="4"/>
        <v>13</v>
      </c>
      <c r="H25" s="5153">
        <v>11</v>
      </c>
      <c r="I25" s="5155">
        <v>1</v>
      </c>
      <c r="J25" s="5154">
        <f t="shared" si="5"/>
        <v>12</v>
      </c>
      <c r="K25" s="5153">
        <v>10</v>
      </c>
      <c r="L25" s="5155">
        <v>0</v>
      </c>
      <c r="M25" s="5154">
        <f t="shared" si="6"/>
        <v>10</v>
      </c>
      <c r="N25" s="5153">
        <v>9</v>
      </c>
      <c r="O25" s="5155">
        <v>0</v>
      </c>
      <c r="P25" s="5156">
        <f t="shared" si="7"/>
        <v>9</v>
      </c>
      <c r="Q25" s="5092">
        <f>E25+H25+K25+N25+B25</f>
        <v>53</v>
      </c>
      <c r="R25" s="5093">
        <f t="shared" ref="R25:R31" si="10">F25+I25+L25+O25+C25</f>
        <v>1</v>
      </c>
      <c r="S25" s="5094">
        <f>G25+J25+M25+P25+D25</f>
        <v>54</v>
      </c>
      <c r="T25" s="5095" t="s">
        <v>71</v>
      </c>
    </row>
    <row r="26" spans="1:20" s="5095" customFormat="1" ht="16.5" customHeight="1">
      <c r="A26" s="3467" t="s">
        <v>69</v>
      </c>
      <c r="B26" s="5062">
        <v>0</v>
      </c>
      <c r="C26" s="5063">
        <v>0</v>
      </c>
      <c r="D26" s="5064">
        <f t="shared" si="9"/>
        <v>0</v>
      </c>
      <c r="E26" s="5153">
        <v>0</v>
      </c>
      <c r="F26" s="5153">
        <v>0</v>
      </c>
      <c r="G26" s="5154">
        <f t="shared" si="4"/>
        <v>0</v>
      </c>
      <c r="H26" s="5153">
        <v>0</v>
      </c>
      <c r="I26" s="5155">
        <v>0</v>
      </c>
      <c r="J26" s="5154">
        <f t="shared" si="5"/>
        <v>0</v>
      </c>
      <c r="K26" s="5153">
        <v>0</v>
      </c>
      <c r="L26" s="5155">
        <v>0</v>
      </c>
      <c r="M26" s="5154">
        <f t="shared" si="6"/>
        <v>0</v>
      </c>
      <c r="N26" s="5153">
        <v>0</v>
      </c>
      <c r="O26" s="5155">
        <v>0</v>
      </c>
      <c r="P26" s="5156">
        <f t="shared" si="7"/>
        <v>0</v>
      </c>
      <c r="Q26" s="5092">
        <f>E26+H26+K26+N26+B26</f>
        <v>0</v>
      </c>
      <c r="R26" s="5093">
        <f t="shared" si="10"/>
        <v>0</v>
      </c>
      <c r="S26" s="5094">
        <f>G26+J26+M26+P26+D26</f>
        <v>0</v>
      </c>
    </row>
    <row r="27" spans="1:20" s="5095" customFormat="1" ht="15" customHeight="1">
      <c r="A27" s="3468" t="s">
        <v>57</v>
      </c>
      <c r="B27" s="5062">
        <v>0</v>
      </c>
      <c r="C27" s="5063">
        <v>0</v>
      </c>
      <c r="D27" s="5064">
        <f t="shared" si="9"/>
        <v>0</v>
      </c>
      <c r="E27" s="5153">
        <v>0</v>
      </c>
      <c r="F27" s="5153">
        <v>0</v>
      </c>
      <c r="G27" s="5154">
        <f t="shared" si="4"/>
        <v>0</v>
      </c>
      <c r="H27" s="5153">
        <v>0</v>
      </c>
      <c r="I27" s="5155">
        <v>0</v>
      </c>
      <c r="J27" s="5154">
        <f t="shared" si="5"/>
        <v>0</v>
      </c>
      <c r="K27" s="5153">
        <v>0</v>
      </c>
      <c r="L27" s="5155">
        <v>0</v>
      </c>
      <c r="M27" s="5154">
        <f t="shared" si="6"/>
        <v>0</v>
      </c>
      <c r="N27" s="5153">
        <v>0</v>
      </c>
      <c r="O27" s="5155">
        <v>0</v>
      </c>
      <c r="P27" s="5156">
        <f t="shared" si="7"/>
        <v>0</v>
      </c>
      <c r="Q27" s="5092">
        <f>E27+H27+K27+N27+B27</f>
        <v>0</v>
      </c>
      <c r="R27" s="5093">
        <f t="shared" si="10"/>
        <v>0</v>
      </c>
      <c r="S27" s="5094">
        <f>G27+J27+M27+P27+D27</f>
        <v>0</v>
      </c>
    </row>
    <row r="28" spans="1:20" s="5095" customFormat="1" ht="15" customHeight="1">
      <c r="A28" s="3469" t="s">
        <v>58</v>
      </c>
      <c r="B28" s="5062">
        <v>10</v>
      </c>
      <c r="C28" s="5063">
        <v>0</v>
      </c>
      <c r="D28" s="5064">
        <f t="shared" si="9"/>
        <v>10</v>
      </c>
      <c r="E28" s="5153">
        <v>15</v>
      </c>
      <c r="F28" s="5153">
        <v>1</v>
      </c>
      <c r="G28" s="5154">
        <f>E28+F28</f>
        <v>16</v>
      </c>
      <c r="H28" s="5153">
        <v>8</v>
      </c>
      <c r="I28" s="5155">
        <v>0</v>
      </c>
      <c r="J28" s="5154">
        <f t="shared" si="5"/>
        <v>8</v>
      </c>
      <c r="K28" s="5153">
        <v>15</v>
      </c>
      <c r="L28" s="5155">
        <v>2</v>
      </c>
      <c r="M28" s="5154">
        <f t="shared" si="6"/>
        <v>17</v>
      </c>
      <c r="N28" s="5153">
        <v>12</v>
      </c>
      <c r="O28" s="5155">
        <v>6</v>
      </c>
      <c r="P28" s="5156">
        <f t="shared" si="7"/>
        <v>18</v>
      </c>
      <c r="Q28" s="5092">
        <f>E28+H28+K28+N28+B28</f>
        <v>60</v>
      </c>
      <c r="R28" s="5093">
        <f t="shared" si="10"/>
        <v>9</v>
      </c>
      <c r="S28" s="5094">
        <f>G28+J28+M28+P28+D28</f>
        <v>69</v>
      </c>
    </row>
    <row r="29" spans="1:20" s="5095" customFormat="1" ht="15.75" customHeight="1">
      <c r="A29" s="3470" t="s">
        <v>59</v>
      </c>
      <c r="B29" s="5062">
        <v>10</v>
      </c>
      <c r="C29" s="5063">
        <v>1</v>
      </c>
      <c r="D29" s="5064">
        <f t="shared" si="9"/>
        <v>11</v>
      </c>
      <c r="E29" s="5153">
        <v>25</v>
      </c>
      <c r="F29" s="5153">
        <v>0</v>
      </c>
      <c r="G29" s="5154">
        <f>E29+F29</f>
        <v>25</v>
      </c>
      <c r="H29" s="5153">
        <v>12</v>
      </c>
      <c r="I29" s="5155">
        <v>3</v>
      </c>
      <c r="J29" s="5154">
        <f t="shared" si="5"/>
        <v>15</v>
      </c>
      <c r="K29" s="5153">
        <v>11</v>
      </c>
      <c r="L29" s="5155">
        <v>3</v>
      </c>
      <c r="M29" s="5154">
        <f t="shared" si="6"/>
        <v>14</v>
      </c>
      <c r="N29" s="5153">
        <v>9</v>
      </c>
      <c r="O29" s="5155">
        <v>5</v>
      </c>
      <c r="P29" s="5156">
        <f>O29+N29</f>
        <v>14</v>
      </c>
      <c r="Q29" s="5092">
        <f t="shared" ref="Q29:S31" si="11">E29+H29+K29+N29+B29</f>
        <v>67</v>
      </c>
      <c r="R29" s="5093">
        <f>F29+I29+L29+O29+C29</f>
        <v>12</v>
      </c>
      <c r="S29" s="5094">
        <f t="shared" si="11"/>
        <v>79</v>
      </c>
    </row>
    <row r="30" spans="1:20" s="5095" customFormat="1" ht="15.75" customHeight="1">
      <c r="A30" s="1628" t="s">
        <v>60</v>
      </c>
      <c r="B30" s="5062">
        <v>10</v>
      </c>
      <c r="C30" s="5063">
        <v>2</v>
      </c>
      <c r="D30" s="5064">
        <f t="shared" si="9"/>
        <v>12</v>
      </c>
      <c r="E30" s="5153">
        <v>9</v>
      </c>
      <c r="F30" s="5153">
        <v>0</v>
      </c>
      <c r="G30" s="5154">
        <f>E30+F30</f>
        <v>9</v>
      </c>
      <c r="H30" s="5153">
        <v>7</v>
      </c>
      <c r="I30" s="5155">
        <v>0</v>
      </c>
      <c r="J30" s="5154">
        <f t="shared" si="5"/>
        <v>7</v>
      </c>
      <c r="K30" s="5153">
        <v>6</v>
      </c>
      <c r="L30" s="5155">
        <v>1</v>
      </c>
      <c r="M30" s="5154">
        <f t="shared" si="6"/>
        <v>7</v>
      </c>
      <c r="N30" s="5153">
        <v>7</v>
      </c>
      <c r="O30" s="5155">
        <v>0</v>
      </c>
      <c r="P30" s="5156">
        <f>O30+N30</f>
        <v>7</v>
      </c>
      <c r="Q30" s="5092">
        <f>E30+H30+K30+N30+B30</f>
        <v>39</v>
      </c>
      <c r="R30" s="5093">
        <f t="shared" si="10"/>
        <v>3</v>
      </c>
      <c r="S30" s="5094">
        <f t="shared" si="11"/>
        <v>42</v>
      </c>
    </row>
    <row r="31" spans="1:20" s="5095" customFormat="1" ht="15.75" customHeight="1" thickBot="1">
      <c r="A31" s="5065" t="s">
        <v>61</v>
      </c>
      <c r="B31" s="5157">
        <v>21</v>
      </c>
      <c r="C31" s="5158">
        <v>2</v>
      </c>
      <c r="D31" s="5159">
        <f t="shared" si="9"/>
        <v>23</v>
      </c>
      <c r="E31" s="5160">
        <v>23</v>
      </c>
      <c r="F31" s="5160">
        <v>3</v>
      </c>
      <c r="G31" s="5161">
        <f>E31+F31</f>
        <v>26</v>
      </c>
      <c r="H31" s="5160">
        <v>27</v>
      </c>
      <c r="I31" s="5162">
        <v>4</v>
      </c>
      <c r="J31" s="5161">
        <f>H31+I31</f>
        <v>31</v>
      </c>
      <c r="K31" s="5160">
        <v>20</v>
      </c>
      <c r="L31" s="5162">
        <v>17</v>
      </c>
      <c r="M31" s="5161">
        <f>K31+L31</f>
        <v>37</v>
      </c>
      <c r="N31" s="5160">
        <v>22</v>
      </c>
      <c r="O31" s="5162">
        <v>5</v>
      </c>
      <c r="P31" s="5163">
        <f>O31+N31</f>
        <v>27</v>
      </c>
      <c r="Q31" s="5111">
        <f>E31+H31+K31+N31+B31</f>
        <v>113</v>
      </c>
      <c r="R31" s="5112">
        <f t="shared" si="10"/>
        <v>31</v>
      </c>
      <c r="S31" s="5113">
        <f t="shared" si="11"/>
        <v>144</v>
      </c>
    </row>
    <row r="32" spans="1:20" s="5124" customFormat="1" ht="15" customHeight="1" thickBot="1">
      <c r="A32" s="5066" t="s">
        <v>17</v>
      </c>
      <c r="B32" s="5164">
        <f>SUM(B21:B31)</f>
        <v>106</v>
      </c>
      <c r="C32" s="5165">
        <f>SUM(C21:C31)</f>
        <v>12</v>
      </c>
      <c r="D32" s="5166">
        <f t="shared" si="9"/>
        <v>118</v>
      </c>
      <c r="E32" s="5167">
        <f t="shared" ref="E32:P32" si="12">SUM(E22:E31)</f>
        <v>150</v>
      </c>
      <c r="F32" s="5167">
        <f t="shared" si="12"/>
        <v>9</v>
      </c>
      <c r="G32" s="5168">
        <f t="shared" si="12"/>
        <v>159</v>
      </c>
      <c r="H32" s="5167">
        <f t="shared" si="12"/>
        <v>116</v>
      </c>
      <c r="I32" s="5169">
        <f t="shared" si="12"/>
        <v>15</v>
      </c>
      <c r="J32" s="5168">
        <f t="shared" si="12"/>
        <v>131</v>
      </c>
      <c r="K32" s="5167">
        <f t="shared" si="12"/>
        <v>110</v>
      </c>
      <c r="L32" s="5169">
        <f t="shared" si="12"/>
        <v>34</v>
      </c>
      <c r="M32" s="5168">
        <f t="shared" si="12"/>
        <v>144</v>
      </c>
      <c r="N32" s="5167">
        <f t="shared" si="12"/>
        <v>94</v>
      </c>
      <c r="O32" s="5169">
        <f t="shared" si="12"/>
        <v>25</v>
      </c>
      <c r="P32" s="5170">
        <f t="shared" si="12"/>
        <v>119</v>
      </c>
      <c r="Q32" s="5171">
        <f>E32+H32+K32+N32+B32</f>
        <v>576</v>
      </c>
      <c r="R32" s="5172">
        <f>F32+I32+L32+O32+C32</f>
        <v>95</v>
      </c>
      <c r="S32" s="5173">
        <f>G32+J32+M32+P32+D32</f>
        <v>671</v>
      </c>
    </row>
    <row r="33" spans="1:29" s="5095" customFormat="1" ht="20.25" customHeight="1" thickBot="1">
      <c r="A33" s="5067" t="s">
        <v>63</v>
      </c>
      <c r="B33" s="5174"/>
      <c r="C33" s="5175"/>
      <c r="D33" s="5176"/>
      <c r="E33" s="5177"/>
      <c r="F33" s="5177"/>
      <c r="G33" s="5178"/>
      <c r="H33" s="5177"/>
      <c r="I33" s="5179"/>
      <c r="J33" s="5178"/>
      <c r="K33" s="5177"/>
      <c r="L33" s="5179"/>
      <c r="M33" s="5178"/>
      <c r="N33" s="5177"/>
      <c r="O33" s="5179"/>
      <c r="P33" s="5180"/>
      <c r="Q33" s="5181"/>
      <c r="R33" s="5182"/>
      <c r="S33" s="5173"/>
    </row>
    <row r="34" spans="1:29" s="5095" customFormat="1" ht="15.75" customHeight="1">
      <c r="A34" s="3466" t="s">
        <v>53</v>
      </c>
      <c r="B34" s="5183">
        <v>0</v>
      </c>
      <c r="C34" s="5184">
        <v>0</v>
      </c>
      <c r="D34" s="5185">
        <f>B34+C34</f>
        <v>0</v>
      </c>
      <c r="E34" s="5186">
        <v>0</v>
      </c>
      <c r="F34" s="5186">
        <v>0</v>
      </c>
      <c r="G34" s="5187">
        <f>E34+F34</f>
        <v>0</v>
      </c>
      <c r="H34" s="5186">
        <v>0</v>
      </c>
      <c r="I34" s="5188">
        <v>0</v>
      </c>
      <c r="J34" s="5189">
        <f>H34+I34</f>
        <v>0</v>
      </c>
      <c r="K34" s="5186">
        <v>1</v>
      </c>
      <c r="L34" s="5188">
        <v>1</v>
      </c>
      <c r="M34" s="5189">
        <f t="shared" ref="M34:M43" si="13">K34+L34</f>
        <v>2</v>
      </c>
      <c r="N34" s="5186">
        <v>0</v>
      </c>
      <c r="O34" s="5188">
        <v>0</v>
      </c>
      <c r="P34" s="5190">
        <f t="shared" ref="P34:P43" si="14">N34+O34</f>
        <v>0</v>
      </c>
      <c r="Q34" s="5191">
        <f>E34+H34+K34+N34+B34</f>
        <v>1</v>
      </c>
      <c r="R34" s="5192">
        <f>F34+I34+L34+O34+C34</f>
        <v>1</v>
      </c>
      <c r="S34" s="5193">
        <f>G34+J34+M34+P34+D34</f>
        <v>2</v>
      </c>
    </row>
    <row r="35" spans="1:29" s="5095" customFormat="1" ht="13.5" customHeight="1">
      <c r="A35" s="3466" t="s">
        <v>54</v>
      </c>
      <c r="B35" s="5062">
        <v>0</v>
      </c>
      <c r="C35" s="5063">
        <v>0</v>
      </c>
      <c r="D35" s="5194">
        <f t="shared" ref="D35:D43" si="15">B35+C35</f>
        <v>0</v>
      </c>
      <c r="E35" s="5153">
        <v>0</v>
      </c>
      <c r="F35" s="5153">
        <v>0</v>
      </c>
      <c r="G35" s="5187">
        <f>E35+F35</f>
        <v>0</v>
      </c>
      <c r="H35" s="5153">
        <v>0</v>
      </c>
      <c r="I35" s="5155">
        <v>0</v>
      </c>
      <c r="J35" s="5154">
        <f>H35+I35</f>
        <v>0</v>
      </c>
      <c r="K35" s="5153">
        <v>0</v>
      </c>
      <c r="L35" s="5155">
        <v>0</v>
      </c>
      <c r="M35" s="5154">
        <f t="shared" si="13"/>
        <v>0</v>
      </c>
      <c r="N35" s="5153">
        <v>0</v>
      </c>
      <c r="O35" s="5155">
        <v>0</v>
      </c>
      <c r="P35" s="5190">
        <f t="shared" si="14"/>
        <v>0</v>
      </c>
      <c r="Q35" s="5191">
        <f t="shared" ref="Q35:S44" si="16">E35+H35+K35+N35+B35</f>
        <v>0</v>
      </c>
      <c r="R35" s="5192">
        <f t="shared" si="16"/>
        <v>0</v>
      </c>
      <c r="S35" s="5193">
        <f t="shared" si="16"/>
        <v>0</v>
      </c>
    </row>
    <row r="36" spans="1:29" s="5095" customFormat="1" ht="12.75" customHeight="1">
      <c r="A36" s="3467" t="s">
        <v>55</v>
      </c>
      <c r="B36" s="5062">
        <v>0</v>
      </c>
      <c r="C36" s="5063">
        <v>0</v>
      </c>
      <c r="D36" s="5194">
        <f t="shared" si="15"/>
        <v>0</v>
      </c>
      <c r="E36" s="5153">
        <v>0</v>
      </c>
      <c r="F36" s="5153">
        <v>0</v>
      </c>
      <c r="G36" s="5187">
        <f>E36+F36</f>
        <v>0</v>
      </c>
      <c r="H36" s="5153">
        <v>1</v>
      </c>
      <c r="I36" s="5155">
        <v>0</v>
      </c>
      <c r="J36" s="5154">
        <f>H36+I36</f>
        <v>1</v>
      </c>
      <c r="K36" s="5153">
        <v>0</v>
      </c>
      <c r="L36" s="5155">
        <v>0</v>
      </c>
      <c r="M36" s="5154">
        <f>K36+L36</f>
        <v>0</v>
      </c>
      <c r="N36" s="5153">
        <v>0</v>
      </c>
      <c r="O36" s="5155">
        <v>0</v>
      </c>
      <c r="P36" s="5156">
        <f t="shared" si="14"/>
        <v>0</v>
      </c>
      <c r="Q36" s="5191">
        <f t="shared" si="16"/>
        <v>1</v>
      </c>
      <c r="R36" s="5192">
        <f t="shared" si="16"/>
        <v>0</v>
      </c>
      <c r="S36" s="5193">
        <f t="shared" si="16"/>
        <v>1</v>
      </c>
    </row>
    <row r="37" spans="1:29" s="5095" customFormat="1" ht="16.899999999999999" customHeight="1">
      <c r="A37" s="3467" t="s">
        <v>56</v>
      </c>
      <c r="B37" s="5062">
        <v>0</v>
      </c>
      <c r="C37" s="5063">
        <v>0</v>
      </c>
      <c r="D37" s="5194">
        <f t="shared" si="15"/>
        <v>0</v>
      </c>
      <c r="E37" s="5153">
        <v>1</v>
      </c>
      <c r="F37" s="5153">
        <v>0</v>
      </c>
      <c r="G37" s="5187">
        <f>E37+F37</f>
        <v>1</v>
      </c>
      <c r="H37" s="5153">
        <v>0</v>
      </c>
      <c r="I37" s="5155">
        <v>0</v>
      </c>
      <c r="J37" s="5154">
        <f>H37+I37</f>
        <v>0</v>
      </c>
      <c r="K37" s="5153">
        <v>0</v>
      </c>
      <c r="L37" s="5155">
        <v>1</v>
      </c>
      <c r="M37" s="5154">
        <f t="shared" si="13"/>
        <v>1</v>
      </c>
      <c r="N37" s="5153">
        <v>1</v>
      </c>
      <c r="O37" s="5155">
        <v>0</v>
      </c>
      <c r="P37" s="5156">
        <f t="shared" si="14"/>
        <v>1</v>
      </c>
      <c r="Q37" s="5191">
        <f t="shared" si="16"/>
        <v>2</v>
      </c>
      <c r="R37" s="5192">
        <f t="shared" si="16"/>
        <v>1</v>
      </c>
      <c r="S37" s="5193">
        <f t="shared" si="16"/>
        <v>3</v>
      </c>
    </row>
    <row r="38" spans="1:29" s="5095" customFormat="1" ht="13.5" customHeight="1">
      <c r="A38" s="3467" t="s">
        <v>69</v>
      </c>
      <c r="B38" s="5062">
        <v>0</v>
      </c>
      <c r="C38" s="5063">
        <v>0</v>
      </c>
      <c r="D38" s="5194">
        <f t="shared" si="15"/>
        <v>0</v>
      </c>
      <c r="E38" s="5153">
        <v>0</v>
      </c>
      <c r="F38" s="5153">
        <v>0</v>
      </c>
      <c r="G38" s="5195">
        <f>F38+E38</f>
        <v>0</v>
      </c>
      <c r="H38" s="5153">
        <v>0</v>
      </c>
      <c r="I38" s="5155">
        <v>0</v>
      </c>
      <c r="J38" s="5195">
        <f>H38+I38</f>
        <v>0</v>
      </c>
      <c r="K38" s="5153">
        <v>0</v>
      </c>
      <c r="L38" s="5155">
        <v>0</v>
      </c>
      <c r="M38" s="5154">
        <f t="shared" si="13"/>
        <v>0</v>
      </c>
      <c r="N38" s="5153">
        <v>0</v>
      </c>
      <c r="O38" s="5155">
        <v>0</v>
      </c>
      <c r="P38" s="5156">
        <f t="shared" si="14"/>
        <v>0</v>
      </c>
      <c r="Q38" s="5191">
        <f>E38+H38+K38+N38+B38</f>
        <v>0</v>
      </c>
      <c r="R38" s="5192">
        <f>F38+I38+L38+O38+C38</f>
        <v>0</v>
      </c>
      <c r="S38" s="5193">
        <f t="shared" si="16"/>
        <v>0</v>
      </c>
    </row>
    <row r="39" spans="1:29" s="5095" customFormat="1" ht="14.25" customHeight="1">
      <c r="A39" s="3468" t="s">
        <v>57</v>
      </c>
      <c r="B39" s="5062">
        <v>0</v>
      </c>
      <c r="C39" s="5063">
        <v>0</v>
      </c>
      <c r="D39" s="5194">
        <f t="shared" si="15"/>
        <v>0</v>
      </c>
      <c r="E39" s="5153">
        <f>G39-F39</f>
        <v>0</v>
      </c>
      <c r="F39" s="5153">
        <v>0</v>
      </c>
      <c r="G39" s="5195">
        <v>0</v>
      </c>
      <c r="H39" s="5153">
        <f>J39-I39</f>
        <v>0</v>
      </c>
      <c r="I39" s="5155">
        <v>0</v>
      </c>
      <c r="J39" s="5195">
        <v>0</v>
      </c>
      <c r="K39" s="5153">
        <v>0</v>
      </c>
      <c r="L39" s="5155">
        <v>0</v>
      </c>
      <c r="M39" s="5154">
        <f t="shared" si="13"/>
        <v>0</v>
      </c>
      <c r="N39" s="5153">
        <v>0</v>
      </c>
      <c r="O39" s="5155">
        <v>0</v>
      </c>
      <c r="P39" s="5156">
        <f t="shared" si="14"/>
        <v>0</v>
      </c>
      <c r="Q39" s="5191">
        <f t="shared" si="16"/>
        <v>0</v>
      </c>
      <c r="R39" s="5192">
        <f t="shared" si="16"/>
        <v>0</v>
      </c>
      <c r="S39" s="5193">
        <f t="shared" si="16"/>
        <v>0</v>
      </c>
    </row>
    <row r="40" spans="1:29" s="5095" customFormat="1" ht="15" customHeight="1">
      <c r="A40" s="3469" t="s">
        <v>58</v>
      </c>
      <c r="B40" s="5062">
        <v>0</v>
      </c>
      <c r="C40" s="5063">
        <v>0</v>
      </c>
      <c r="D40" s="5194">
        <f t="shared" si="15"/>
        <v>0</v>
      </c>
      <c r="E40" s="5153">
        <v>0</v>
      </c>
      <c r="F40" s="5153">
        <v>0</v>
      </c>
      <c r="G40" s="5195">
        <f>+E40+F40</f>
        <v>0</v>
      </c>
      <c r="H40" s="5153">
        <v>0</v>
      </c>
      <c r="I40" s="5155">
        <v>0</v>
      </c>
      <c r="J40" s="5154">
        <f>H40+I40</f>
        <v>0</v>
      </c>
      <c r="K40" s="5153">
        <v>0</v>
      </c>
      <c r="L40" s="5155">
        <v>0</v>
      </c>
      <c r="M40" s="5154">
        <f t="shared" si="13"/>
        <v>0</v>
      </c>
      <c r="N40" s="5153">
        <v>0</v>
      </c>
      <c r="O40" s="5155">
        <v>0</v>
      </c>
      <c r="P40" s="5156">
        <f t="shared" si="14"/>
        <v>0</v>
      </c>
      <c r="Q40" s="5191">
        <f t="shared" si="16"/>
        <v>0</v>
      </c>
      <c r="R40" s="5192">
        <f t="shared" si="16"/>
        <v>0</v>
      </c>
      <c r="S40" s="5193">
        <f t="shared" si="16"/>
        <v>0</v>
      </c>
    </row>
    <row r="41" spans="1:29" s="5095" customFormat="1" ht="16.149999999999999" customHeight="1">
      <c r="A41" s="3470" t="s">
        <v>59</v>
      </c>
      <c r="B41" s="5062">
        <v>0</v>
      </c>
      <c r="C41" s="5063">
        <v>0</v>
      </c>
      <c r="D41" s="5194">
        <f t="shared" si="15"/>
        <v>0</v>
      </c>
      <c r="E41" s="5153">
        <v>0</v>
      </c>
      <c r="F41" s="5153">
        <v>0</v>
      </c>
      <c r="G41" s="5195">
        <f>+E41+F41</f>
        <v>0</v>
      </c>
      <c r="H41" s="5153">
        <v>0</v>
      </c>
      <c r="I41" s="5155">
        <v>0</v>
      </c>
      <c r="J41" s="5154">
        <f>H41+I41</f>
        <v>0</v>
      </c>
      <c r="K41" s="5153">
        <v>0</v>
      </c>
      <c r="L41" s="5155">
        <v>1</v>
      </c>
      <c r="M41" s="5154">
        <f t="shared" si="13"/>
        <v>1</v>
      </c>
      <c r="N41" s="5153">
        <v>0</v>
      </c>
      <c r="O41" s="5155">
        <v>0</v>
      </c>
      <c r="P41" s="5156">
        <f t="shared" si="14"/>
        <v>0</v>
      </c>
      <c r="Q41" s="5191">
        <f t="shared" si="16"/>
        <v>0</v>
      </c>
      <c r="R41" s="5192">
        <f t="shared" si="16"/>
        <v>1</v>
      </c>
      <c r="S41" s="5193">
        <f t="shared" si="16"/>
        <v>1</v>
      </c>
    </row>
    <row r="42" spans="1:29" s="5095" customFormat="1" ht="15.75" customHeight="1">
      <c r="A42" s="3470" t="s">
        <v>358</v>
      </c>
      <c r="B42" s="5062">
        <v>0</v>
      </c>
      <c r="C42" s="5063">
        <v>0</v>
      </c>
      <c r="D42" s="5194">
        <f t="shared" si="15"/>
        <v>0</v>
      </c>
      <c r="E42" s="5153">
        <v>0</v>
      </c>
      <c r="F42" s="5153">
        <v>0</v>
      </c>
      <c r="G42" s="5195">
        <f>E42+F42</f>
        <v>0</v>
      </c>
      <c r="H42" s="5153">
        <v>0</v>
      </c>
      <c r="I42" s="5155">
        <v>0</v>
      </c>
      <c r="J42" s="5154">
        <f>H42+I42</f>
        <v>0</v>
      </c>
      <c r="K42" s="5153">
        <v>1</v>
      </c>
      <c r="L42" s="5155">
        <v>0</v>
      </c>
      <c r="M42" s="5154">
        <f t="shared" si="13"/>
        <v>1</v>
      </c>
      <c r="N42" s="5153">
        <v>0</v>
      </c>
      <c r="O42" s="5155">
        <v>0</v>
      </c>
      <c r="P42" s="5156">
        <f t="shared" si="14"/>
        <v>0</v>
      </c>
      <c r="Q42" s="5191">
        <f t="shared" si="16"/>
        <v>1</v>
      </c>
      <c r="R42" s="5192">
        <f t="shared" si="16"/>
        <v>0</v>
      </c>
      <c r="S42" s="5193">
        <f t="shared" si="16"/>
        <v>1</v>
      </c>
      <c r="Y42" s="5196"/>
      <c r="Z42" s="5196"/>
      <c r="AA42" s="5196"/>
      <c r="AB42" s="5196"/>
      <c r="AC42" s="5196"/>
    </row>
    <row r="43" spans="1:29" s="5095" customFormat="1" ht="13.5" customHeight="1" thickBot="1">
      <c r="A43" s="3471" t="s">
        <v>61</v>
      </c>
      <c r="B43" s="5197">
        <v>0</v>
      </c>
      <c r="C43" s="5198">
        <v>0</v>
      </c>
      <c r="D43" s="5199">
        <f t="shared" si="15"/>
        <v>0</v>
      </c>
      <c r="E43" s="5200">
        <v>0</v>
      </c>
      <c r="F43" s="5200">
        <v>0</v>
      </c>
      <c r="G43" s="5201">
        <f>E43+F43</f>
        <v>0</v>
      </c>
      <c r="H43" s="5200">
        <v>0</v>
      </c>
      <c r="I43" s="5202">
        <v>0</v>
      </c>
      <c r="J43" s="5203">
        <f>H43+I43</f>
        <v>0</v>
      </c>
      <c r="K43" s="5200">
        <v>0</v>
      </c>
      <c r="L43" s="5202">
        <v>0</v>
      </c>
      <c r="M43" s="5203">
        <f t="shared" si="13"/>
        <v>0</v>
      </c>
      <c r="N43" s="5200">
        <v>0</v>
      </c>
      <c r="O43" s="5202">
        <v>0</v>
      </c>
      <c r="P43" s="5204">
        <f t="shared" si="14"/>
        <v>0</v>
      </c>
      <c r="Q43" s="5205">
        <f>E43+H43+K43+N43+B43</f>
        <v>0</v>
      </c>
      <c r="R43" s="5206">
        <f t="shared" si="16"/>
        <v>0</v>
      </c>
      <c r="S43" s="5207">
        <f t="shared" si="16"/>
        <v>0</v>
      </c>
      <c r="Y43" s="5196"/>
      <c r="Z43" s="5196"/>
      <c r="AA43" s="5196"/>
      <c r="AB43" s="5196"/>
      <c r="AC43" s="5196"/>
    </row>
    <row r="44" spans="1:29" s="5095" customFormat="1" ht="16.5" customHeight="1" thickBot="1">
      <c r="A44" s="3472" t="s">
        <v>66</v>
      </c>
      <c r="B44" s="5245">
        <f t="shared" ref="B44:D44" si="17">SUM(B34:B43)</f>
        <v>0</v>
      </c>
      <c r="C44" s="5246">
        <f t="shared" si="17"/>
        <v>0</v>
      </c>
      <c r="D44" s="5247">
        <f t="shared" si="17"/>
        <v>0</v>
      </c>
      <c r="E44" s="5208">
        <f t="shared" ref="E44:L44" si="18">SUM(E34:E43)</f>
        <v>1</v>
      </c>
      <c r="F44" s="5208">
        <f t="shared" si="18"/>
        <v>0</v>
      </c>
      <c r="G44" s="5209">
        <f t="shared" si="18"/>
        <v>1</v>
      </c>
      <c r="H44" s="5210">
        <f t="shared" si="18"/>
        <v>1</v>
      </c>
      <c r="I44" s="5211">
        <f t="shared" si="18"/>
        <v>0</v>
      </c>
      <c r="J44" s="5209">
        <f t="shared" si="18"/>
        <v>1</v>
      </c>
      <c r="K44" s="5210">
        <f t="shared" si="18"/>
        <v>2</v>
      </c>
      <c r="L44" s="5211">
        <f t="shared" si="18"/>
        <v>3</v>
      </c>
      <c r="M44" s="5212">
        <f>SUM(M34:M43)</f>
        <v>5</v>
      </c>
      <c r="N44" s="5208">
        <f>SUM(N34:N43)</f>
        <v>1</v>
      </c>
      <c r="O44" s="5211">
        <f>SUM(O34:O43)</f>
        <v>0</v>
      </c>
      <c r="P44" s="5213">
        <f>SUM(P34:P43)</f>
        <v>1</v>
      </c>
      <c r="Q44" s="5214">
        <f>E44+H44+K44+N44+B44</f>
        <v>5</v>
      </c>
      <c r="R44" s="5215">
        <f t="shared" si="16"/>
        <v>3</v>
      </c>
      <c r="S44" s="5216">
        <f t="shared" si="16"/>
        <v>8</v>
      </c>
    </row>
    <row r="45" spans="1:29" s="5095" customFormat="1" ht="15.75" customHeight="1" thickBot="1">
      <c r="A45" s="3473" t="s">
        <v>72</v>
      </c>
      <c r="B45" s="5230">
        <f>B32</f>
        <v>106</v>
      </c>
      <c r="C45" s="5231">
        <f>C32</f>
        <v>12</v>
      </c>
      <c r="D45" s="5232">
        <f>D32</f>
        <v>118</v>
      </c>
      <c r="E45" s="5233">
        <f>E32</f>
        <v>150</v>
      </c>
      <c r="F45" s="5233">
        <f t="shared" ref="F45:P45" si="19">F32</f>
        <v>9</v>
      </c>
      <c r="G45" s="5234">
        <f t="shared" si="19"/>
        <v>159</v>
      </c>
      <c r="H45" s="5233">
        <f t="shared" si="19"/>
        <v>116</v>
      </c>
      <c r="I45" s="5235">
        <f t="shared" si="19"/>
        <v>15</v>
      </c>
      <c r="J45" s="5234">
        <f t="shared" si="19"/>
        <v>131</v>
      </c>
      <c r="K45" s="5233">
        <f t="shared" si="19"/>
        <v>110</v>
      </c>
      <c r="L45" s="5235">
        <f t="shared" si="19"/>
        <v>34</v>
      </c>
      <c r="M45" s="5234">
        <f t="shared" si="19"/>
        <v>144</v>
      </c>
      <c r="N45" s="5233">
        <f t="shared" si="19"/>
        <v>94</v>
      </c>
      <c r="O45" s="5235">
        <f t="shared" si="19"/>
        <v>25</v>
      </c>
      <c r="P45" s="5236">
        <f t="shared" si="19"/>
        <v>119</v>
      </c>
      <c r="Q45" s="5217">
        <f t="shared" ref="Q45:S46" si="20">E45+H45+K45+N45+B45</f>
        <v>576</v>
      </c>
      <c r="R45" s="5218">
        <f t="shared" si="20"/>
        <v>95</v>
      </c>
      <c r="S45" s="5219">
        <f t="shared" si="20"/>
        <v>671</v>
      </c>
    </row>
    <row r="46" spans="1:29" s="5095" customFormat="1" ht="15" customHeight="1" thickBot="1">
      <c r="A46" s="3474" t="s">
        <v>63</v>
      </c>
      <c r="B46" s="5237">
        <f>B44</f>
        <v>0</v>
      </c>
      <c r="C46" s="5238">
        <f>C44</f>
        <v>0</v>
      </c>
      <c r="D46" s="5239">
        <f>D44</f>
        <v>0</v>
      </c>
      <c r="E46" s="5240">
        <f>E44</f>
        <v>1</v>
      </c>
      <c r="F46" s="5241">
        <f t="shared" ref="F46:P46" si="21">F44</f>
        <v>0</v>
      </c>
      <c r="G46" s="5242">
        <f t="shared" si="21"/>
        <v>1</v>
      </c>
      <c r="H46" s="5241">
        <f t="shared" si="21"/>
        <v>1</v>
      </c>
      <c r="I46" s="5243">
        <f t="shared" si="21"/>
        <v>0</v>
      </c>
      <c r="J46" s="5242">
        <f t="shared" si="21"/>
        <v>1</v>
      </c>
      <c r="K46" s="5241">
        <f t="shared" si="21"/>
        <v>2</v>
      </c>
      <c r="L46" s="5243">
        <f t="shared" si="21"/>
        <v>3</v>
      </c>
      <c r="M46" s="5242">
        <f t="shared" si="21"/>
        <v>5</v>
      </c>
      <c r="N46" s="5241">
        <f t="shared" si="21"/>
        <v>1</v>
      </c>
      <c r="O46" s="5243">
        <f t="shared" si="21"/>
        <v>0</v>
      </c>
      <c r="P46" s="5244">
        <f t="shared" si="21"/>
        <v>1</v>
      </c>
      <c r="Q46" s="5220">
        <f t="shared" si="20"/>
        <v>5</v>
      </c>
      <c r="R46" s="5221">
        <f t="shared" si="20"/>
        <v>3</v>
      </c>
      <c r="S46" s="5222">
        <f t="shared" si="20"/>
        <v>8</v>
      </c>
    </row>
    <row r="47" spans="1:29" s="5095" customFormat="1" ht="17.25" customHeight="1" thickBot="1">
      <c r="A47" s="3475" t="s">
        <v>67</v>
      </c>
      <c r="B47" s="5237">
        <f>SUM(B45:B46)</f>
        <v>106</v>
      </c>
      <c r="C47" s="5238">
        <f>SUM(C45:C46)</f>
        <v>12</v>
      </c>
      <c r="D47" s="5239">
        <f>SUM(D45:D46)</f>
        <v>118</v>
      </c>
      <c r="E47" s="5248">
        <f t="shared" ref="E47:O47" si="22">SUM(E45:E46)</f>
        <v>151</v>
      </c>
      <c r="F47" s="5248">
        <f t="shared" si="22"/>
        <v>9</v>
      </c>
      <c r="G47" s="5249">
        <f t="shared" si="22"/>
        <v>160</v>
      </c>
      <c r="H47" s="5248">
        <f t="shared" si="22"/>
        <v>117</v>
      </c>
      <c r="I47" s="5250">
        <f t="shared" si="22"/>
        <v>15</v>
      </c>
      <c r="J47" s="5249">
        <f t="shared" si="22"/>
        <v>132</v>
      </c>
      <c r="K47" s="5248">
        <f t="shared" si="22"/>
        <v>112</v>
      </c>
      <c r="L47" s="5250">
        <f t="shared" si="22"/>
        <v>37</v>
      </c>
      <c r="M47" s="5249">
        <f t="shared" si="22"/>
        <v>149</v>
      </c>
      <c r="N47" s="5248">
        <f t="shared" si="22"/>
        <v>95</v>
      </c>
      <c r="O47" s="5250">
        <f t="shared" si="22"/>
        <v>25</v>
      </c>
      <c r="P47" s="5251">
        <f>SUM(P45:P46)</f>
        <v>120</v>
      </c>
      <c r="Q47" s="5217">
        <f>E47+H47+K47+N47+B47</f>
        <v>581</v>
      </c>
      <c r="R47" s="5218">
        <f>F47+I47+L47+O47+C47</f>
        <v>98</v>
      </c>
      <c r="S47" s="5219">
        <f>SUM(S45:S46)</f>
        <v>679</v>
      </c>
    </row>
    <row r="48" spans="1:29" s="3476" customFormat="1" ht="15.75">
      <c r="B48" s="3477"/>
      <c r="C48" s="3477"/>
      <c r="D48" s="3477"/>
      <c r="E48" s="3477"/>
      <c r="F48" s="3477"/>
      <c r="G48" s="3477"/>
      <c r="H48" s="3477"/>
      <c r="I48" s="3477"/>
      <c r="J48" s="3477"/>
      <c r="K48" s="3477"/>
      <c r="L48" s="3477"/>
      <c r="M48" s="3477"/>
      <c r="N48" s="3477"/>
      <c r="O48" s="3477"/>
      <c r="P48" s="3477"/>
      <c r="Q48" s="3477"/>
      <c r="R48" s="3477"/>
      <c r="S48" s="5223"/>
      <c r="T48" s="5224"/>
    </row>
    <row r="49" spans="1:20" ht="15.75">
      <c r="A49" s="5225"/>
      <c r="B49" s="5225"/>
      <c r="C49" s="5225"/>
      <c r="D49" s="5225"/>
      <c r="E49" s="5225"/>
      <c r="F49" s="5225"/>
      <c r="G49" s="5225"/>
      <c r="H49" s="5225"/>
      <c r="I49" s="5226"/>
      <c r="J49" s="5226"/>
      <c r="K49" s="5226"/>
      <c r="L49" s="5226"/>
      <c r="M49" s="5227"/>
      <c r="N49" s="5228"/>
      <c r="O49" s="5228"/>
      <c r="P49" s="5228"/>
      <c r="Q49" s="5228"/>
      <c r="R49" s="5228"/>
      <c r="S49" s="5228"/>
      <c r="T49" s="5229"/>
    </row>
    <row r="50" spans="1:20" ht="15.75">
      <c r="A50" s="5225"/>
      <c r="B50" s="5225"/>
      <c r="C50" s="5225"/>
      <c r="D50" s="5225"/>
      <c r="E50" s="5225"/>
      <c r="F50" s="5225"/>
      <c r="G50" s="5225"/>
      <c r="H50" s="5225"/>
      <c r="I50" s="5226"/>
      <c r="J50" s="5226"/>
      <c r="K50" s="5226"/>
      <c r="L50" s="5226"/>
      <c r="M50" s="5227"/>
      <c r="N50" s="5227"/>
      <c r="O50" s="5227"/>
      <c r="P50" s="5227"/>
      <c r="Q50" s="5227"/>
    </row>
    <row r="51" spans="1:20" ht="15.75">
      <c r="A51" s="5229"/>
    </row>
  </sheetData>
  <mergeCells count="19">
    <mergeCell ref="A1:S1"/>
    <mergeCell ref="E2:S2"/>
    <mergeCell ref="B3:D3"/>
    <mergeCell ref="E3:G3"/>
    <mergeCell ref="H3:J3"/>
    <mergeCell ref="K3:M3"/>
    <mergeCell ref="N3:P3"/>
    <mergeCell ref="A2:A7"/>
    <mergeCell ref="B5:D6"/>
    <mergeCell ref="E5:G6"/>
    <mergeCell ref="H5:J6"/>
    <mergeCell ref="K5:M6"/>
    <mergeCell ref="N5:P6"/>
    <mergeCell ref="Q3:S6"/>
    <mergeCell ref="B4:D4"/>
    <mergeCell ref="E4:G4"/>
    <mergeCell ref="H4:J4"/>
    <mergeCell ref="K4:M4"/>
    <mergeCell ref="N4:P4"/>
  </mergeCells>
  <conditionalFormatting sqref="Q40:S40">
    <cfRule type="cellIs" dxfId="0" priority="1" operator="greaterThan">
      <formula>$Q$42</formula>
    </cfRule>
  </conditionalFormatting>
  <pageMargins left="0.70866141732283505" right="0.70866141732283505" top="0.74803149606299202" bottom="0.74803149606299202" header="0.31496062992126" footer="0.31496062992126"/>
  <pageSetup paperSize="9" scale="6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G29" sqref="G29"/>
    </sheetView>
  </sheetViews>
  <sheetFormatPr defaultRowHeight="12.75"/>
  <cols>
    <col min="1" max="1" width="39.140625" style="397" customWidth="1"/>
    <col min="2" max="2" width="7.85546875" style="397" customWidth="1"/>
    <col min="3" max="3" width="7.7109375" style="397" customWidth="1"/>
    <col min="4" max="4" width="6.140625" style="397" customWidth="1"/>
    <col min="5" max="5" width="7.85546875" style="397" customWidth="1"/>
    <col min="6" max="6" width="7.42578125" style="397" customWidth="1"/>
    <col min="7" max="7" width="5.140625" style="397" customWidth="1"/>
    <col min="8" max="8" width="7.5703125" style="397" customWidth="1"/>
    <col min="9" max="9" width="7.7109375" style="397" customWidth="1"/>
    <col min="10" max="10" width="5.28515625" style="397" customWidth="1"/>
    <col min="11" max="11" width="7.140625" style="397" customWidth="1"/>
    <col min="12" max="12" width="7.28515625" style="397" customWidth="1"/>
    <col min="13" max="13" width="5.42578125" style="397" customWidth="1"/>
    <col min="14" max="14" width="7.7109375" style="397" customWidth="1"/>
    <col min="15" max="15" width="8.28515625" style="397" customWidth="1"/>
    <col min="16" max="16" width="5.42578125" style="397" customWidth="1"/>
    <col min="17" max="17" width="7.5703125" style="397" customWidth="1"/>
    <col min="18" max="18" width="7.42578125" style="397" customWidth="1"/>
    <col min="19" max="19" width="6.5703125" style="397" customWidth="1"/>
    <col min="20" max="124" width="9.140625" style="398"/>
    <col min="125" max="256" width="9.140625" style="397"/>
    <col min="257" max="257" width="39.140625" style="397" customWidth="1"/>
    <col min="258" max="258" width="6.7109375" style="397" customWidth="1"/>
    <col min="259" max="259" width="7.7109375" style="397" customWidth="1"/>
    <col min="260" max="260" width="4.5703125" style="397" customWidth="1"/>
    <col min="261" max="261" width="6.7109375" style="397" customWidth="1"/>
    <col min="262" max="262" width="7.42578125" style="397" customWidth="1"/>
    <col min="263" max="263" width="5.140625" style="397" customWidth="1"/>
    <col min="264" max="264" width="6.5703125" style="397" customWidth="1"/>
    <col min="265" max="265" width="7.7109375" style="397" customWidth="1"/>
    <col min="266" max="266" width="5.28515625" style="397" customWidth="1"/>
    <col min="267" max="267" width="6.28515625" style="397" customWidth="1"/>
    <col min="268" max="268" width="7.28515625" style="397" customWidth="1"/>
    <col min="269" max="269" width="5.42578125" style="397" customWidth="1"/>
    <col min="270" max="270" width="6.7109375" style="397" customWidth="1"/>
    <col min="271" max="271" width="8.28515625" style="397" customWidth="1"/>
    <col min="272" max="272" width="5.42578125" style="397" customWidth="1"/>
    <col min="273" max="273" width="6.5703125" style="397" customWidth="1"/>
    <col min="274" max="274" width="7.42578125" style="397" customWidth="1"/>
    <col min="275" max="275" width="5.140625" style="397" customWidth="1"/>
    <col min="276" max="512" width="9.140625" style="397"/>
    <col min="513" max="513" width="39.140625" style="397" customWidth="1"/>
    <col min="514" max="514" width="6.7109375" style="397" customWidth="1"/>
    <col min="515" max="515" width="7.7109375" style="397" customWidth="1"/>
    <col min="516" max="516" width="4.5703125" style="397" customWidth="1"/>
    <col min="517" max="517" width="6.7109375" style="397" customWidth="1"/>
    <col min="518" max="518" width="7.42578125" style="397" customWidth="1"/>
    <col min="519" max="519" width="5.140625" style="397" customWidth="1"/>
    <col min="520" max="520" width="6.5703125" style="397" customWidth="1"/>
    <col min="521" max="521" width="7.7109375" style="397" customWidth="1"/>
    <col min="522" max="522" width="5.28515625" style="397" customWidth="1"/>
    <col min="523" max="523" width="6.28515625" style="397" customWidth="1"/>
    <col min="524" max="524" width="7.28515625" style="397" customWidth="1"/>
    <col min="525" max="525" width="5.42578125" style="397" customWidth="1"/>
    <col min="526" max="526" width="6.7109375" style="397" customWidth="1"/>
    <col min="527" max="527" width="8.28515625" style="397" customWidth="1"/>
    <col min="528" max="528" width="5.42578125" style="397" customWidth="1"/>
    <col min="529" max="529" width="6.5703125" style="397" customWidth="1"/>
    <col min="530" max="530" width="7.42578125" style="397" customWidth="1"/>
    <col min="531" max="531" width="5.140625" style="397" customWidth="1"/>
    <col min="532" max="768" width="9.140625" style="397"/>
    <col min="769" max="769" width="39.140625" style="397" customWidth="1"/>
    <col min="770" max="770" width="6.7109375" style="397" customWidth="1"/>
    <col min="771" max="771" width="7.7109375" style="397" customWidth="1"/>
    <col min="772" max="772" width="4.5703125" style="397" customWidth="1"/>
    <col min="773" max="773" width="6.7109375" style="397" customWidth="1"/>
    <col min="774" max="774" width="7.42578125" style="397" customWidth="1"/>
    <col min="775" max="775" width="5.140625" style="397" customWidth="1"/>
    <col min="776" max="776" width="6.5703125" style="397" customWidth="1"/>
    <col min="777" max="777" width="7.7109375" style="397" customWidth="1"/>
    <col min="778" max="778" width="5.28515625" style="397" customWidth="1"/>
    <col min="779" max="779" width="6.28515625" style="397" customWidth="1"/>
    <col min="780" max="780" width="7.28515625" style="397" customWidth="1"/>
    <col min="781" max="781" width="5.42578125" style="397" customWidth="1"/>
    <col min="782" max="782" width="6.7109375" style="397" customWidth="1"/>
    <col min="783" max="783" width="8.28515625" style="397" customWidth="1"/>
    <col min="784" max="784" width="5.42578125" style="397" customWidth="1"/>
    <col min="785" max="785" width="6.5703125" style="397" customWidth="1"/>
    <col min="786" max="786" width="7.42578125" style="397" customWidth="1"/>
    <col min="787" max="787" width="5.140625" style="397" customWidth="1"/>
    <col min="788" max="1024" width="9.140625" style="397"/>
    <col min="1025" max="1025" width="39.140625" style="397" customWidth="1"/>
    <col min="1026" max="1026" width="6.7109375" style="397" customWidth="1"/>
    <col min="1027" max="1027" width="7.7109375" style="397" customWidth="1"/>
    <col min="1028" max="1028" width="4.5703125" style="397" customWidth="1"/>
    <col min="1029" max="1029" width="6.7109375" style="397" customWidth="1"/>
    <col min="1030" max="1030" width="7.42578125" style="397" customWidth="1"/>
    <col min="1031" max="1031" width="5.140625" style="397" customWidth="1"/>
    <col min="1032" max="1032" width="6.5703125" style="397" customWidth="1"/>
    <col min="1033" max="1033" width="7.7109375" style="397" customWidth="1"/>
    <col min="1034" max="1034" width="5.28515625" style="397" customWidth="1"/>
    <col min="1035" max="1035" width="6.28515625" style="397" customWidth="1"/>
    <col min="1036" max="1036" width="7.28515625" style="397" customWidth="1"/>
    <col min="1037" max="1037" width="5.42578125" style="397" customWidth="1"/>
    <col min="1038" max="1038" width="6.7109375" style="397" customWidth="1"/>
    <col min="1039" max="1039" width="8.28515625" style="397" customWidth="1"/>
    <col min="1040" max="1040" width="5.42578125" style="397" customWidth="1"/>
    <col min="1041" max="1041" width="6.5703125" style="397" customWidth="1"/>
    <col min="1042" max="1042" width="7.42578125" style="397" customWidth="1"/>
    <col min="1043" max="1043" width="5.140625" style="397" customWidth="1"/>
    <col min="1044" max="1280" width="9.140625" style="397"/>
    <col min="1281" max="1281" width="39.140625" style="397" customWidth="1"/>
    <col min="1282" max="1282" width="6.7109375" style="397" customWidth="1"/>
    <col min="1283" max="1283" width="7.7109375" style="397" customWidth="1"/>
    <col min="1284" max="1284" width="4.5703125" style="397" customWidth="1"/>
    <col min="1285" max="1285" width="6.7109375" style="397" customWidth="1"/>
    <col min="1286" max="1286" width="7.42578125" style="397" customWidth="1"/>
    <col min="1287" max="1287" width="5.140625" style="397" customWidth="1"/>
    <col min="1288" max="1288" width="6.5703125" style="397" customWidth="1"/>
    <col min="1289" max="1289" width="7.7109375" style="397" customWidth="1"/>
    <col min="1290" max="1290" width="5.28515625" style="397" customWidth="1"/>
    <col min="1291" max="1291" width="6.28515625" style="397" customWidth="1"/>
    <col min="1292" max="1292" width="7.28515625" style="397" customWidth="1"/>
    <col min="1293" max="1293" width="5.42578125" style="397" customWidth="1"/>
    <col min="1294" max="1294" width="6.7109375" style="397" customWidth="1"/>
    <col min="1295" max="1295" width="8.28515625" style="397" customWidth="1"/>
    <col min="1296" max="1296" width="5.42578125" style="397" customWidth="1"/>
    <col min="1297" max="1297" width="6.5703125" style="397" customWidth="1"/>
    <col min="1298" max="1298" width="7.42578125" style="397" customWidth="1"/>
    <col min="1299" max="1299" width="5.140625" style="397" customWidth="1"/>
    <col min="1300" max="1536" width="9.140625" style="397"/>
    <col min="1537" max="1537" width="39.140625" style="397" customWidth="1"/>
    <col min="1538" max="1538" width="6.7109375" style="397" customWidth="1"/>
    <col min="1539" max="1539" width="7.7109375" style="397" customWidth="1"/>
    <col min="1540" max="1540" width="4.5703125" style="397" customWidth="1"/>
    <col min="1541" max="1541" width="6.7109375" style="397" customWidth="1"/>
    <col min="1542" max="1542" width="7.42578125" style="397" customWidth="1"/>
    <col min="1543" max="1543" width="5.140625" style="397" customWidth="1"/>
    <col min="1544" max="1544" width="6.5703125" style="397" customWidth="1"/>
    <col min="1545" max="1545" width="7.7109375" style="397" customWidth="1"/>
    <col min="1546" max="1546" width="5.28515625" style="397" customWidth="1"/>
    <col min="1547" max="1547" width="6.28515625" style="397" customWidth="1"/>
    <col min="1548" max="1548" width="7.28515625" style="397" customWidth="1"/>
    <col min="1549" max="1549" width="5.42578125" style="397" customWidth="1"/>
    <col min="1550" max="1550" width="6.7109375" style="397" customWidth="1"/>
    <col min="1551" max="1551" width="8.28515625" style="397" customWidth="1"/>
    <col min="1552" max="1552" width="5.42578125" style="397" customWidth="1"/>
    <col min="1553" max="1553" width="6.5703125" style="397" customWidth="1"/>
    <col min="1554" max="1554" width="7.42578125" style="397" customWidth="1"/>
    <col min="1555" max="1555" width="5.140625" style="397" customWidth="1"/>
    <col min="1556" max="1792" width="9.140625" style="397"/>
    <col min="1793" max="1793" width="39.140625" style="397" customWidth="1"/>
    <col min="1794" max="1794" width="6.7109375" style="397" customWidth="1"/>
    <col min="1795" max="1795" width="7.7109375" style="397" customWidth="1"/>
    <col min="1796" max="1796" width="4.5703125" style="397" customWidth="1"/>
    <col min="1797" max="1797" width="6.7109375" style="397" customWidth="1"/>
    <col min="1798" max="1798" width="7.42578125" style="397" customWidth="1"/>
    <col min="1799" max="1799" width="5.140625" style="397" customWidth="1"/>
    <col min="1800" max="1800" width="6.5703125" style="397" customWidth="1"/>
    <col min="1801" max="1801" width="7.7109375" style="397" customWidth="1"/>
    <col min="1802" max="1802" width="5.28515625" style="397" customWidth="1"/>
    <col min="1803" max="1803" width="6.28515625" style="397" customWidth="1"/>
    <col min="1804" max="1804" width="7.28515625" style="397" customWidth="1"/>
    <col min="1805" max="1805" width="5.42578125" style="397" customWidth="1"/>
    <col min="1806" max="1806" width="6.7109375" style="397" customWidth="1"/>
    <col min="1807" max="1807" width="8.28515625" style="397" customWidth="1"/>
    <col min="1808" max="1808" width="5.42578125" style="397" customWidth="1"/>
    <col min="1809" max="1809" width="6.5703125" style="397" customWidth="1"/>
    <col min="1810" max="1810" width="7.42578125" style="397" customWidth="1"/>
    <col min="1811" max="1811" width="5.140625" style="397" customWidth="1"/>
    <col min="1812" max="2048" width="9.140625" style="397"/>
    <col min="2049" max="2049" width="39.140625" style="397" customWidth="1"/>
    <col min="2050" max="2050" width="6.7109375" style="397" customWidth="1"/>
    <col min="2051" max="2051" width="7.7109375" style="397" customWidth="1"/>
    <col min="2052" max="2052" width="4.5703125" style="397" customWidth="1"/>
    <col min="2053" max="2053" width="6.7109375" style="397" customWidth="1"/>
    <col min="2054" max="2054" width="7.42578125" style="397" customWidth="1"/>
    <col min="2055" max="2055" width="5.140625" style="397" customWidth="1"/>
    <col min="2056" max="2056" width="6.5703125" style="397" customWidth="1"/>
    <col min="2057" max="2057" width="7.7109375" style="397" customWidth="1"/>
    <col min="2058" max="2058" width="5.28515625" style="397" customWidth="1"/>
    <col min="2059" max="2059" width="6.28515625" style="397" customWidth="1"/>
    <col min="2060" max="2060" width="7.28515625" style="397" customWidth="1"/>
    <col min="2061" max="2061" width="5.42578125" style="397" customWidth="1"/>
    <col min="2062" max="2062" width="6.7109375" style="397" customWidth="1"/>
    <col min="2063" max="2063" width="8.28515625" style="397" customWidth="1"/>
    <col min="2064" max="2064" width="5.42578125" style="397" customWidth="1"/>
    <col min="2065" max="2065" width="6.5703125" style="397" customWidth="1"/>
    <col min="2066" max="2066" width="7.42578125" style="397" customWidth="1"/>
    <col min="2067" max="2067" width="5.140625" style="397" customWidth="1"/>
    <col min="2068" max="2304" width="9.140625" style="397"/>
    <col min="2305" max="2305" width="39.140625" style="397" customWidth="1"/>
    <col min="2306" max="2306" width="6.7109375" style="397" customWidth="1"/>
    <col min="2307" max="2307" width="7.7109375" style="397" customWidth="1"/>
    <col min="2308" max="2308" width="4.5703125" style="397" customWidth="1"/>
    <col min="2309" max="2309" width="6.7109375" style="397" customWidth="1"/>
    <col min="2310" max="2310" width="7.42578125" style="397" customWidth="1"/>
    <col min="2311" max="2311" width="5.140625" style="397" customWidth="1"/>
    <col min="2312" max="2312" width="6.5703125" style="397" customWidth="1"/>
    <col min="2313" max="2313" width="7.7109375" style="397" customWidth="1"/>
    <col min="2314" max="2314" width="5.28515625" style="397" customWidth="1"/>
    <col min="2315" max="2315" width="6.28515625" style="397" customWidth="1"/>
    <col min="2316" max="2316" width="7.28515625" style="397" customWidth="1"/>
    <col min="2317" max="2317" width="5.42578125" style="397" customWidth="1"/>
    <col min="2318" max="2318" width="6.7109375" style="397" customWidth="1"/>
    <col min="2319" max="2319" width="8.28515625" style="397" customWidth="1"/>
    <col min="2320" max="2320" width="5.42578125" style="397" customWidth="1"/>
    <col min="2321" max="2321" width="6.5703125" style="397" customWidth="1"/>
    <col min="2322" max="2322" width="7.42578125" style="397" customWidth="1"/>
    <col min="2323" max="2323" width="5.140625" style="397" customWidth="1"/>
    <col min="2324" max="2560" width="9.140625" style="397"/>
    <col min="2561" max="2561" width="39.140625" style="397" customWidth="1"/>
    <col min="2562" max="2562" width="6.7109375" style="397" customWidth="1"/>
    <col min="2563" max="2563" width="7.7109375" style="397" customWidth="1"/>
    <col min="2564" max="2564" width="4.5703125" style="397" customWidth="1"/>
    <col min="2565" max="2565" width="6.7109375" style="397" customWidth="1"/>
    <col min="2566" max="2566" width="7.42578125" style="397" customWidth="1"/>
    <col min="2567" max="2567" width="5.140625" style="397" customWidth="1"/>
    <col min="2568" max="2568" width="6.5703125" style="397" customWidth="1"/>
    <col min="2569" max="2569" width="7.7109375" style="397" customWidth="1"/>
    <col min="2570" max="2570" width="5.28515625" style="397" customWidth="1"/>
    <col min="2571" max="2571" width="6.28515625" style="397" customWidth="1"/>
    <col min="2572" max="2572" width="7.28515625" style="397" customWidth="1"/>
    <col min="2573" max="2573" width="5.42578125" style="397" customWidth="1"/>
    <col min="2574" max="2574" width="6.7109375" style="397" customWidth="1"/>
    <col min="2575" max="2575" width="8.28515625" style="397" customWidth="1"/>
    <col min="2576" max="2576" width="5.42578125" style="397" customWidth="1"/>
    <col min="2577" max="2577" width="6.5703125" style="397" customWidth="1"/>
    <col min="2578" max="2578" width="7.42578125" style="397" customWidth="1"/>
    <col min="2579" max="2579" width="5.140625" style="397" customWidth="1"/>
    <col min="2580" max="2816" width="9.140625" style="397"/>
    <col min="2817" max="2817" width="39.140625" style="397" customWidth="1"/>
    <col min="2818" max="2818" width="6.7109375" style="397" customWidth="1"/>
    <col min="2819" max="2819" width="7.7109375" style="397" customWidth="1"/>
    <col min="2820" max="2820" width="4.5703125" style="397" customWidth="1"/>
    <col min="2821" max="2821" width="6.7109375" style="397" customWidth="1"/>
    <col min="2822" max="2822" width="7.42578125" style="397" customWidth="1"/>
    <col min="2823" max="2823" width="5.140625" style="397" customWidth="1"/>
    <col min="2824" max="2824" width="6.5703125" style="397" customWidth="1"/>
    <col min="2825" max="2825" width="7.7109375" style="397" customWidth="1"/>
    <col min="2826" max="2826" width="5.28515625" style="397" customWidth="1"/>
    <col min="2827" max="2827" width="6.28515625" style="397" customWidth="1"/>
    <col min="2828" max="2828" width="7.28515625" style="397" customWidth="1"/>
    <col min="2829" max="2829" width="5.42578125" style="397" customWidth="1"/>
    <col min="2830" max="2830" width="6.7109375" style="397" customWidth="1"/>
    <col min="2831" max="2831" width="8.28515625" style="397" customWidth="1"/>
    <col min="2832" max="2832" width="5.42578125" style="397" customWidth="1"/>
    <col min="2833" max="2833" width="6.5703125" style="397" customWidth="1"/>
    <col min="2834" max="2834" width="7.42578125" style="397" customWidth="1"/>
    <col min="2835" max="2835" width="5.140625" style="397" customWidth="1"/>
    <col min="2836" max="3072" width="9.140625" style="397"/>
    <col min="3073" max="3073" width="39.140625" style="397" customWidth="1"/>
    <col min="3074" max="3074" width="6.7109375" style="397" customWidth="1"/>
    <col min="3075" max="3075" width="7.7109375" style="397" customWidth="1"/>
    <col min="3076" max="3076" width="4.5703125" style="397" customWidth="1"/>
    <col min="3077" max="3077" width="6.7109375" style="397" customWidth="1"/>
    <col min="3078" max="3078" width="7.42578125" style="397" customWidth="1"/>
    <col min="3079" max="3079" width="5.140625" style="397" customWidth="1"/>
    <col min="3080" max="3080" width="6.5703125" style="397" customWidth="1"/>
    <col min="3081" max="3081" width="7.7109375" style="397" customWidth="1"/>
    <col min="3082" max="3082" width="5.28515625" style="397" customWidth="1"/>
    <col min="3083" max="3083" width="6.28515625" style="397" customWidth="1"/>
    <col min="3084" max="3084" width="7.28515625" style="397" customWidth="1"/>
    <col min="3085" max="3085" width="5.42578125" style="397" customWidth="1"/>
    <col min="3086" max="3086" width="6.7109375" style="397" customWidth="1"/>
    <col min="3087" max="3087" width="8.28515625" style="397" customWidth="1"/>
    <col min="3088" max="3088" width="5.42578125" style="397" customWidth="1"/>
    <col min="3089" max="3089" width="6.5703125" style="397" customWidth="1"/>
    <col min="3090" max="3090" width="7.42578125" style="397" customWidth="1"/>
    <col min="3091" max="3091" width="5.140625" style="397" customWidth="1"/>
    <col min="3092" max="3328" width="9.140625" style="397"/>
    <col min="3329" max="3329" width="39.140625" style="397" customWidth="1"/>
    <col min="3330" max="3330" width="6.7109375" style="397" customWidth="1"/>
    <col min="3331" max="3331" width="7.7109375" style="397" customWidth="1"/>
    <col min="3332" max="3332" width="4.5703125" style="397" customWidth="1"/>
    <col min="3333" max="3333" width="6.7109375" style="397" customWidth="1"/>
    <col min="3334" max="3334" width="7.42578125" style="397" customWidth="1"/>
    <col min="3335" max="3335" width="5.140625" style="397" customWidth="1"/>
    <col min="3336" max="3336" width="6.5703125" style="397" customWidth="1"/>
    <col min="3337" max="3337" width="7.7109375" style="397" customWidth="1"/>
    <col min="3338" max="3338" width="5.28515625" style="397" customWidth="1"/>
    <col min="3339" max="3339" width="6.28515625" style="397" customWidth="1"/>
    <col min="3340" max="3340" width="7.28515625" style="397" customWidth="1"/>
    <col min="3341" max="3341" width="5.42578125" style="397" customWidth="1"/>
    <col min="3342" max="3342" width="6.7109375" style="397" customWidth="1"/>
    <col min="3343" max="3343" width="8.28515625" style="397" customWidth="1"/>
    <col min="3344" max="3344" width="5.42578125" style="397" customWidth="1"/>
    <col min="3345" max="3345" width="6.5703125" style="397" customWidth="1"/>
    <col min="3346" max="3346" width="7.42578125" style="397" customWidth="1"/>
    <col min="3347" max="3347" width="5.140625" style="397" customWidth="1"/>
    <col min="3348" max="3584" width="9.140625" style="397"/>
    <col min="3585" max="3585" width="39.140625" style="397" customWidth="1"/>
    <col min="3586" max="3586" width="6.7109375" style="397" customWidth="1"/>
    <col min="3587" max="3587" width="7.7109375" style="397" customWidth="1"/>
    <col min="3588" max="3588" width="4.5703125" style="397" customWidth="1"/>
    <col min="3589" max="3589" width="6.7109375" style="397" customWidth="1"/>
    <col min="3590" max="3590" width="7.42578125" style="397" customWidth="1"/>
    <col min="3591" max="3591" width="5.140625" style="397" customWidth="1"/>
    <col min="3592" max="3592" width="6.5703125" style="397" customWidth="1"/>
    <col min="3593" max="3593" width="7.7109375" style="397" customWidth="1"/>
    <col min="3594" max="3594" width="5.28515625" style="397" customWidth="1"/>
    <col min="3595" max="3595" width="6.28515625" style="397" customWidth="1"/>
    <col min="3596" max="3596" width="7.28515625" style="397" customWidth="1"/>
    <col min="3597" max="3597" width="5.42578125" style="397" customWidth="1"/>
    <col min="3598" max="3598" width="6.7109375" style="397" customWidth="1"/>
    <col min="3599" max="3599" width="8.28515625" style="397" customWidth="1"/>
    <col min="3600" max="3600" width="5.42578125" style="397" customWidth="1"/>
    <col min="3601" max="3601" width="6.5703125" style="397" customWidth="1"/>
    <col min="3602" max="3602" width="7.42578125" style="397" customWidth="1"/>
    <col min="3603" max="3603" width="5.140625" style="397" customWidth="1"/>
    <col min="3604" max="3840" width="9.140625" style="397"/>
    <col min="3841" max="3841" width="39.140625" style="397" customWidth="1"/>
    <col min="3842" max="3842" width="6.7109375" style="397" customWidth="1"/>
    <col min="3843" max="3843" width="7.7109375" style="397" customWidth="1"/>
    <col min="3844" max="3844" width="4.5703125" style="397" customWidth="1"/>
    <col min="3845" max="3845" width="6.7109375" style="397" customWidth="1"/>
    <col min="3846" max="3846" width="7.42578125" style="397" customWidth="1"/>
    <col min="3847" max="3847" width="5.140625" style="397" customWidth="1"/>
    <col min="3848" max="3848" width="6.5703125" style="397" customWidth="1"/>
    <col min="3849" max="3849" width="7.7109375" style="397" customWidth="1"/>
    <col min="3850" max="3850" width="5.28515625" style="397" customWidth="1"/>
    <col min="3851" max="3851" width="6.28515625" style="397" customWidth="1"/>
    <col min="3852" max="3852" width="7.28515625" style="397" customWidth="1"/>
    <col min="3853" max="3853" width="5.42578125" style="397" customWidth="1"/>
    <col min="3854" max="3854" width="6.7109375" style="397" customWidth="1"/>
    <col min="3855" max="3855" width="8.28515625" style="397" customWidth="1"/>
    <col min="3856" max="3856" width="5.42578125" style="397" customWidth="1"/>
    <col min="3857" max="3857" width="6.5703125" style="397" customWidth="1"/>
    <col min="3858" max="3858" width="7.42578125" style="397" customWidth="1"/>
    <col min="3859" max="3859" width="5.140625" style="397" customWidth="1"/>
    <col min="3860" max="4096" width="9.140625" style="397"/>
    <col min="4097" max="4097" width="39.140625" style="397" customWidth="1"/>
    <col min="4098" max="4098" width="6.7109375" style="397" customWidth="1"/>
    <col min="4099" max="4099" width="7.7109375" style="397" customWidth="1"/>
    <col min="4100" max="4100" width="4.5703125" style="397" customWidth="1"/>
    <col min="4101" max="4101" width="6.7109375" style="397" customWidth="1"/>
    <col min="4102" max="4102" width="7.42578125" style="397" customWidth="1"/>
    <col min="4103" max="4103" width="5.140625" style="397" customWidth="1"/>
    <col min="4104" max="4104" width="6.5703125" style="397" customWidth="1"/>
    <col min="4105" max="4105" width="7.7109375" style="397" customWidth="1"/>
    <col min="4106" max="4106" width="5.28515625" style="397" customWidth="1"/>
    <col min="4107" max="4107" width="6.28515625" style="397" customWidth="1"/>
    <col min="4108" max="4108" width="7.28515625" style="397" customWidth="1"/>
    <col min="4109" max="4109" width="5.42578125" style="397" customWidth="1"/>
    <col min="4110" max="4110" width="6.7109375" style="397" customWidth="1"/>
    <col min="4111" max="4111" width="8.28515625" style="397" customWidth="1"/>
    <col min="4112" max="4112" width="5.42578125" style="397" customWidth="1"/>
    <col min="4113" max="4113" width="6.5703125" style="397" customWidth="1"/>
    <col min="4114" max="4114" width="7.42578125" style="397" customWidth="1"/>
    <col min="4115" max="4115" width="5.140625" style="397" customWidth="1"/>
    <col min="4116" max="4352" width="9.140625" style="397"/>
    <col min="4353" max="4353" width="39.140625" style="397" customWidth="1"/>
    <col min="4354" max="4354" width="6.7109375" style="397" customWidth="1"/>
    <col min="4355" max="4355" width="7.7109375" style="397" customWidth="1"/>
    <col min="4356" max="4356" width="4.5703125" style="397" customWidth="1"/>
    <col min="4357" max="4357" width="6.7109375" style="397" customWidth="1"/>
    <col min="4358" max="4358" width="7.42578125" style="397" customWidth="1"/>
    <col min="4359" max="4359" width="5.140625" style="397" customWidth="1"/>
    <col min="4360" max="4360" width="6.5703125" style="397" customWidth="1"/>
    <col min="4361" max="4361" width="7.7109375" style="397" customWidth="1"/>
    <col min="4362" max="4362" width="5.28515625" style="397" customWidth="1"/>
    <col min="4363" max="4363" width="6.28515625" style="397" customWidth="1"/>
    <col min="4364" max="4364" width="7.28515625" style="397" customWidth="1"/>
    <col min="4365" max="4365" width="5.42578125" style="397" customWidth="1"/>
    <col min="4366" max="4366" width="6.7109375" style="397" customWidth="1"/>
    <col min="4367" max="4367" width="8.28515625" style="397" customWidth="1"/>
    <col min="4368" max="4368" width="5.42578125" style="397" customWidth="1"/>
    <col min="4369" max="4369" width="6.5703125" style="397" customWidth="1"/>
    <col min="4370" max="4370" width="7.42578125" style="397" customWidth="1"/>
    <col min="4371" max="4371" width="5.140625" style="397" customWidth="1"/>
    <col min="4372" max="4608" width="9.140625" style="397"/>
    <col min="4609" max="4609" width="39.140625" style="397" customWidth="1"/>
    <col min="4610" max="4610" width="6.7109375" style="397" customWidth="1"/>
    <col min="4611" max="4611" width="7.7109375" style="397" customWidth="1"/>
    <col min="4612" max="4612" width="4.5703125" style="397" customWidth="1"/>
    <col min="4613" max="4613" width="6.7109375" style="397" customWidth="1"/>
    <col min="4614" max="4614" width="7.42578125" style="397" customWidth="1"/>
    <col min="4615" max="4615" width="5.140625" style="397" customWidth="1"/>
    <col min="4616" max="4616" width="6.5703125" style="397" customWidth="1"/>
    <col min="4617" max="4617" width="7.7109375" style="397" customWidth="1"/>
    <col min="4618" max="4618" width="5.28515625" style="397" customWidth="1"/>
    <col min="4619" max="4619" width="6.28515625" style="397" customWidth="1"/>
    <col min="4620" max="4620" width="7.28515625" style="397" customWidth="1"/>
    <col min="4621" max="4621" width="5.42578125" style="397" customWidth="1"/>
    <col min="4622" max="4622" width="6.7109375" style="397" customWidth="1"/>
    <col min="4623" max="4623" width="8.28515625" style="397" customWidth="1"/>
    <col min="4624" max="4624" width="5.42578125" style="397" customWidth="1"/>
    <col min="4625" max="4625" width="6.5703125" style="397" customWidth="1"/>
    <col min="4626" max="4626" width="7.42578125" style="397" customWidth="1"/>
    <col min="4627" max="4627" width="5.140625" style="397" customWidth="1"/>
    <col min="4628" max="4864" width="9.140625" style="397"/>
    <col min="4865" max="4865" width="39.140625" style="397" customWidth="1"/>
    <col min="4866" max="4866" width="6.7109375" style="397" customWidth="1"/>
    <col min="4867" max="4867" width="7.7109375" style="397" customWidth="1"/>
    <col min="4868" max="4868" width="4.5703125" style="397" customWidth="1"/>
    <col min="4869" max="4869" width="6.7109375" style="397" customWidth="1"/>
    <col min="4870" max="4870" width="7.42578125" style="397" customWidth="1"/>
    <col min="4871" max="4871" width="5.140625" style="397" customWidth="1"/>
    <col min="4872" max="4872" width="6.5703125" style="397" customWidth="1"/>
    <col min="4873" max="4873" width="7.7109375" style="397" customWidth="1"/>
    <col min="4874" max="4874" width="5.28515625" style="397" customWidth="1"/>
    <col min="4875" max="4875" width="6.28515625" style="397" customWidth="1"/>
    <col min="4876" max="4876" width="7.28515625" style="397" customWidth="1"/>
    <col min="4877" max="4877" width="5.42578125" style="397" customWidth="1"/>
    <col min="4878" max="4878" width="6.7109375" style="397" customWidth="1"/>
    <col min="4879" max="4879" width="8.28515625" style="397" customWidth="1"/>
    <col min="4880" max="4880" width="5.42578125" style="397" customWidth="1"/>
    <col min="4881" max="4881" width="6.5703125" style="397" customWidth="1"/>
    <col min="4882" max="4882" width="7.42578125" style="397" customWidth="1"/>
    <col min="4883" max="4883" width="5.140625" style="397" customWidth="1"/>
    <col min="4884" max="5120" width="9.140625" style="397"/>
    <col min="5121" max="5121" width="39.140625" style="397" customWidth="1"/>
    <col min="5122" max="5122" width="6.7109375" style="397" customWidth="1"/>
    <col min="5123" max="5123" width="7.7109375" style="397" customWidth="1"/>
    <col min="5124" max="5124" width="4.5703125" style="397" customWidth="1"/>
    <col min="5125" max="5125" width="6.7109375" style="397" customWidth="1"/>
    <col min="5126" max="5126" width="7.42578125" style="397" customWidth="1"/>
    <col min="5127" max="5127" width="5.140625" style="397" customWidth="1"/>
    <col min="5128" max="5128" width="6.5703125" style="397" customWidth="1"/>
    <col min="5129" max="5129" width="7.7109375" style="397" customWidth="1"/>
    <col min="5130" max="5130" width="5.28515625" style="397" customWidth="1"/>
    <col min="5131" max="5131" width="6.28515625" style="397" customWidth="1"/>
    <col min="5132" max="5132" width="7.28515625" style="397" customWidth="1"/>
    <col min="5133" max="5133" width="5.42578125" style="397" customWidth="1"/>
    <col min="5134" max="5134" width="6.7109375" style="397" customWidth="1"/>
    <col min="5135" max="5135" width="8.28515625" style="397" customWidth="1"/>
    <col min="5136" max="5136" width="5.42578125" style="397" customWidth="1"/>
    <col min="5137" max="5137" width="6.5703125" style="397" customWidth="1"/>
    <col min="5138" max="5138" width="7.42578125" style="397" customWidth="1"/>
    <col min="5139" max="5139" width="5.140625" style="397" customWidth="1"/>
    <col min="5140" max="5376" width="9.140625" style="397"/>
    <col min="5377" max="5377" width="39.140625" style="397" customWidth="1"/>
    <col min="5378" max="5378" width="6.7109375" style="397" customWidth="1"/>
    <col min="5379" max="5379" width="7.7109375" style="397" customWidth="1"/>
    <col min="5380" max="5380" width="4.5703125" style="397" customWidth="1"/>
    <col min="5381" max="5381" width="6.7109375" style="397" customWidth="1"/>
    <col min="5382" max="5382" width="7.42578125" style="397" customWidth="1"/>
    <col min="5383" max="5383" width="5.140625" style="397" customWidth="1"/>
    <col min="5384" max="5384" width="6.5703125" style="397" customWidth="1"/>
    <col min="5385" max="5385" width="7.7109375" style="397" customWidth="1"/>
    <col min="5386" max="5386" width="5.28515625" style="397" customWidth="1"/>
    <col min="5387" max="5387" width="6.28515625" style="397" customWidth="1"/>
    <col min="5388" max="5388" width="7.28515625" style="397" customWidth="1"/>
    <col min="5389" max="5389" width="5.42578125" style="397" customWidth="1"/>
    <col min="5390" max="5390" width="6.7109375" style="397" customWidth="1"/>
    <col min="5391" max="5391" width="8.28515625" style="397" customWidth="1"/>
    <col min="5392" max="5392" width="5.42578125" style="397" customWidth="1"/>
    <col min="5393" max="5393" width="6.5703125" style="397" customWidth="1"/>
    <col min="5394" max="5394" width="7.42578125" style="397" customWidth="1"/>
    <col min="5395" max="5395" width="5.140625" style="397" customWidth="1"/>
    <col min="5396" max="5632" width="9.140625" style="397"/>
    <col min="5633" max="5633" width="39.140625" style="397" customWidth="1"/>
    <col min="5634" max="5634" width="6.7109375" style="397" customWidth="1"/>
    <col min="5635" max="5635" width="7.7109375" style="397" customWidth="1"/>
    <col min="5636" max="5636" width="4.5703125" style="397" customWidth="1"/>
    <col min="5637" max="5637" width="6.7109375" style="397" customWidth="1"/>
    <col min="5638" max="5638" width="7.42578125" style="397" customWidth="1"/>
    <col min="5639" max="5639" width="5.140625" style="397" customWidth="1"/>
    <col min="5640" max="5640" width="6.5703125" style="397" customWidth="1"/>
    <col min="5641" max="5641" width="7.7109375" style="397" customWidth="1"/>
    <col min="5642" max="5642" width="5.28515625" style="397" customWidth="1"/>
    <col min="5643" max="5643" width="6.28515625" style="397" customWidth="1"/>
    <col min="5644" max="5644" width="7.28515625" style="397" customWidth="1"/>
    <col min="5645" max="5645" width="5.42578125" style="397" customWidth="1"/>
    <col min="5646" max="5646" width="6.7109375" style="397" customWidth="1"/>
    <col min="5647" max="5647" width="8.28515625" style="397" customWidth="1"/>
    <col min="5648" max="5648" width="5.42578125" style="397" customWidth="1"/>
    <col min="5649" max="5649" width="6.5703125" style="397" customWidth="1"/>
    <col min="5650" max="5650" width="7.42578125" style="397" customWidth="1"/>
    <col min="5651" max="5651" width="5.140625" style="397" customWidth="1"/>
    <col min="5652" max="5888" width="9.140625" style="397"/>
    <col min="5889" max="5889" width="39.140625" style="397" customWidth="1"/>
    <col min="5890" max="5890" width="6.7109375" style="397" customWidth="1"/>
    <col min="5891" max="5891" width="7.7109375" style="397" customWidth="1"/>
    <col min="5892" max="5892" width="4.5703125" style="397" customWidth="1"/>
    <col min="5893" max="5893" width="6.7109375" style="397" customWidth="1"/>
    <col min="5894" max="5894" width="7.42578125" style="397" customWidth="1"/>
    <col min="5895" max="5895" width="5.140625" style="397" customWidth="1"/>
    <col min="5896" max="5896" width="6.5703125" style="397" customWidth="1"/>
    <col min="5897" max="5897" width="7.7109375" style="397" customWidth="1"/>
    <col min="5898" max="5898" width="5.28515625" style="397" customWidth="1"/>
    <col min="5899" max="5899" width="6.28515625" style="397" customWidth="1"/>
    <col min="5900" max="5900" width="7.28515625" style="397" customWidth="1"/>
    <col min="5901" max="5901" width="5.42578125" style="397" customWidth="1"/>
    <col min="5902" max="5902" width="6.7109375" style="397" customWidth="1"/>
    <col min="5903" max="5903" width="8.28515625" style="397" customWidth="1"/>
    <col min="5904" max="5904" width="5.42578125" style="397" customWidth="1"/>
    <col min="5905" max="5905" width="6.5703125" style="397" customWidth="1"/>
    <col min="5906" max="5906" width="7.42578125" style="397" customWidth="1"/>
    <col min="5907" max="5907" width="5.140625" style="397" customWidth="1"/>
    <col min="5908" max="6144" width="9.140625" style="397"/>
    <col min="6145" max="6145" width="39.140625" style="397" customWidth="1"/>
    <col min="6146" max="6146" width="6.7109375" style="397" customWidth="1"/>
    <col min="6147" max="6147" width="7.7109375" style="397" customWidth="1"/>
    <col min="6148" max="6148" width="4.5703125" style="397" customWidth="1"/>
    <col min="6149" max="6149" width="6.7109375" style="397" customWidth="1"/>
    <col min="6150" max="6150" width="7.42578125" style="397" customWidth="1"/>
    <col min="6151" max="6151" width="5.140625" style="397" customWidth="1"/>
    <col min="6152" max="6152" width="6.5703125" style="397" customWidth="1"/>
    <col min="6153" max="6153" width="7.7109375" style="397" customWidth="1"/>
    <col min="6154" max="6154" width="5.28515625" style="397" customWidth="1"/>
    <col min="6155" max="6155" width="6.28515625" style="397" customWidth="1"/>
    <col min="6156" max="6156" width="7.28515625" style="397" customWidth="1"/>
    <col min="6157" max="6157" width="5.42578125" style="397" customWidth="1"/>
    <col min="6158" max="6158" width="6.7109375" style="397" customWidth="1"/>
    <col min="6159" max="6159" width="8.28515625" style="397" customWidth="1"/>
    <col min="6160" max="6160" width="5.42578125" style="397" customWidth="1"/>
    <col min="6161" max="6161" width="6.5703125" style="397" customWidth="1"/>
    <col min="6162" max="6162" width="7.42578125" style="397" customWidth="1"/>
    <col min="6163" max="6163" width="5.140625" style="397" customWidth="1"/>
    <col min="6164" max="6400" width="9.140625" style="397"/>
    <col min="6401" max="6401" width="39.140625" style="397" customWidth="1"/>
    <col min="6402" max="6402" width="6.7109375" style="397" customWidth="1"/>
    <col min="6403" max="6403" width="7.7109375" style="397" customWidth="1"/>
    <col min="6404" max="6404" width="4.5703125" style="397" customWidth="1"/>
    <col min="6405" max="6405" width="6.7109375" style="397" customWidth="1"/>
    <col min="6406" max="6406" width="7.42578125" style="397" customWidth="1"/>
    <col min="6407" max="6407" width="5.140625" style="397" customWidth="1"/>
    <col min="6408" max="6408" width="6.5703125" style="397" customWidth="1"/>
    <col min="6409" max="6409" width="7.7109375" style="397" customWidth="1"/>
    <col min="6410" max="6410" width="5.28515625" style="397" customWidth="1"/>
    <col min="6411" max="6411" width="6.28515625" style="397" customWidth="1"/>
    <col min="6412" max="6412" width="7.28515625" style="397" customWidth="1"/>
    <col min="6413" max="6413" width="5.42578125" style="397" customWidth="1"/>
    <col min="6414" max="6414" width="6.7109375" style="397" customWidth="1"/>
    <col min="6415" max="6415" width="8.28515625" style="397" customWidth="1"/>
    <col min="6416" max="6416" width="5.42578125" style="397" customWidth="1"/>
    <col min="6417" max="6417" width="6.5703125" style="397" customWidth="1"/>
    <col min="6418" max="6418" width="7.42578125" style="397" customWidth="1"/>
    <col min="6419" max="6419" width="5.140625" style="397" customWidth="1"/>
    <col min="6420" max="6656" width="9.140625" style="397"/>
    <col min="6657" max="6657" width="39.140625" style="397" customWidth="1"/>
    <col min="6658" max="6658" width="6.7109375" style="397" customWidth="1"/>
    <col min="6659" max="6659" width="7.7109375" style="397" customWidth="1"/>
    <col min="6660" max="6660" width="4.5703125" style="397" customWidth="1"/>
    <col min="6661" max="6661" width="6.7109375" style="397" customWidth="1"/>
    <col min="6662" max="6662" width="7.42578125" style="397" customWidth="1"/>
    <col min="6663" max="6663" width="5.140625" style="397" customWidth="1"/>
    <col min="6664" max="6664" width="6.5703125" style="397" customWidth="1"/>
    <col min="6665" max="6665" width="7.7109375" style="397" customWidth="1"/>
    <col min="6666" max="6666" width="5.28515625" style="397" customWidth="1"/>
    <col min="6667" max="6667" width="6.28515625" style="397" customWidth="1"/>
    <col min="6668" max="6668" width="7.28515625" style="397" customWidth="1"/>
    <col min="6669" max="6669" width="5.42578125" style="397" customWidth="1"/>
    <col min="6670" max="6670" width="6.7109375" style="397" customWidth="1"/>
    <col min="6671" max="6671" width="8.28515625" style="397" customWidth="1"/>
    <col min="6672" max="6672" width="5.42578125" style="397" customWidth="1"/>
    <col min="6673" max="6673" width="6.5703125" style="397" customWidth="1"/>
    <col min="6674" max="6674" width="7.42578125" style="397" customWidth="1"/>
    <col min="6675" max="6675" width="5.140625" style="397" customWidth="1"/>
    <col min="6676" max="6912" width="9.140625" style="397"/>
    <col min="6913" max="6913" width="39.140625" style="397" customWidth="1"/>
    <col min="6914" max="6914" width="6.7109375" style="397" customWidth="1"/>
    <col min="6915" max="6915" width="7.7109375" style="397" customWidth="1"/>
    <col min="6916" max="6916" width="4.5703125" style="397" customWidth="1"/>
    <col min="6917" max="6917" width="6.7109375" style="397" customWidth="1"/>
    <col min="6918" max="6918" width="7.42578125" style="397" customWidth="1"/>
    <col min="6919" max="6919" width="5.140625" style="397" customWidth="1"/>
    <col min="6920" max="6920" width="6.5703125" style="397" customWidth="1"/>
    <col min="6921" max="6921" width="7.7109375" style="397" customWidth="1"/>
    <col min="6922" max="6922" width="5.28515625" style="397" customWidth="1"/>
    <col min="6923" max="6923" width="6.28515625" style="397" customWidth="1"/>
    <col min="6924" max="6924" width="7.28515625" style="397" customWidth="1"/>
    <col min="6925" max="6925" width="5.42578125" style="397" customWidth="1"/>
    <col min="6926" max="6926" width="6.7109375" style="397" customWidth="1"/>
    <col min="6927" max="6927" width="8.28515625" style="397" customWidth="1"/>
    <col min="6928" max="6928" width="5.42578125" style="397" customWidth="1"/>
    <col min="6929" max="6929" width="6.5703125" style="397" customWidth="1"/>
    <col min="6930" max="6930" width="7.42578125" style="397" customWidth="1"/>
    <col min="6931" max="6931" width="5.140625" style="397" customWidth="1"/>
    <col min="6932" max="7168" width="9.140625" style="397"/>
    <col min="7169" max="7169" width="39.140625" style="397" customWidth="1"/>
    <col min="7170" max="7170" width="6.7109375" style="397" customWidth="1"/>
    <col min="7171" max="7171" width="7.7109375" style="397" customWidth="1"/>
    <col min="7172" max="7172" width="4.5703125" style="397" customWidth="1"/>
    <col min="7173" max="7173" width="6.7109375" style="397" customWidth="1"/>
    <col min="7174" max="7174" width="7.42578125" style="397" customWidth="1"/>
    <col min="7175" max="7175" width="5.140625" style="397" customWidth="1"/>
    <col min="7176" max="7176" width="6.5703125" style="397" customWidth="1"/>
    <col min="7177" max="7177" width="7.7109375" style="397" customWidth="1"/>
    <col min="7178" max="7178" width="5.28515625" style="397" customWidth="1"/>
    <col min="7179" max="7179" width="6.28515625" style="397" customWidth="1"/>
    <col min="7180" max="7180" width="7.28515625" style="397" customWidth="1"/>
    <col min="7181" max="7181" width="5.42578125" style="397" customWidth="1"/>
    <col min="7182" max="7182" width="6.7109375" style="397" customWidth="1"/>
    <col min="7183" max="7183" width="8.28515625" style="397" customWidth="1"/>
    <col min="7184" max="7184" width="5.42578125" style="397" customWidth="1"/>
    <col min="7185" max="7185" width="6.5703125" style="397" customWidth="1"/>
    <col min="7186" max="7186" width="7.42578125" style="397" customWidth="1"/>
    <col min="7187" max="7187" width="5.140625" style="397" customWidth="1"/>
    <col min="7188" max="7424" width="9.140625" style="397"/>
    <col min="7425" max="7425" width="39.140625" style="397" customWidth="1"/>
    <col min="7426" max="7426" width="6.7109375" style="397" customWidth="1"/>
    <col min="7427" max="7427" width="7.7109375" style="397" customWidth="1"/>
    <col min="7428" max="7428" width="4.5703125" style="397" customWidth="1"/>
    <col min="7429" max="7429" width="6.7109375" style="397" customWidth="1"/>
    <col min="7430" max="7430" width="7.42578125" style="397" customWidth="1"/>
    <col min="7431" max="7431" width="5.140625" style="397" customWidth="1"/>
    <col min="7432" max="7432" width="6.5703125" style="397" customWidth="1"/>
    <col min="7433" max="7433" width="7.7109375" style="397" customWidth="1"/>
    <col min="7434" max="7434" width="5.28515625" style="397" customWidth="1"/>
    <col min="7435" max="7435" width="6.28515625" style="397" customWidth="1"/>
    <col min="7436" max="7436" width="7.28515625" style="397" customWidth="1"/>
    <col min="7437" max="7437" width="5.42578125" style="397" customWidth="1"/>
    <col min="7438" max="7438" width="6.7109375" style="397" customWidth="1"/>
    <col min="7439" max="7439" width="8.28515625" style="397" customWidth="1"/>
    <col min="7440" max="7440" width="5.42578125" style="397" customWidth="1"/>
    <col min="7441" max="7441" width="6.5703125" style="397" customWidth="1"/>
    <col min="7442" max="7442" width="7.42578125" style="397" customWidth="1"/>
    <col min="7443" max="7443" width="5.140625" style="397" customWidth="1"/>
    <col min="7444" max="7680" width="9.140625" style="397"/>
    <col min="7681" max="7681" width="39.140625" style="397" customWidth="1"/>
    <col min="7682" max="7682" width="6.7109375" style="397" customWidth="1"/>
    <col min="7683" max="7683" width="7.7109375" style="397" customWidth="1"/>
    <col min="7684" max="7684" width="4.5703125" style="397" customWidth="1"/>
    <col min="7685" max="7685" width="6.7109375" style="397" customWidth="1"/>
    <col min="7686" max="7686" width="7.42578125" style="397" customWidth="1"/>
    <col min="7687" max="7687" width="5.140625" style="397" customWidth="1"/>
    <col min="7688" max="7688" width="6.5703125" style="397" customWidth="1"/>
    <col min="7689" max="7689" width="7.7109375" style="397" customWidth="1"/>
    <col min="7690" max="7690" width="5.28515625" style="397" customWidth="1"/>
    <col min="7691" max="7691" width="6.28515625" style="397" customWidth="1"/>
    <col min="7692" max="7692" width="7.28515625" style="397" customWidth="1"/>
    <col min="7693" max="7693" width="5.42578125" style="397" customWidth="1"/>
    <col min="7694" max="7694" width="6.7109375" style="397" customWidth="1"/>
    <col min="7695" max="7695" width="8.28515625" style="397" customWidth="1"/>
    <col min="7696" max="7696" width="5.42578125" style="397" customWidth="1"/>
    <col min="7697" max="7697" width="6.5703125" style="397" customWidth="1"/>
    <col min="7698" max="7698" width="7.42578125" style="397" customWidth="1"/>
    <col min="7699" max="7699" width="5.140625" style="397" customWidth="1"/>
    <col min="7700" max="7936" width="9.140625" style="397"/>
    <col min="7937" max="7937" width="39.140625" style="397" customWidth="1"/>
    <col min="7938" max="7938" width="6.7109375" style="397" customWidth="1"/>
    <col min="7939" max="7939" width="7.7109375" style="397" customWidth="1"/>
    <col min="7940" max="7940" width="4.5703125" style="397" customWidth="1"/>
    <col min="7941" max="7941" width="6.7109375" style="397" customWidth="1"/>
    <col min="7942" max="7942" width="7.42578125" style="397" customWidth="1"/>
    <col min="7943" max="7943" width="5.140625" style="397" customWidth="1"/>
    <col min="7944" max="7944" width="6.5703125" style="397" customWidth="1"/>
    <col min="7945" max="7945" width="7.7109375" style="397" customWidth="1"/>
    <col min="7946" max="7946" width="5.28515625" style="397" customWidth="1"/>
    <col min="7947" max="7947" width="6.28515625" style="397" customWidth="1"/>
    <col min="7948" max="7948" width="7.28515625" style="397" customWidth="1"/>
    <col min="7949" max="7949" width="5.42578125" style="397" customWidth="1"/>
    <col min="7950" max="7950" width="6.7109375" style="397" customWidth="1"/>
    <col min="7951" max="7951" width="8.28515625" style="397" customWidth="1"/>
    <col min="7952" max="7952" width="5.42578125" style="397" customWidth="1"/>
    <col min="7953" max="7953" width="6.5703125" style="397" customWidth="1"/>
    <col min="7954" max="7954" width="7.42578125" style="397" customWidth="1"/>
    <col min="7955" max="7955" width="5.140625" style="397" customWidth="1"/>
    <col min="7956" max="8192" width="9.140625" style="397"/>
    <col min="8193" max="8193" width="39.140625" style="397" customWidth="1"/>
    <col min="8194" max="8194" width="6.7109375" style="397" customWidth="1"/>
    <col min="8195" max="8195" width="7.7109375" style="397" customWidth="1"/>
    <col min="8196" max="8196" width="4.5703125" style="397" customWidth="1"/>
    <col min="8197" max="8197" width="6.7109375" style="397" customWidth="1"/>
    <col min="8198" max="8198" width="7.42578125" style="397" customWidth="1"/>
    <col min="8199" max="8199" width="5.140625" style="397" customWidth="1"/>
    <col min="8200" max="8200" width="6.5703125" style="397" customWidth="1"/>
    <col min="8201" max="8201" width="7.7109375" style="397" customWidth="1"/>
    <col min="8202" max="8202" width="5.28515625" style="397" customWidth="1"/>
    <col min="8203" max="8203" width="6.28515625" style="397" customWidth="1"/>
    <col min="8204" max="8204" width="7.28515625" style="397" customWidth="1"/>
    <col min="8205" max="8205" width="5.42578125" style="397" customWidth="1"/>
    <col min="8206" max="8206" width="6.7109375" style="397" customWidth="1"/>
    <col min="8207" max="8207" width="8.28515625" style="397" customWidth="1"/>
    <col min="8208" max="8208" width="5.42578125" style="397" customWidth="1"/>
    <col min="8209" max="8209" width="6.5703125" style="397" customWidth="1"/>
    <col min="8210" max="8210" width="7.42578125" style="397" customWidth="1"/>
    <col min="8211" max="8211" width="5.140625" style="397" customWidth="1"/>
    <col min="8212" max="8448" width="9.140625" style="397"/>
    <col min="8449" max="8449" width="39.140625" style="397" customWidth="1"/>
    <col min="8450" max="8450" width="6.7109375" style="397" customWidth="1"/>
    <col min="8451" max="8451" width="7.7109375" style="397" customWidth="1"/>
    <col min="8452" max="8452" width="4.5703125" style="397" customWidth="1"/>
    <col min="8453" max="8453" width="6.7109375" style="397" customWidth="1"/>
    <col min="8454" max="8454" width="7.42578125" style="397" customWidth="1"/>
    <col min="8455" max="8455" width="5.140625" style="397" customWidth="1"/>
    <col min="8456" max="8456" width="6.5703125" style="397" customWidth="1"/>
    <col min="8457" max="8457" width="7.7109375" style="397" customWidth="1"/>
    <col min="8458" max="8458" width="5.28515625" style="397" customWidth="1"/>
    <col min="8459" max="8459" width="6.28515625" style="397" customWidth="1"/>
    <col min="8460" max="8460" width="7.28515625" style="397" customWidth="1"/>
    <col min="8461" max="8461" width="5.42578125" style="397" customWidth="1"/>
    <col min="8462" max="8462" width="6.7109375" style="397" customWidth="1"/>
    <col min="8463" max="8463" width="8.28515625" style="397" customWidth="1"/>
    <col min="8464" max="8464" width="5.42578125" style="397" customWidth="1"/>
    <col min="8465" max="8465" width="6.5703125" style="397" customWidth="1"/>
    <col min="8466" max="8466" width="7.42578125" style="397" customWidth="1"/>
    <col min="8467" max="8467" width="5.140625" style="397" customWidth="1"/>
    <col min="8468" max="8704" width="9.140625" style="397"/>
    <col min="8705" max="8705" width="39.140625" style="397" customWidth="1"/>
    <col min="8706" max="8706" width="6.7109375" style="397" customWidth="1"/>
    <col min="8707" max="8707" width="7.7109375" style="397" customWidth="1"/>
    <col min="8708" max="8708" width="4.5703125" style="397" customWidth="1"/>
    <col min="8709" max="8709" width="6.7109375" style="397" customWidth="1"/>
    <col min="8710" max="8710" width="7.42578125" style="397" customWidth="1"/>
    <col min="8711" max="8711" width="5.140625" style="397" customWidth="1"/>
    <col min="8712" max="8712" width="6.5703125" style="397" customWidth="1"/>
    <col min="8713" max="8713" width="7.7109375" style="397" customWidth="1"/>
    <col min="8714" max="8714" width="5.28515625" style="397" customWidth="1"/>
    <col min="8715" max="8715" width="6.28515625" style="397" customWidth="1"/>
    <col min="8716" max="8716" width="7.28515625" style="397" customWidth="1"/>
    <col min="8717" max="8717" width="5.42578125" style="397" customWidth="1"/>
    <col min="8718" max="8718" width="6.7109375" style="397" customWidth="1"/>
    <col min="8719" max="8719" width="8.28515625" style="397" customWidth="1"/>
    <col min="8720" max="8720" width="5.42578125" style="397" customWidth="1"/>
    <col min="8721" max="8721" width="6.5703125" style="397" customWidth="1"/>
    <col min="8722" max="8722" width="7.42578125" style="397" customWidth="1"/>
    <col min="8723" max="8723" width="5.140625" style="397" customWidth="1"/>
    <col min="8724" max="8960" width="9.140625" style="397"/>
    <col min="8961" max="8961" width="39.140625" style="397" customWidth="1"/>
    <col min="8962" max="8962" width="6.7109375" style="397" customWidth="1"/>
    <col min="8963" max="8963" width="7.7109375" style="397" customWidth="1"/>
    <col min="8964" max="8964" width="4.5703125" style="397" customWidth="1"/>
    <col min="8965" max="8965" width="6.7109375" style="397" customWidth="1"/>
    <col min="8966" max="8966" width="7.42578125" style="397" customWidth="1"/>
    <col min="8967" max="8967" width="5.140625" style="397" customWidth="1"/>
    <col min="8968" max="8968" width="6.5703125" style="397" customWidth="1"/>
    <col min="8969" max="8969" width="7.7109375" style="397" customWidth="1"/>
    <col min="8970" max="8970" width="5.28515625" style="397" customWidth="1"/>
    <col min="8971" max="8971" width="6.28515625" style="397" customWidth="1"/>
    <col min="8972" max="8972" width="7.28515625" style="397" customWidth="1"/>
    <col min="8973" max="8973" width="5.42578125" style="397" customWidth="1"/>
    <col min="8974" max="8974" width="6.7109375" style="397" customWidth="1"/>
    <col min="8975" max="8975" width="8.28515625" style="397" customWidth="1"/>
    <col min="8976" max="8976" width="5.42578125" style="397" customWidth="1"/>
    <col min="8977" max="8977" width="6.5703125" style="397" customWidth="1"/>
    <col min="8978" max="8978" width="7.42578125" style="397" customWidth="1"/>
    <col min="8979" max="8979" width="5.140625" style="397" customWidth="1"/>
    <col min="8980" max="9216" width="9.140625" style="397"/>
    <col min="9217" max="9217" width="39.140625" style="397" customWidth="1"/>
    <col min="9218" max="9218" width="6.7109375" style="397" customWidth="1"/>
    <col min="9219" max="9219" width="7.7109375" style="397" customWidth="1"/>
    <col min="9220" max="9220" width="4.5703125" style="397" customWidth="1"/>
    <col min="9221" max="9221" width="6.7109375" style="397" customWidth="1"/>
    <col min="9222" max="9222" width="7.42578125" style="397" customWidth="1"/>
    <col min="9223" max="9223" width="5.140625" style="397" customWidth="1"/>
    <col min="9224" max="9224" width="6.5703125" style="397" customWidth="1"/>
    <col min="9225" max="9225" width="7.7109375" style="397" customWidth="1"/>
    <col min="9226" max="9226" width="5.28515625" style="397" customWidth="1"/>
    <col min="9227" max="9227" width="6.28515625" style="397" customWidth="1"/>
    <col min="9228" max="9228" width="7.28515625" style="397" customWidth="1"/>
    <col min="9229" max="9229" width="5.42578125" style="397" customWidth="1"/>
    <col min="9230" max="9230" width="6.7109375" style="397" customWidth="1"/>
    <col min="9231" max="9231" width="8.28515625" style="397" customWidth="1"/>
    <col min="9232" max="9232" width="5.42578125" style="397" customWidth="1"/>
    <col min="9233" max="9233" width="6.5703125" style="397" customWidth="1"/>
    <col min="9234" max="9234" width="7.42578125" style="397" customWidth="1"/>
    <col min="9235" max="9235" width="5.140625" style="397" customWidth="1"/>
    <col min="9236" max="9472" width="9.140625" style="397"/>
    <col min="9473" max="9473" width="39.140625" style="397" customWidth="1"/>
    <col min="9474" max="9474" width="6.7109375" style="397" customWidth="1"/>
    <col min="9475" max="9475" width="7.7109375" style="397" customWidth="1"/>
    <col min="9476" max="9476" width="4.5703125" style="397" customWidth="1"/>
    <col min="9477" max="9477" width="6.7109375" style="397" customWidth="1"/>
    <col min="9478" max="9478" width="7.42578125" style="397" customWidth="1"/>
    <col min="9479" max="9479" width="5.140625" style="397" customWidth="1"/>
    <col min="9480" max="9480" width="6.5703125" style="397" customWidth="1"/>
    <col min="9481" max="9481" width="7.7109375" style="397" customWidth="1"/>
    <col min="9482" max="9482" width="5.28515625" style="397" customWidth="1"/>
    <col min="9483" max="9483" width="6.28515625" style="397" customWidth="1"/>
    <col min="9484" max="9484" width="7.28515625" style="397" customWidth="1"/>
    <col min="9485" max="9485" width="5.42578125" style="397" customWidth="1"/>
    <col min="9486" max="9486" width="6.7109375" style="397" customWidth="1"/>
    <col min="9487" max="9487" width="8.28515625" style="397" customWidth="1"/>
    <col min="9488" max="9488" width="5.42578125" style="397" customWidth="1"/>
    <col min="9489" max="9489" width="6.5703125" style="397" customWidth="1"/>
    <col min="9490" max="9490" width="7.42578125" style="397" customWidth="1"/>
    <col min="9491" max="9491" width="5.140625" style="397" customWidth="1"/>
    <col min="9492" max="9728" width="9.140625" style="397"/>
    <col min="9729" max="9729" width="39.140625" style="397" customWidth="1"/>
    <col min="9730" max="9730" width="6.7109375" style="397" customWidth="1"/>
    <col min="9731" max="9731" width="7.7109375" style="397" customWidth="1"/>
    <col min="9732" max="9732" width="4.5703125" style="397" customWidth="1"/>
    <col min="9733" max="9733" width="6.7109375" style="397" customWidth="1"/>
    <col min="9734" max="9734" width="7.42578125" style="397" customWidth="1"/>
    <col min="9735" max="9735" width="5.140625" style="397" customWidth="1"/>
    <col min="9736" max="9736" width="6.5703125" style="397" customWidth="1"/>
    <col min="9737" max="9737" width="7.7109375" style="397" customWidth="1"/>
    <col min="9738" max="9738" width="5.28515625" style="397" customWidth="1"/>
    <col min="9739" max="9739" width="6.28515625" style="397" customWidth="1"/>
    <col min="9740" max="9740" width="7.28515625" style="397" customWidth="1"/>
    <col min="9741" max="9741" width="5.42578125" style="397" customWidth="1"/>
    <col min="9742" max="9742" width="6.7109375" style="397" customWidth="1"/>
    <col min="9743" max="9743" width="8.28515625" style="397" customWidth="1"/>
    <col min="9744" max="9744" width="5.42578125" style="397" customWidth="1"/>
    <col min="9745" max="9745" width="6.5703125" style="397" customWidth="1"/>
    <col min="9746" max="9746" width="7.42578125" style="397" customWidth="1"/>
    <col min="9747" max="9747" width="5.140625" style="397" customWidth="1"/>
    <col min="9748" max="9984" width="9.140625" style="397"/>
    <col min="9985" max="9985" width="39.140625" style="397" customWidth="1"/>
    <col min="9986" max="9986" width="6.7109375" style="397" customWidth="1"/>
    <col min="9987" max="9987" width="7.7109375" style="397" customWidth="1"/>
    <col min="9988" max="9988" width="4.5703125" style="397" customWidth="1"/>
    <col min="9989" max="9989" width="6.7109375" style="397" customWidth="1"/>
    <col min="9990" max="9990" width="7.42578125" style="397" customWidth="1"/>
    <col min="9991" max="9991" width="5.140625" style="397" customWidth="1"/>
    <col min="9992" max="9992" width="6.5703125" style="397" customWidth="1"/>
    <col min="9993" max="9993" width="7.7109375" style="397" customWidth="1"/>
    <col min="9994" max="9994" width="5.28515625" style="397" customWidth="1"/>
    <col min="9995" max="9995" width="6.28515625" style="397" customWidth="1"/>
    <col min="9996" max="9996" width="7.28515625" style="397" customWidth="1"/>
    <col min="9997" max="9997" width="5.42578125" style="397" customWidth="1"/>
    <col min="9998" max="9998" width="6.7109375" style="397" customWidth="1"/>
    <col min="9999" max="9999" width="8.28515625" style="397" customWidth="1"/>
    <col min="10000" max="10000" width="5.42578125" style="397" customWidth="1"/>
    <col min="10001" max="10001" width="6.5703125" style="397" customWidth="1"/>
    <col min="10002" max="10002" width="7.42578125" style="397" customWidth="1"/>
    <col min="10003" max="10003" width="5.140625" style="397" customWidth="1"/>
    <col min="10004" max="10240" width="9.140625" style="397"/>
    <col min="10241" max="10241" width="39.140625" style="397" customWidth="1"/>
    <col min="10242" max="10242" width="6.7109375" style="397" customWidth="1"/>
    <col min="10243" max="10243" width="7.7109375" style="397" customWidth="1"/>
    <col min="10244" max="10244" width="4.5703125" style="397" customWidth="1"/>
    <col min="10245" max="10245" width="6.7109375" style="397" customWidth="1"/>
    <col min="10246" max="10246" width="7.42578125" style="397" customWidth="1"/>
    <col min="10247" max="10247" width="5.140625" style="397" customWidth="1"/>
    <col min="10248" max="10248" width="6.5703125" style="397" customWidth="1"/>
    <col min="10249" max="10249" width="7.7109375" style="397" customWidth="1"/>
    <col min="10250" max="10250" width="5.28515625" style="397" customWidth="1"/>
    <col min="10251" max="10251" width="6.28515625" style="397" customWidth="1"/>
    <col min="10252" max="10252" width="7.28515625" style="397" customWidth="1"/>
    <col min="10253" max="10253" width="5.42578125" style="397" customWidth="1"/>
    <col min="10254" max="10254" width="6.7109375" style="397" customWidth="1"/>
    <col min="10255" max="10255" width="8.28515625" style="397" customWidth="1"/>
    <col min="10256" max="10256" width="5.42578125" style="397" customWidth="1"/>
    <col min="10257" max="10257" width="6.5703125" style="397" customWidth="1"/>
    <col min="10258" max="10258" width="7.42578125" style="397" customWidth="1"/>
    <col min="10259" max="10259" width="5.140625" style="397" customWidth="1"/>
    <col min="10260" max="10496" width="9.140625" style="397"/>
    <col min="10497" max="10497" width="39.140625" style="397" customWidth="1"/>
    <col min="10498" max="10498" width="6.7109375" style="397" customWidth="1"/>
    <col min="10499" max="10499" width="7.7109375" style="397" customWidth="1"/>
    <col min="10500" max="10500" width="4.5703125" style="397" customWidth="1"/>
    <col min="10501" max="10501" width="6.7109375" style="397" customWidth="1"/>
    <col min="10502" max="10502" width="7.42578125" style="397" customWidth="1"/>
    <col min="10503" max="10503" width="5.140625" style="397" customWidth="1"/>
    <col min="10504" max="10504" width="6.5703125" style="397" customWidth="1"/>
    <col min="10505" max="10505" width="7.7109375" style="397" customWidth="1"/>
    <col min="10506" max="10506" width="5.28515625" style="397" customWidth="1"/>
    <col min="10507" max="10507" width="6.28515625" style="397" customWidth="1"/>
    <col min="10508" max="10508" width="7.28515625" style="397" customWidth="1"/>
    <col min="10509" max="10509" width="5.42578125" style="397" customWidth="1"/>
    <col min="10510" max="10510" width="6.7109375" style="397" customWidth="1"/>
    <col min="10511" max="10511" width="8.28515625" style="397" customWidth="1"/>
    <col min="10512" max="10512" width="5.42578125" style="397" customWidth="1"/>
    <col min="10513" max="10513" width="6.5703125" style="397" customWidth="1"/>
    <col min="10514" max="10514" width="7.42578125" style="397" customWidth="1"/>
    <col min="10515" max="10515" width="5.140625" style="397" customWidth="1"/>
    <col min="10516" max="10752" width="9.140625" style="397"/>
    <col min="10753" max="10753" width="39.140625" style="397" customWidth="1"/>
    <col min="10754" max="10754" width="6.7109375" style="397" customWidth="1"/>
    <col min="10755" max="10755" width="7.7109375" style="397" customWidth="1"/>
    <col min="10756" max="10756" width="4.5703125" style="397" customWidth="1"/>
    <col min="10757" max="10757" width="6.7109375" style="397" customWidth="1"/>
    <col min="10758" max="10758" width="7.42578125" style="397" customWidth="1"/>
    <col min="10759" max="10759" width="5.140625" style="397" customWidth="1"/>
    <col min="10760" max="10760" width="6.5703125" style="397" customWidth="1"/>
    <col min="10761" max="10761" width="7.7109375" style="397" customWidth="1"/>
    <col min="10762" max="10762" width="5.28515625" style="397" customWidth="1"/>
    <col min="10763" max="10763" width="6.28515625" style="397" customWidth="1"/>
    <col min="10764" max="10764" width="7.28515625" style="397" customWidth="1"/>
    <col min="10765" max="10765" width="5.42578125" style="397" customWidth="1"/>
    <col min="10766" max="10766" width="6.7109375" style="397" customWidth="1"/>
    <col min="10767" max="10767" width="8.28515625" style="397" customWidth="1"/>
    <col min="10768" max="10768" width="5.42578125" style="397" customWidth="1"/>
    <col min="10769" max="10769" width="6.5703125" style="397" customWidth="1"/>
    <col min="10770" max="10770" width="7.42578125" style="397" customWidth="1"/>
    <col min="10771" max="10771" width="5.140625" style="397" customWidth="1"/>
    <col min="10772" max="11008" width="9.140625" style="397"/>
    <col min="11009" max="11009" width="39.140625" style="397" customWidth="1"/>
    <col min="11010" max="11010" width="6.7109375" style="397" customWidth="1"/>
    <col min="11011" max="11011" width="7.7109375" style="397" customWidth="1"/>
    <col min="11012" max="11012" width="4.5703125" style="397" customWidth="1"/>
    <col min="11013" max="11013" width="6.7109375" style="397" customWidth="1"/>
    <col min="11014" max="11014" width="7.42578125" style="397" customWidth="1"/>
    <col min="11015" max="11015" width="5.140625" style="397" customWidth="1"/>
    <col min="11016" max="11016" width="6.5703125" style="397" customWidth="1"/>
    <col min="11017" max="11017" width="7.7109375" style="397" customWidth="1"/>
    <col min="11018" max="11018" width="5.28515625" style="397" customWidth="1"/>
    <col min="11019" max="11019" width="6.28515625" style="397" customWidth="1"/>
    <col min="11020" max="11020" width="7.28515625" style="397" customWidth="1"/>
    <col min="11021" max="11021" width="5.42578125" style="397" customWidth="1"/>
    <col min="11022" max="11022" width="6.7109375" style="397" customWidth="1"/>
    <col min="11023" max="11023" width="8.28515625" style="397" customWidth="1"/>
    <col min="11024" max="11024" width="5.42578125" style="397" customWidth="1"/>
    <col min="11025" max="11025" width="6.5703125" style="397" customWidth="1"/>
    <col min="11026" max="11026" width="7.42578125" style="397" customWidth="1"/>
    <col min="11027" max="11027" width="5.140625" style="397" customWidth="1"/>
    <col min="11028" max="11264" width="9.140625" style="397"/>
    <col min="11265" max="11265" width="39.140625" style="397" customWidth="1"/>
    <col min="11266" max="11266" width="6.7109375" style="397" customWidth="1"/>
    <col min="11267" max="11267" width="7.7109375" style="397" customWidth="1"/>
    <col min="11268" max="11268" width="4.5703125" style="397" customWidth="1"/>
    <col min="11269" max="11269" width="6.7109375" style="397" customWidth="1"/>
    <col min="11270" max="11270" width="7.42578125" style="397" customWidth="1"/>
    <col min="11271" max="11271" width="5.140625" style="397" customWidth="1"/>
    <col min="11272" max="11272" width="6.5703125" style="397" customWidth="1"/>
    <col min="11273" max="11273" width="7.7109375" style="397" customWidth="1"/>
    <col min="11274" max="11274" width="5.28515625" style="397" customWidth="1"/>
    <col min="11275" max="11275" width="6.28515625" style="397" customWidth="1"/>
    <col min="11276" max="11276" width="7.28515625" style="397" customWidth="1"/>
    <col min="11277" max="11277" width="5.42578125" style="397" customWidth="1"/>
    <col min="11278" max="11278" width="6.7109375" style="397" customWidth="1"/>
    <col min="11279" max="11279" width="8.28515625" style="397" customWidth="1"/>
    <col min="11280" max="11280" width="5.42578125" style="397" customWidth="1"/>
    <col min="11281" max="11281" width="6.5703125" style="397" customWidth="1"/>
    <col min="11282" max="11282" width="7.42578125" style="397" customWidth="1"/>
    <col min="11283" max="11283" width="5.140625" style="397" customWidth="1"/>
    <col min="11284" max="11520" width="9.140625" style="397"/>
    <col min="11521" max="11521" width="39.140625" style="397" customWidth="1"/>
    <col min="11522" max="11522" width="6.7109375" style="397" customWidth="1"/>
    <col min="11523" max="11523" width="7.7109375" style="397" customWidth="1"/>
    <col min="11524" max="11524" width="4.5703125" style="397" customWidth="1"/>
    <col min="11525" max="11525" width="6.7109375" style="397" customWidth="1"/>
    <col min="11526" max="11526" width="7.42578125" style="397" customWidth="1"/>
    <col min="11527" max="11527" width="5.140625" style="397" customWidth="1"/>
    <col min="11528" max="11528" width="6.5703125" style="397" customWidth="1"/>
    <col min="11529" max="11529" width="7.7109375" style="397" customWidth="1"/>
    <col min="11530" max="11530" width="5.28515625" style="397" customWidth="1"/>
    <col min="11531" max="11531" width="6.28515625" style="397" customWidth="1"/>
    <col min="11532" max="11532" width="7.28515625" style="397" customWidth="1"/>
    <col min="11533" max="11533" width="5.42578125" style="397" customWidth="1"/>
    <col min="11534" max="11534" width="6.7109375" style="397" customWidth="1"/>
    <col min="11535" max="11535" width="8.28515625" style="397" customWidth="1"/>
    <col min="11536" max="11536" width="5.42578125" style="397" customWidth="1"/>
    <col min="11537" max="11537" width="6.5703125" style="397" customWidth="1"/>
    <col min="11538" max="11538" width="7.42578125" style="397" customWidth="1"/>
    <col min="11539" max="11539" width="5.140625" style="397" customWidth="1"/>
    <col min="11540" max="11776" width="9.140625" style="397"/>
    <col min="11777" max="11777" width="39.140625" style="397" customWidth="1"/>
    <col min="11778" max="11778" width="6.7109375" style="397" customWidth="1"/>
    <col min="11779" max="11779" width="7.7109375" style="397" customWidth="1"/>
    <col min="11780" max="11780" width="4.5703125" style="397" customWidth="1"/>
    <col min="11781" max="11781" width="6.7109375" style="397" customWidth="1"/>
    <col min="11782" max="11782" width="7.42578125" style="397" customWidth="1"/>
    <col min="11783" max="11783" width="5.140625" style="397" customWidth="1"/>
    <col min="11784" max="11784" width="6.5703125" style="397" customWidth="1"/>
    <col min="11785" max="11785" width="7.7109375" style="397" customWidth="1"/>
    <col min="11786" max="11786" width="5.28515625" style="397" customWidth="1"/>
    <col min="11787" max="11787" width="6.28515625" style="397" customWidth="1"/>
    <col min="11788" max="11788" width="7.28515625" style="397" customWidth="1"/>
    <col min="11789" max="11789" width="5.42578125" style="397" customWidth="1"/>
    <col min="11790" max="11790" width="6.7109375" style="397" customWidth="1"/>
    <col min="11791" max="11791" width="8.28515625" style="397" customWidth="1"/>
    <col min="11792" max="11792" width="5.42578125" style="397" customWidth="1"/>
    <col min="11793" max="11793" width="6.5703125" style="397" customWidth="1"/>
    <col min="11794" max="11794" width="7.42578125" style="397" customWidth="1"/>
    <col min="11795" max="11795" width="5.140625" style="397" customWidth="1"/>
    <col min="11796" max="12032" width="9.140625" style="397"/>
    <col min="12033" max="12033" width="39.140625" style="397" customWidth="1"/>
    <col min="12034" max="12034" width="6.7109375" style="397" customWidth="1"/>
    <col min="12035" max="12035" width="7.7109375" style="397" customWidth="1"/>
    <col min="12036" max="12036" width="4.5703125" style="397" customWidth="1"/>
    <col min="12037" max="12037" width="6.7109375" style="397" customWidth="1"/>
    <col min="12038" max="12038" width="7.42578125" style="397" customWidth="1"/>
    <col min="12039" max="12039" width="5.140625" style="397" customWidth="1"/>
    <col min="12040" max="12040" width="6.5703125" style="397" customWidth="1"/>
    <col min="12041" max="12041" width="7.7109375" style="397" customWidth="1"/>
    <col min="12042" max="12042" width="5.28515625" style="397" customWidth="1"/>
    <col min="12043" max="12043" width="6.28515625" style="397" customWidth="1"/>
    <col min="12044" max="12044" width="7.28515625" style="397" customWidth="1"/>
    <col min="12045" max="12045" width="5.42578125" style="397" customWidth="1"/>
    <col min="12046" max="12046" width="6.7109375" style="397" customWidth="1"/>
    <col min="12047" max="12047" width="8.28515625" style="397" customWidth="1"/>
    <col min="12048" max="12048" width="5.42578125" style="397" customWidth="1"/>
    <col min="12049" max="12049" width="6.5703125" style="397" customWidth="1"/>
    <col min="12050" max="12050" width="7.42578125" style="397" customWidth="1"/>
    <col min="12051" max="12051" width="5.140625" style="397" customWidth="1"/>
    <col min="12052" max="12288" width="9.140625" style="397"/>
    <col min="12289" max="12289" width="39.140625" style="397" customWidth="1"/>
    <col min="12290" max="12290" width="6.7109375" style="397" customWidth="1"/>
    <col min="12291" max="12291" width="7.7109375" style="397" customWidth="1"/>
    <col min="12292" max="12292" width="4.5703125" style="397" customWidth="1"/>
    <col min="12293" max="12293" width="6.7109375" style="397" customWidth="1"/>
    <col min="12294" max="12294" width="7.42578125" style="397" customWidth="1"/>
    <col min="12295" max="12295" width="5.140625" style="397" customWidth="1"/>
    <col min="12296" max="12296" width="6.5703125" style="397" customWidth="1"/>
    <col min="12297" max="12297" width="7.7109375" style="397" customWidth="1"/>
    <col min="12298" max="12298" width="5.28515625" style="397" customWidth="1"/>
    <col min="12299" max="12299" width="6.28515625" style="397" customWidth="1"/>
    <col min="12300" max="12300" width="7.28515625" style="397" customWidth="1"/>
    <col min="12301" max="12301" width="5.42578125" style="397" customWidth="1"/>
    <col min="12302" max="12302" width="6.7109375" style="397" customWidth="1"/>
    <col min="12303" max="12303" width="8.28515625" style="397" customWidth="1"/>
    <col min="12304" max="12304" width="5.42578125" style="397" customWidth="1"/>
    <col min="12305" max="12305" width="6.5703125" style="397" customWidth="1"/>
    <col min="12306" max="12306" width="7.42578125" style="397" customWidth="1"/>
    <col min="12307" max="12307" width="5.140625" style="397" customWidth="1"/>
    <col min="12308" max="12544" width="9.140625" style="397"/>
    <col min="12545" max="12545" width="39.140625" style="397" customWidth="1"/>
    <col min="12546" max="12546" width="6.7109375" style="397" customWidth="1"/>
    <col min="12547" max="12547" width="7.7109375" style="397" customWidth="1"/>
    <col min="12548" max="12548" width="4.5703125" style="397" customWidth="1"/>
    <col min="12549" max="12549" width="6.7109375" style="397" customWidth="1"/>
    <col min="12550" max="12550" width="7.42578125" style="397" customWidth="1"/>
    <col min="12551" max="12551" width="5.140625" style="397" customWidth="1"/>
    <col min="12552" max="12552" width="6.5703125" style="397" customWidth="1"/>
    <col min="12553" max="12553" width="7.7109375" style="397" customWidth="1"/>
    <col min="12554" max="12554" width="5.28515625" style="397" customWidth="1"/>
    <col min="12555" max="12555" width="6.28515625" style="397" customWidth="1"/>
    <col min="12556" max="12556" width="7.28515625" style="397" customWidth="1"/>
    <col min="12557" max="12557" width="5.42578125" style="397" customWidth="1"/>
    <col min="12558" max="12558" width="6.7109375" style="397" customWidth="1"/>
    <col min="12559" max="12559" width="8.28515625" style="397" customWidth="1"/>
    <col min="12560" max="12560" width="5.42578125" style="397" customWidth="1"/>
    <col min="12561" max="12561" width="6.5703125" style="397" customWidth="1"/>
    <col min="12562" max="12562" width="7.42578125" style="397" customWidth="1"/>
    <col min="12563" max="12563" width="5.140625" style="397" customWidth="1"/>
    <col min="12564" max="12800" width="9.140625" style="397"/>
    <col min="12801" max="12801" width="39.140625" style="397" customWidth="1"/>
    <col min="12802" max="12802" width="6.7109375" style="397" customWidth="1"/>
    <col min="12803" max="12803" width="7.7109375" style="397" customWidth="1"/>
    <col min="12804" max="12804" width="4.5703125" style="397" customWidth="1"/>
    <col min="12805" max="12805" width="6.7109375" style="397" customWidth="1"/>
    <col min="12806" max="12806" width="7.42578125" style="397" customWidth="1"/>
    <col min="12807" max="12807" width="5.140625" style="397" customWidth="1"/>
    <col min="12808" max="12808" width="6.5703125" style="397" customWidth="1"/>
    <col min="12809" max="12809" width="7.7109375" style="397" customWidth="1"/>
    <col min="12810" max="12810" width="5.28515625" style="397" customWidth="1"/>
    <col min="12811" max="12811" width="6.28515625" style="397" customWidth="1"/>
    <col min="12812" max="12812" width="7.28515625" style="397" customWidth="1"/>
    <col min="12813" max="12813" width="5.42578125" style="397" customWidth="1"/>
    <col min="12814" max="12814" width="6.7109375" style="397" customWidth="1"/>
    <col min="12815" max="12815" width="8.28515625" style="397" customWidth="1"/>
    <col min="12816" max="12816" width="5.42578125" style="397" customWidth="1"/>
    <col min="12817" max="12817" width="6.5703125" style="397" customWidth="1"/>
    <col min="12818" max="12818" width="7.42578125" style="397" customWidth="1"/>
    <col min="12819" max="12819" width="5.140625" style="397" customWidth="1"/>
    <col min="12820" max="13056" width="9.140625" style="397"/>
    <col min="13057" max="13057" width="39.140625" style="397" customWidth="1"/>
    <col min="13058" max="13058" width="6.7109375" style="397" customWidth="1"/>
    <col min="13059" max="13059" width="7.7109375" style="397" customWidth="1"/>
    <col min="13060" max="13060" width="4.5703125" style="397" customWidth="1"/>
    <col min="13061" max="13061" width="6.7109375" style="397" customWidth="1"/>
    <col min="13062" max="13062" width="7.42578125" style="397" customWidth="1"/>
    <col min="13063" max="13063" width="5.140625" style="397" customWidth="1"/>
    <col min="13064" max="13064" width="6.5703125" style="397" customWidth="1"/>
    <col min="13065" max="13065" width="7.7109375" style="397" customWidth="1"/>
    <col min="13066" max="13066" width="5.28515625" style="397" customWidth="1"/>
    <col min="13067" max="13067" width="6.28515625" style="397" customWidth="1"/>
    <col min="13068" max="13068" width="7.28515625" style="397" customWidth="1"/>
    <col min="13069" max="13069" width="5.42578125" style="397" customWidth="1"/>
    <col min="13070" max="13070" width="6.7109375" style="397" customWidth="1"/>
    <col min="13071" max="13071" width="8.28515625" style="397" customWidth="1"/>
    <col min="13072" max="13072" width="5.42578125" style="397" customWidth="1"/>
    <col min="13073" max="13073" width="6.5703125" style="397" customWidth="1"/>
    <col min="13074" max="13074" width="7.42578125" style="397" customWidth="1"/>
    <col min="13075" max="13075" width="5.140625" style="397" customWidth="1"/>
    <col min="13076" max="13312" width="9.140625" style="397"/>
    <col min="13313" max="13313" width="39.140625" style="397" customWidth="1"/>
    <col min="13314" max="13314" width="6.7109375" style="397" customWidth="1"/>
    <col min="13315" max="13315" width="7.7109375" style="397" customWidth="1"/>
    <col min="13316" max="13316" width="4.5703125" style="397" customWidth="1"/>
    <col min="13317" max="13317" width="6.7109375" style="397" customWidth="1"/>
    <col min="13318" max="13318" width="7.42578125" style="397" customWidth="1"/>
    <col min="13319" max="13319" width="5.140625" style="397" customWidth="1"/>
    <col min="13320" max="13320" width="6.5703125" style="397" customWidth="1"/>
    <col min="13321" max="13321" width="7.7109375" style="397" customWidth="1"/>
    <col min="13322" max="13322" width="5.28515625" style="397" customWidth="1"/>
    <col min="13323" max="13323" width="6.28515625" style="397" customWidth="1"/>
    <col min="13324" max="13324" width="7.28515625" style="397" customWidth="1"/>
    <col min="13325" max="13325" width="5.42578125" style="397" customWidth="1"/>
    <col min="13326" max="13326" width="6.7109375" style="397" customWidth="1"/>
    <col min="13327" max="13327" width="8.28515625" style="397" customWidth="1"/>
    <col min="13328" max="13328" width="5.42578125" style="397" customWidth="1"/>
    <col min="13329" max="13329" width="6.5703125" style="397" customWidth="1"/>
    <col min="13330" max="13330" width="7.42578125" style="397" customWidth="1"/>
    <col min="13331" max="13331" width="5.140625" style="397" customWidth="1"/>
    <col min="13332" max="13568" width="9.140625" style="397"/>
    <col min="13569" max="13569" width="39.140625" style="397" customWidth="1"/>
    <col min="13570" max="13570" width="6.7109375" style="397" customWidth="1"/>
    <col min="13571" max="13571" width="7.7109375" style="397" customWidth="1"/>
    <col min="13572" max="13572" width="4.5703125" style="397" customWidth="1"/>
    <col min="13573" max="13573" width="6.7109375" style="397" customWidth="1"/>
    <col min="13574" max="13574" width="7.42578125" style="397" customWidth="1"/>
    <col min="13575" max="13575" width="5.140625" style="397" customWidth="1"/>
    <col min="13576" max="13576" width="6.5703125" style="397" customWidth="1"/>
    <col min="13577" max="13577" width="7.7109375" style="397" customWidth="1"/>
    <col min="13578" max="13578" width="5.28515625" style="397" customWidth="1"/>
    <col min="13579" max="13579" width="6.28515625" style="397" customWidth="1"/>
    <col min="13580" max="13580" width="7.28515625" style="397" customWidth="1"/>
    <col min="13581" max="13581" width="5.42578125" style="397" customWidth="1"/>
    <col min="13582" max="13582" width="6.7109375" style="397" customWidth="1"/>
    <col min="13583" max="13583" width="8.28515625" style="397" customWidth="1"/>
    <col min="13584" max="13584" width="5.42578125" style="397" customWidth="1"/>
    <col min="13585" max="13585" width="6.5703125" style="397" customWidth="1"/>
    <col min="13586" max="13586" width="7.42578125" style="397" customWidth="1"/>
    <col min="13587" max="13587" width="5.140625" style="397" customWidth="1"/>
    <col min="13588" max="13824" width="9.140625" style="397"/>
    <col min="13825" max="13825" width="39.140625" style="397" customWidth="1"/>
    <col min="13826" max="13826" width="6.7109375" style="397" customWidth="1"/>
    <col min="13827" max="13827" width="7.7109375" style="397" customWidth="1"/>
    <col min="13828" max="13828" width="4.5703125" style="397" customWidth="1"/>
    <col min="13829" max="13829" width="6.7109375" style="397" customWidth="1"/>
    <col min="13830" max="13830" width="7.42578125" style="397" customWidth="1"/>
    <col min="13831" max="13831" width="5.140625" style="397" customWidth="1"/>
    <col min="13832" max="13832" width="6.5703125" style="397" customWidth="1"/>
    <col min="13833" max="13833" width="7.7109375" style="397" customWidth="1"/>
    <col min="13834" max="13834" width="5.28515625" style="397" customWidth="1"/>
    <col min="13835" max="13835" width="6.28515625" style="397" customWidth="1"/>
    <col min="13836" max="13836" width="7.28515625" style="397" customWidth="1"/>
    <col min="13837" max="13837" width="5.42578125" style="397" customWidth="1"/>
    <col min="13838" max="13838" width="6.7109375" style="397" customWidth="1"/>
    <col min="13839" max="13839" width="8.28515625" style="397" customWidth="1"/>
    <col min="13840" max="13840" width="5.42578125" style="397" customWidth="1"/>
    <col min="13841" max="13841" width="6.5703125" style="397" customWidth="1"/>
    <col min="13842" max="13842" width="7.42578125" style="397" customWidth="1"/>
    <col min="13843" max="13843" width="5.140625" style="397" customWidth="1"/>
    <col min="13844" max="14080" width="9.140625" style="397"/>
    <col min="14081" max="14081" width="39.140625" style="397" customWidth="1"/>
    <col min="14082" max="14082" width="6.7109375" style="397" customWidth="1"/>
    <col min="14083" max="14083" width="7.7109375" style="397" customWidth="1"/>
    <col min="14084" max="14084" width="4.5703125" style="397" customWidth="1"/>
    <col min="14085" max="14085" width="6.7109375" style="397" customWidth="1"/>
    <col min="14086" max="14086" width="7.42578125" style="397" customWidth="1"/>
    <col min="14087" max="14087" width="5.140625" style="397" customWidth="1"/>
    <col min="14088" max="14088" width="6.5703125" style="397" customWidth="1"/>
    <col min="14089" max="14089" width="7.7109375" style="397" customWidth="1"/>
    <col min="14090" max="14090" width="5.28515625" style="397" customWidth="1"/>
    <col min="14091" max="14091" width="6.28515625" style="397" customWidth="1"/>
    <col min="14092" max="14092" width="7.28515625" style="397" customWidth="1"/>
    <col min="14093" max="14093" width="5.42578125" style="397" customWidth="1"/>
    <col min="14094" max="14094" width="6.7109375" style="397" customWidth="1"/>
    <col min="14095" max="14095" width="8.28515625" style="397" customWidth="1"/>
    <col min="14096" max="14096" width="5.42578125" style="397" customWidth="1"/>
    <col min="14097" max="14097" width="6.5703125" style="397" customWidth="1"/>
    <col min="14098" max="14098" width="7.42578125" style="397" customWidth="1"/>
    <col min="14099" max="14099" width="5.140625" style="397" customWidth="1"/>
    <col min="14100" max="14336" width="9.140625" style="397"/>
    <col min="14337" max="14337" width="39.140625" style="397" customWidth="1"/>
    <col min="14338" max="14338" width="6.7109375" style="397" customWidth="1"/>
    <col min="14339" max="14339" width="7.7109375" style="397" customWidth="1"/>
    <col min="14340" max="14340" width="4.5703125" style="397" customWidth="1"/>
    <col min="14341" max="14341" width="6.7109375" style="397" customWidth="1"/>
    <col min="14342" max="14342" width="7.42578125" style="397" customWidth="1"/>
    <col min="14343" max="14343" width="5.140625" style="397" customWidth="1"/>
    <col min="14344" max="14344" width="6.5703125" style="397" customWidth="1"/>
    <col min="14345" max="14345" width="7.7109375" style="397" customWidth="1"/>
    <col min="14346" max="14346" width="5.28515625" style="397" customWidth="1"/>
    <col min="14347" max="14347" width="6.28515625" style="397" customWidth="1"/>
    <col min="14348" max="14348" width="7.28515625" style="397" customWidth="1"/>
    <col min="14349" max="14349" width="5.42578125" style="397" customWidth="1"/>
    <col min="14350" max="14350" width="6.7109375" style="397" customWidth="1"/>
    <col min="14351" max="14351" width="8.28515625" style="397" customWidth="1"/>
    <col min="14352" max="14352" width="5.42578125" style="397" customWidth="1"/>
    <col min="14353" max="14353" width="6.5703125" style="397" customWidth="1"/>
    <col min="14354" max="14354" width="7.42578125" style="397" customWidth="1"/>
    <col min="14355" max="14355" width="5.140625" style="397" customWidth="1"/>
    <col min="14356" max="14592" width="9.140625" style="397"/>
    <col min="14593" max="14593" width="39.140625" style="397" customWidth="1"/>
    <col min="14594" max="14594" width="6.7109375" style="397" customWidth="1"/>
    <col min="14595" max="14595" width="7.7109375" style="397" customWidth="1"/>
    <col min="14596" max="14596" width="4.5703125" style="397" customWidth="1"/>
    <col min="14597" max="14597" width="6.7109375" style="397" customWidth="1"/>
    <col min="14598" max="14598" width="7.42578125" style="397" customWidth="1"/>
    <col min="14599" max="14599" width="5.140625" style="397" customWidth="1"/>
    <col min="14600" max="14600" width="6.5703125" style="397" customWidth="1"/>
    <col min="14601" max="14601" width="7.7109375" style="397" customWidth="1"/>
    <col min="14602" max="14602" width="5.28515625" style="397" customWidth="1"/>
    <col min="14603" max="14603" width="6.28515625" style="397" customWidth="1"/>
    <col min="14604" max="14604" width="7.28515625" style="397" customWidth="1"/>
    <col min="14605" max="14605" width="5.42578125" style="397" customWidth="1"/>
    <col min="14606" max="14606" width="6.7109375" style="397" customWidth="1"/>
    <col min="14607" max="14607" width="8.28515625" style="397" customWidth="1"/>
    <col min="14608" max="14608" width="5.42578125" style="397" customWidth="1"/>
    <col min="14609" max="14609" width="6.5703125" style="397" customWidth="1"/>
    <col min="14610" max="14610" width="7.42578125" style="397" customWidth="1"/>
    <col min="14611" max="14611" width="5.140625" style="397" customWidth="1"/>
    <col min="14612" max="14848" width="9.140625" style="397"/>
    <col min="14849" max="14849" width="39.140625" style="397" customWidth="1"/>
    <col min="14850" max="14850" width="6.7109375" style="397" customWidth="1"/>
    <col min="14851" max="14851" width="7.7109375" style="397" customWidth="1"/>
    <col min="14852" max="14852" width="4.5703125" style="397" customWidth="1"/>
    <col min="14853" max="14853" width="6.7109375" style="397" customWidth="1"/>
    <col min="14854" max="14854" width="7.42578125" style="397" customWidth="1"/>
    <col min="14855" max="14855" width="5.140625" style="397" customWidth="1"/>
    <col min="14856" max="14856" width="6.5703125" style="397" customWidth="1"/>
    <col min="14857" max="14857" width="7.7109375" style="397" customWidth="1"/>
    <col min="14858" max="14858" width="5.28515625" style="397" customWidth="1"/>
    <col min="14859" max="14859" width="6.28515625" style="397" customWidth="1"/>
    <col min="14860" max="14860" width="7.28515625" style="397" customWidth="1"/>
    <col min="14861" max="14861" width="5.42578125" style="397" customWidth="1"/>
    <col min="14862" max="14862" width="6.7109375" style="397" customWidth="1"/>
    <col min="14863" max="14863" width="8.28515625" style="397" customWidth="1"/>
    <col min="14864" max="14864" width="5.42578125" style="397" customWidth="1"/>
    <col min="14865" max="14865" width="6.5703125" style="397" customWidth="1"/>
    <col min="14866" max="14866" width="7.42578125" style="397" customWidth="1"/>
    <col min="14867" max="14867" width="5.140625" style="397" customWidth="1"/>
    <col min="14868" max="15104" width="9.140625" style="397"/>
    <col min="15105" max="15105" width="39.140625" style="397" customWidth="1"/>
    <col min="15106" max="15106" width="6.7109375" style="397" customWidth="1"/>
    <col min="15107" max="15107" width="7.7109375" style="397" customWidth="1"/>
    <col min="15108" max="15108" width="4.5703125" style="397" customWidth="1"/>
    <col min="15109" max="15109" width="6.7109375" style="397" customWidth="1"/>
    <col min="15110" max="15110" width="7.42578125" style="397" customWidth="1"/>
    <col min="15111" max="15111" width="5.140625" style="397" customWidth="1"/>
    <col min="15112" max="15112" width="6.5703125" style="397" customWidth="1"/>
    <col min="15113" max="15113" width="7.7109375" style="397" customWidth="1"/>
    <col min="15114" max="15114" width="5.28515625" style="397" customWidth="1"/>
    <col min="15115" max="15115" width="6.28515625" style="397" customWidth="1"/>
    <col min="15116" max="15116" width="7.28515625" style="397" customWidth="1"/>
    <col min="15117" max="15117" width="5.42578125" style="397" customWidth="1"/>
    <col min="15118" max="15118" width="6.7109375" style="397" customWidth="1"/>
    <col min="15119" max="15119" width="8.28515625" style="397" customWidth="1"/>
    <col min="15120" max="15120" width="5.42578125" style="397" customWidth="1"/>
    <col min="15121" max="15121" width="6.5703125" style="397" customWidth="1"/>
    <col min="15122" max="15122" width="7.42578125" style="397" customWidth="1"/>
    <col min="15123" max="15123" width="5.140625" style="397" customWidth="1"/>
    <col min="15124" max="15360" width="9.140625" style="397"/>
    <col min="15361" max="15361" width="39.140625" style="397" customWidth="1"/>
    <col min="15362" max="15362" width="6.7109375" style="397" customWidth="1"/>
    <col min="15363" max="15363" width="7.7109375" style="397" customWidth="1"/>
    <col min="15364" max="15364" width="4.5703125" style="397" customWidth="1"/>
    <col min="15365" max="15365" width="6.7109375" style="397" customWidth="1"/>
    <col min="15366" max="15366" width="7.42578125" style="397" customWidth="1"/>
    <col min="15367" max="15367" width="5.140625" style="397" customWidth="1"/>
    <col min="15368" max="15368" width="6.5703125" style="397" customWidth="1"/>
    <col min="15369" max="15369" width="7.7109375" style="397" customWidth="1"/>
    <col min="15370" max="15370" width="5.28515625" style="397" customWidth="1"/>
    <col min="15371" max="15371" width="6.28515625" style="397" customWidth="1"/>
    <col min="15372" max="15372" width="7.28515625" style="397" customWidth="1"/>
    <col min="15373" max="15373" width="5.42578125" style="397" customWidth="1"/>
    <col min="15374" max="15374" width="6.7109375" style="397" customWidth="1"/>
    <col min="15375" max="15375" width="8.28515625" style="397" customWidth="1"/>
    <col min="15376" max="15376" width="5.42578125" style="397" customWidth="1"/>
    <col min="15377" max="15377" width="6.5703125" style="397" customWidth="1"/>
    <col min="15378" max="15378" width="7.42578125" style="397" customWidth="1"/>
    <col min="15379" max="15379" width="5.140625" style="397" customWidth="1"/>
    <col min="15380" max="15616" width="9.140625" style="397"/>
    <col min="15617" max="15617" width="39.140625" style="397" customWidth="1"/>
    <col min="15618" max="15618" width="6.7109375" style="397" customWidth="1"/>
    <col min="15619" max="15619" width="7.7109375" style="397" customWidth="1"/>
    <col min="15620" max="15620" width="4.5703125" style="397" customWidth="1"/>
    <col min="15621" max="15621" width="6.7109375" style="397" customWidth="1"/>
    <col min="15622" max="15622" width="7.42578125" style="397" customWidth="1"/>
    <col min="15623" max="15623" width="5.140625" style="397" customWidth="1"/>
    <col min="15624" max="15624" width="6.5703125" style="397" customWidth="1"/>
    <col min="15625" max="15625" width="7.7109375" style="397" customWidth="1"/>
    <col min="15626" max="15626" width="5.28515625" style="397" customWidth="1"/>
    <col min="15627" max="15627" width="6.28515625" style="397" customWidth="1"/>
    <col min="15628" max="15628" width="7.28515625" style="397" customWidth="1"/>
    <col min="15629" max="15629" width="5.42578125" style="397" customWidth="1"/>
    <col min="15630" max="15630" width="6.7109375" style="397" customWidth="1"/>
    <col min="15631" max="15631" width="8.28515625" style="397" customWidth="1"/>
    <col min="15632" max="15632" width="5.42578125" style="397" customWidth="1"/>
    <col min="15633" max="15633" width="6.5703125" style="397" customWidth="1"/>
    <col min="15634" max="15634" width="7.42578125" style="397" customWidth="1"/>
    <col min="15635" max="15635" width="5.140625" style="397" customWidth="1"/>
    <col min="15636" max="15872" width="9.140625" style="397"/>
    <col min="15873" max="15873" width="39.140625" style="397" customWidth="1"/>
    <col min="15874" max="15874" width="6.7109375" style="397" customWidth="1"/>
    <col min="15875" max="15875" width="7.7109375" style="397" customWidth="1"/>
    <col min="15876" max="15876" width="4.5703125" style="397" customWidth="1"/>
    <col min="15877" max="15877" width="6.7109375" style="397" customWidth="1"/>
    <col min="15878" max="15878" width="7.42578125" style="397" customWidth="1"/>
    <col min="15879" max="15879" width="5.140625" style="397" customWidth="1"/>
    <col min="15880" max="15880" width="6.5703125" style="397" customWidth="1"/>
    <col min="15881" max="15881" width="7.7109375" style="397" customWidth="1"/>
    <col min="15882" max="15882" width="5.28515625" style="397" customWidth="1"/>
    <col min="15883" max="15883" width="6.28515625" style="397" customWidth="1"/>
    <col min="15884" max="15884" width="7.28515625" style="397" customWidth="1"/>
    <col min="15885" max="15885" width="5.42578125" style="397" customWidth="1"/>
    <col min="15886" max="15886" width="6.7109375" style="397" customWidth="1"/>
    <col min="15887" max="15887" width="8.28515625" style="397" customWidth="1"/>
    <col min="15888" max="15888" width="5.42578125" style="397" customWidth="1"/>
    <col min="15889" max="15889" width="6.5703125" style="397" customWidth="1"/>
    <col min="15890" max="15890" width="7.42578125" style="397" customWidth="1"/>
    <col min="15891" max="15891" width="5.140625" style="397" customWidth="1"/>
    <col min="15892" max="16128" width="9.140625" style="397"/>
    <col min="16129" max="16129" width="39.140625" style="397" customWidth="1"/>
    <col min="16130" max="16130" width="6.7109375" style="397" customWidth="1"/>
    <col min="16131" max="16131" width="7.7109375" style="397" customWidth="1"/>
    <col min="16132" max="16132" width="4.5703125" style="397" customWidth="1"/>
    <col min="16133" max="16133" width="6.7109375" style="397" customWidth="1"/>
    <col min="16134" max="16134" width="7.42578125" style="397" customWidth="1"/>
    <col min="16135" max="16135" width="5.140625" style="397" customWidth="1"/>
    <col min="16136" max="16136" width="6.5703125" style="397" customWidth="1"/>
    <col min="16137" max="16137" width="7.7109375" style="397" customWidth="1"/>
    <col min="16138" max="16138" width="5.28515625" style="397" customWidth="1"/>
    <col min="16139" max="16139" width="6.28515625" style="397" customWidth="1"/>
    <col min="16140" max="16140" width="7.28515625" style="397" customWidth="1"/>
    <col min="16141" max="16141" width="5.42578125" style="397" customWidth="1"/>
    <col min="16142" max="16142" width="6.7109375" style="397" customWidth="1"/>
    <col min="16143" max="16143" width="8.28515625" style="397" customWidth="1"/>
    <col min="16144" max="16144" width="5.42578125" style="397" customWidth="1"/>
    <col min="16145" max="16145" width="6.5703125" style="397" customWidth="1"/>
    <col min="16146" max="16146" width="7.42578125" style="397" customWidth="1"/>
    <col min="16147" max="16147" width="5.140625" style="397" customWidth="1"/>
    <col min="16148" max="16384" width="9.140625" style="397"/>
  </cols>
  <sheetData>
    <row r="1" spans="1:124" ht="19.149999999999999" customHeight="1" thickBot="1">
      <c r="A1" s="6561" t="s">
        <v>357</v>
      </c>
      <c r="B1" s="6561"/>
      <c r="C1" s="6561"/>
      <c r="D1" s="6561"/>
      <c r="E1" s="6561"/>
      <c r="F1" s="6561"/>
      <c r="G1" s="6561"/>
      <c r="H1" s="6561"/>
      <c r="I1" s="6561"/>
      <c r="J1" s="6561"/>
      <c r="K1" s="6561"/>
      <c r="L1" s="6561"/>
      <c r="M1" s="6561"/>
      <c r="N1" s="6561"/>
      <c r="O1" s="6561"/>
      <c r="P1" s="6561"/>
      <c r="Q1" s="6561"/>
      <c r="R1" s="6561"/>
      <c r="S1" s="6561"/>
    </row>
    <row r="2" spans="1:124" ht="13.5" thickBot="1">
      <c r="A2" s="6562" t="s">
        <v>388</v>
      </c>
      <c r="B2" s="6563"/>
      <c r="C2" s="6563"/>
      <c r="D2" s="6563"/>
      <c r="E2" s="6563"/>
      <c r="F2" s="6563"/>
      <c r="G2" s="6563"/>
      <c r="H2" s="6563"/>
      <c r="I2" s="6563"/>
      <c r="J2" s="6563"/>
      <c r="K2" s="6563"/>
      <c r="L2" s="6563"/>
      <c r="M2" s="6563"/>
      <c r="N2" s="6563"/>
      <c r="O2" s="6563"/>
      <c r="P2" s="6563"/>
      <c r="Q2" s="6564"/>
      <c r="R2" s="6564"/>
      <c r="S2" s="6565"/>
    </row>
    <row r="3" spans="1:124" ht="16.149999999999999" customHeight="1" thickBot="1">
      <c r="A3" s="407"/>
      <c r="B3" s="6548" t="s">
        <v>68</v>
      </c>
      <c r="C3" s="6549"/>
      <c r="D3" s="6566"/>
      <c r="E3" s="6567" t="s">
        <v>46</v>
      </c>
      <c r="F3" s="6568"/>
      <c r="G3" s="6569"/>
      <c r="H3" s="6570" t="s">
        <v>47</v>
      </c>
      <c r="I3" s="6570"/>
      <c r="J3" s="6568"/>
      <c r="K3" s="6571" t="s">
        <v>48</v>
      </c>
      <c r="L3" s="6568"/>
      <c r="M3" s="6569"/>
      <c r="N3" s="6568" t="s">
        <v>49</v>
      </c>
      <c r="O3" s="6570"/>
      <c r="P3" s="6568"/>
      <c r="Q3" s="6574" t="s">
        <v>73</v>
      </c>
      <c r="R3" s="6575"/>
      <c r="S3" s="6576"/>
    </row>
    <row r="4" spans="1:124" ht="12.75" customHeight="1">
      <c r="A4" s="6572" t="s">
        <v>1</v>
      </c>
      <c r="B4" s="6593">
        <v>1</v>
      </c>
      <c r="C4" s="6594"/>
      <c r="D4" s="6595"/>
      <c r="E4" s="6596">
        <v>2</v>
      </c>
      <c r="F4" s="6597"/>
      <c r="G4" s="6598"/>
      <c r="H4" s="6599">
        <v>3</v>
      </c>
      <c r="I4" s="6599"/>
      <c r="J4" s="6575"/>
      <c r="K4" s="6574">
        <v>4</v>
      </c>
      <c r="L4" s="6575"/>
      <c r="M4" s="6576"/>
      <c r="N4" s="6575">
        <v>5</v>
      </c>
      <c r="O4" s="6599"/>
      <c r="P4" s="6575"/>
      <c r="Q4" s="6577"/>
      <c r="R4" s="6530"/>
      <c r="S4" s="6531"/>
    </row>
    <row r="5" spans="1:124" ht="15.6" customHeight="1">
      <c r="A5" s="6573"/>
      <c r="B5" s="6580" t="s">
        <v>74</v>
      </c>
      <c r="C5" s="6581"/>
      <c r="D5" s="6582"/>
      <c r="E5" s="6583" t="s">
        <v>74</v>
      </c>
      <c r="F5" s="6584"/>
      <c r="G5" s="6585"/>
      <c r="H5" s="6586" t="s">
        <v>74</v>
      </c>
      <c r="I5" s="6587"/>
      <c r="J5" s="6588"/>
      <c r="K5" s="6589" t="s">
        <v>74</v>
      </c>
      <c r="L5" s="6590"/>
      <c r="M5" s="6591"/>
      <c r="N5" s="6592" t="s">
        <v>74</v>
      </c>
      <c r="O5" s="6587"/>
      <c r="P5" s="6588"/>
      <c r="Q5" s="6578"/>
      <c r="R5" s="6579"/>
      <c r="S5" s="6534"/>
      <c r="T5" s="411"/>
    </row>
    <row r="6" spans="1:124" ht="28.5" customHeight="1" thickBot="1">
      <c r="A6" s="6573"/>
      <c r="B6" s="2049" t="s">
        <v>7</v>
      </c>
      <c r="C6" s="2050" t="s">
        <v>51</v>
      </c>
      <c r="D6" s="2051" t="s">
        <v>9</v>
      </c>
      <c r="E6" s="1635" t="s">
        <v>7</v>
      </c>
      <c r="F6" s="1636" t="s">
        <v>51</v>
      </c>
      <c r="G6" s="1637" t="s">
        <v>9</v>
      </c>
      <c r="H6" s="1638" t="s">
        <v>7</v>
      </c>
      <c r="I6" s="1636" t="s">
        <v>51</v>
      </c>
      <c r="J6" s="1639" t="s">
        <v>9</v>
      </c>
      <c r="K6" s="1635" t="s">
        <v>7</v>
      </c>
      <c r="L6" s="1636" t="s">
        <v>51</v>
      </c>
      <c r="M6" s="1637" t="s">
        <v>9</v>
      </c>
      <c r="N6" s="1638" t="s">
        <v>7</v>
      </c>
      <c r="O6" s="1636" t="s">
        <v>51</v>
      </c>
      <c r="P6" s="1639" t="s">
        <v>9</v>
      </c>
      <c r="Q6" s="1635" t="s">
        <v>7</v>
      </c>
      <c r="R6" s="1636" t="s">
        <v>51</v>
      </c>
      <c r="S6" s="1637" t="s">
        <v>9</v>
      </c>
      <c r="T6" s="411"/>
    </row>
    <row r="7" spans="1:124" ht="13.5" thickBot="1">
      <c r="A7" s="3394" t="s">
        <v>75</v>
      </c>
      <c r="B7" s="3395"/>
      <c r="C7" s="3396"/>
      <c r="D7" s="3397"/>
      <c r="E7" s="3398"/>
      <c r="F7" s="3399"/>
      <c r="G7" s="5291"/>
      <c r="H7" s="5296"/>
      <c r="I7" s="5297"/>
      <c r="J7" s="3400"/>
      <c r="K7" s="3401"/>
      <c r="L7" s="3399"/>
      <c r="M7" s="3400"/>
      <c r="N7" s="3401"/>
      <c r="O7" s="3399"/>
      <c r="P7" s="3402"/>
      <c r="Q7" s="3403"/>
      <c r="R7" s="3404"/>
      <c r="S7" s="3405"/>
      <c r="T7" s="411"/>
    </row>
    <row r="8" spans="1:124" s="625" customFormat="1" ht="19.5" customHeight="1" thickBot="1">
      <c r="A8" s="5266" t="s">
        <v>76</v>
      </c>
      <c r="B8" s="5267">
        <v>83</v>
      </c>
      <c r="C8" s="5268">
        <v>2</v>
      </c>
      <c r="D8" s="5269">
        <f>C8+B8</f>
        <v>85</v>
      </c>
      <c r="E8" s="5270">
        <v>77</v>
      </c>
      <c r="F8" s="5271">
        <v>0</v>
      </c>
      <c r="G8" s="5292">
        <f>F8+E8</f>
        <v>77</v>
      </c>
      <c r="H8" s="5298">
        <v>78</v>
      </c>
      <c r="I8" s="5272">
        <v>4</v>
      </c>
      <c r="J8" s="5299">
        <f>H8+I8</f>
        <v>82</v>
      </c>
      <c r="K8" s="5270">
        <v>72</v>
      </c>
      <c r="L8" s="5270">
        <v>2</v>
      </c>
      <c r="M8" s="5292">
        <f>K8+L8</f>
        <v>74</v>
      </c>
      <c r="N8" s="5298">
        <v>62</v>
      </c>
      <c r="O8" s="5272">
        <v>0</v>
      </c>
      <c r="P8" s="5259">
        <f>N8+O8</f>
        <v>62</v>
      </c>
      <c r="Q8" s="5273">
        <f>B8+E8+H8+K8+N8</f>
        <v>372</v>
      </c>
      <c r="R8" s="5258">
        <f>I8+L8+O8+C8+F8</f>
        <v>8</v>
      </c>
      <c r="S8" s="5274">
        <f>R8+Q8</f>
        <v>380</v>
      </c>
      <c r="T8" s="642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624"/>
      <c r="AW8" s="624"/>
      <c r="AX8" s="624"/>
      <c r="AY8" s="624"/>
      <c r="AZ8" s="624"/>
      <c r="BA8" s="624"/>
      <c r="BB8" s="624"/>
      <c r="BC8" s="624"/>
      <c r="BD8" s="624"/>
      <c r="BE8" s="624"/>
      <c r="BF8" s="624"/>
      <c r="BG8" s="624"/>
      <c r="BH8" s="624"/>
      <c r="BI8" s="624"/>
      <c r="BJ8" s="624"/>
      <c r="BK8" s="624"/>
      <c r="BL8" s="624"/>
      <c r="BM8" s="624"/>
      <c r="BN8" s="624"/>
      <c r="BO8" s="624"/>
      <c r="BP8" s="624"/>
      <c r="BQ8" s="624"/>
      <c r="BR8" s="624"/>
      <c r="BS8" s="624"/>
      <c r="BT8" s="624"/>
      <c r="BU8" s="624"/>
      <c r="BV8" s="624"/>
      <c r="BW8" s="624"/>
      <c r="BX8" s="624"/>
      <c r="BY8" s="624"/>
      <c r="BZ8" s="624"/>
      <c r="CA8" s="624"/>
      <c r="CB8" s="624"/>
      <c r="CC8" s="624"/>
      <c r="CD8" s="624"/>
      <c r="CE8" s="624"/>
      <c r="CF8" s="624"/>
      <c r="CG8" s="624"/>
      <c r="CH8" s="624"/>
      <c r="CI8" s="624"/>
      <c r="CJ8" s="624"/>
      <c r="CK8" s="624"/>
      <c r="CL8" s="624"/>
      <c r="CM8" s="624"/>
      <c r="CN8" s="624"/>
      <c r="CO8" s="624"/>
      <c r="CP8" s="624"/>
      <c r="CQ8" s="624"/>
      <c r="CR8" s="624"/>
      <c r="CS8" s="624"/>
      <c r="CT8" s="624"/>
      <c r="CU8" s="624"/>
      <c r="CV8" s="624"/>
      <c r="CW8" s="624"/>
      <c r="CX8" s="624"/>
      <c r="CY8" s="624"/>
      <c r="CZ8" s="624"/>
      <c r="DA8" s="624"/>
      <c r="DB8" s="624"/>
      <c r="DC8" s="624"/>
      <c r="DD8" s="624"/>
      <c r="DE8" s="624"/>
      <c r="DF8" s="624"/>
      <c r="DG8" s="624"/>
      <c r="DH8" s="624"/>
      <c r="DI8" s="624"/>
      <c r="DJ8" s="624"/>
      <c r="DK8" s="624"/>
      <c r="DL8" s="624"/>
      <c r="DM8" s="624"/>
      <c r="DN8" s="624"/>
      <c r="DO8" s="624"/>
      <c r="DP8" s="624"/>
      <c r="DQ8" s="624"/>
      <c r="DR8" s="624"/>
      <c r="DS8" s="624"/>
      <c r="DT8" s="624"/>
    </row>
    <row r="9" spans="1:124" s="624" customFormat="1" ht="15.75" customHeight="1" thickBot="1">
      <c r="A9" s="5275" t="s">
        <v>17</v>
      </c>
      <c r="B9" s="5283">
        <f t="shared" ref="B9:O9" si="0">B8</f>
        <v>83</v>
      </c>
      <c r="C9" s="5284">
        <f t="shared" si="0"/>
        <v>2</v>
      </c>
      <c r="D9" s="5285">
        <f t="shared" si="0"/>
        <v>85</v>
      </c>
      <c r="E9" s="5252">
        <f t="shared" si="0"/>
        <v>77</v>
      </c>
      <c r="F9" s="5252">
        <f t="shared" si="0"/>
        <v>0</v>
      </c>
      <c r="G9" s="5293">
        <f>G8</f>
        <v>77</v>
      </c>
      <c r="H9" s="5300">
        <f t="shared" si="0"/>
        <v>78</v>
      </c>
      <c r="I9" s="5252">
        <f t="shared" si="0"/>
        <v>4</v>
      </c>
      <c r="J9" s="5301">
        <f>J8</f>
        <v>82</v>
      </c>
      <c r="K9" s="5252">
        <f t="shared" si="0"/>
        <v>72</v>
      </c>
      <c r="L9" s="5252">
        <f t="shared" si="0"/>
        <v>2</v>
      </c>
      <c r="M9" s="5293">
        <f>M8</f>
        <v>74</v>
      </c>
      <c r="N9" s="5300">
        <f t="shared" si="0"/>
        <v>62</v>
      </c>
      <c r="O9" s="5252">
        <f t="shared" si="0"/>
        <v>0</v>
      </c>
      <c r="P9" s="5253">
        <f>P8</f>
        <v>62</v>
      </c>
      <c r="Q9" s="5273">
        <f>H9+K9+N9+E9+B9</f>
        <v>372</v>
      </c>
      <c r="R9" s="5258">
        <f>I9+L9+O9+C9+F9</f>
        <v>8</v>
      </c>
      <c r="S9" s="5274">
        <f>R9+Q9</f>
        <v>380</v>
      </c>
      <c r="T9" s="642"/>
    </row>
    <row r="10" spans="1:124" s="624" customFormat="1" ht="18" customHeight="1" thickBot="1">
      <c r="A10" s="5276" t="s">
        <v>76</v>
      </c>
      <c r="B10" s="5286">
        <v>0</v>
      </c>
      <c r="C10" s="5287">
        <v>0</v>
      </c>
      <c r="D10" s="5288">
        <f>B10+C10</f>
        <v>0</v>
      </c>
      <c r="E10" s="5262">
        <v>1</v>
      </c>
      <c r="F10" s="5261">
        <v>0</v>
      </c>
      <c r="G10" s="5294">
        <f>E10+F10</f>
        <v>1</v>
      </c>
      <c r="H10" s="5302">
        <v>0</v>
      </c>
      <c r="I10" s="5277">
        <v>0</v>
      </c>
      <c r="J10" s="5303">
        <f>H10+I10</f>
        <v>0</v>
      </c>
      <c r="K10" s="5278">
        <v>2</v>
      </c>
      <c r="L10" s="5278">
        <v>0</v>
      </c>
      <c r="M10" s="5294">
        <f>K10+L10</f>
        <v>2</v>
      </c>
      <c r="N10" s="5302">
        <v>1</v>
      </c>
      <c r="O10" s="5277">
        <v>0</v>
      </c>
      <c r="P10" s="5279">
        <f>N10+O10</f>
        <v>1</v>
      </c>
      <c r="Q10" s="5280">
        <f>B10+E10+H10+K10+N10</f>
        <v>4</v>
      </c>
      <c r="R10" s="5281">
        <f>I10+L10+O10+F10+C10</f>
        <v>0</v>
      </c>
      <c r="S10" s="5282">
        <f>R10+Q10</f>
        <v>4</v>
      </c>
      <c r="T10" s="642"/>
    </row>
    <row r="11" spans="1:124" s="624" customFormat="1" ht="17.25" customHeight="1" thickBot="1">
      <c r="A11" s="5260" t="s">
        <v>66</v>
      </c>
      <c r="B11" s="5289">
        <f>B10</f>
        <v>0</v>
      </c>
      <c r="C11" s="5287">
        <f t="shared" ref="C11:M11" si="1">C10</f>
        <v>0</v>
      </c>
      <c r="D11" s="5290">
        <f t="shared" si="1"/>
        <v>0</v>
      </c>
      <c r="E11" s="5254">
        <f t="shared" si="1"/>
        <v>1</v>
      </c>
      <c r="F11" s="5261">
        <f t="shared" si="1"/>
        <v>0</v>
      </c>
      <c r="G11" s="5295">
        <f t="shared" si="1"/>
        <v>1</v>
      </c>
      <c r="H11" s="5304">
        <f t="shared" si="1"/>
        <v>0</v>
      </c>
      <c r="I11" s="5261">
        <f t="shared" si="1"/>
        <v>0</v>
      </c>
      <c r="J11" s="5305">
        <f t="shared" si="1"/>
        <v>0</v>
      </c>
      <c r="K11" s="5262">
        <f>K10</f>
        <v>2</v>
      </c>
      <c r="L11" s="5256">
        <f>L10</f>
        <v>0</v>
      </c>
      <c r="M11" s="5295">
        <f t="shared" si="1"/>
        <v>2</v>
      </c>
      <c r="N11" s="5306">
        <f>N10</f>
        <v>1</v>
      </c>
      <c r="O11" s="5255">
        <f>O10</f>
        <v>0</v>
      </c>
      <c r="P11" s="5257">
        <f>P10</f>
        <v>1</v>
      </c>
      <c r="Q11" s="5263">
        <f>H11+K11+N11+E11+B11</f>
        <v>4</v>
      </c>
      <c r="R11" s="5264">
        <f>I11+L11+O11+F11+C11</f>
        <v>0</v>
      </c>
      <c r="S11" s="5265">
        <f>R11+Q11</f>
        <v>4</v>
      </c>
      <c r="T11" s="642"/>
    </row>
    <row r="12" spans="1:124" s="624" customFormat="1" ht="15.75" customHeight="1" thickBot="1">
      <c r="A12" s="2052" t="s">
        <v>77</v>
      </c>
      <c r="B12" s="5307">
        <f>B11+B9</f>
        <v>83</v>
      </c>
      <c r="C12" s="5308">
        <f>C11+C9</f>
        <v>2</v>
      </c>
      <c r="D12" s="5309">
        <f>D11+D9</f>
        <v>85</v>
      </c>
      <c r="E12" s="5310">
        <f>E8+E10</f>
        <v>78</v>
      </c>
      <c r="F12" s="5311">
        <f>F9+F11</f>
        <v>0</v>
      </c>
      <c r="G12" s="5312">
        <f t="shared" ref="G12:P12" si="2">G11+G9</f>
        <v>78</v>
      </c>
      <c r="H12" s="5313">
        <f t="shared" si="2"/>
        <v>78</v>
      </c>
      <c r="I12" s="5314">
        <f t="shared" si="2"/>
        <v>4</v>
      </c>
      <c r="J12" s="5315">
        <f t="shared" si="2"/>
        <v>82</v>
      </c>
      <c r="K12" s="5311">
        <f t="shared" si="2"/>
        <v>74</v>
      </c>
      <c r="L12" s="5316">
        <f t="shared" si="2"/>
        <v>2</v>
      </c>
      <c r="M12" s="5317">
        <f t="shared" si="2"/>
        <v>76</v>
      </c>
      <c r="N12" s="5313">
        <f t="shared" si="2"/>
        <v>63</v>
      </c>
      <c r="O12" s="5314">
        <f t="shared" si="2"/>
        <v>0</v>
      </c>
      <c r="P12" s="5318">
        <f t="shared" si="2"/>
        <v>63</v>
      </c>
      <c r="Q12" s="5319">
        <f>H12+K12+N12+E12+B12</f>
        <v>376</v>
      </c>
      <c r="R12" s="5320">
        <f>I12+L12+O12+F12+C12</f>
        <v>8</v>
      </c>
      <c r="S12" s="5321">
        <f>R12+Q12</f>
        <v>384</v>
      </c>
    </row>
    <row r="13" spans="1:124" s="406" customFormat="1">
      <c r="A13" s="408"/>
      <c r="B13" s="409"/>
      <c r="C13" s="409"/>
      <c r="D13" s="409"/>
      <c r="E13" s="409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2"/>
      <c r="R13" s="412"/>
      <c r="S13" s="413"/>
      <c r="T13" s="414"/>
    </row>
    <row r="14" spans="1:124" ht="15.6" customHeight="1">
      <c r="A14" s="401"/>
      <c r="B14" s="401"/>
      <c r="C14" s="401"/>
      <c r="D14" s="401"/>
      <c r="E14" s="401"/>
      <c r="F14" s="401"/>
      <c r="G14" s="401"/>
      <c r="H14" s="401"/>
      <c r="I14" s="403"/>
      <c r="J14" s="403"/>
      <c r="K14" s="585"/>
      <c r="L14" s="585"/>
      <c r="M14" s="585"/>
      <c r="N14" s="585"/>
      <c r="O14" s="585"/>
      <c r="P14" s="585"/>
      <c r="Q14" s="585"/>
      <c r="R14" s="585"/>
      <c r="S14" s="415"/>
      <c r="T14" s="415"/>
      <c r="U14" s="415"/>
      <c r="V14" s="415"/>
      <c r="W14" s="415"/>
    </row>
    <row r="15" spans="1:124">
      <c r="Q15" s="416"/>
      <c r="R15" s="416"/>
      <c r="S15" s="416"/>
    </row>
  </sheetData>
  <mergeCells count="19">
    <mergeCell ref="A4:A6"/>
    <mergeCell ref="Q3:S5"/>
    <mergeCell ref="B5:D5"/>
    <mergeCell ref="E5:G5"/>
    <mergeCell ref="H5:J5"/>
    <mergeCell ref="K5:M5"/>
    <mergeCell ref="N5:P5"/>
    <mergeCell ref="B4:D4"/>
    <mergeCell ref="E4:G4"/>
    <mergeCell ref="H4:J4"/>
    <mergeCell ref="K4:M4"/>
    <mergeCell ref="N4:P4"/>
    <mergeCell ref="A1:S1"/>
    <mergeCell ref="A2:S2"/>
    <mergeCell ref="B3:D3"/>
    <mergeCell ref="E3:G3"/>
    <mergeCell ref="H3:J3"/>
    <mergeCell ref="K3:M3"/>
    <mergeCell ref="N3:P3"/>
  </mergeCells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zoomScale="75" zoomScaleNormal="75" workbookViewId="0">
      <selection activeCell="F21" sqref="F21"/>
    </sheetView>
  </sheetViews>
  <sheetFormatPr defaultRowHeight="12.75"/>
  <cols>
    <col min="1" max="1" width="61.140625" style="397" customWidth="1"/>
    <col min="2" max="2" width="12.5703125" style="397" customWidth="1"/>
    <col min="3" max="3" width="14.7109375" style="397" customWidth="1"/>
    <col min="4" max="4" width="14.28515625" style="397" customWidth="1"/>
    <col min="5" max="5" width="14.85546875" style="397" customWidth="1"/>
    <col min="6" max="6" width="15.7109375" style="397" customWidth="1"/>
    <col min="7" max="7" width="15.42578125" style="397" customWidth="1"/>
    <col min="8" max="8" width="13.85546875" style="397" customWidth="1"/>
    <col min="9" max="9" width="13.7109375" style="397" customWidth="1"/>
    <col min="10" max="10" width="15.85546875" style="397" customWidth="1"/>
    <col min="11" max="115" width="9.140625" style="398"/>
    <col min="116" max="256" width="9.140625" style="397"/>
    <col min="257" max="257" width="61.140625" style="397" customWidth="1"/>
    <col min="258" max="258" width="12.5703125" style="397" customWidth="1"/>
    <col min="259" max="259" width="10.28515625" style="397" customWidth="1"/>
    <col min="260" max="260" width="14.28515625" style="397" customWidth="1"/>
    <col min="261" max="261" width="14.85546875" style="397" customWidth="1"/>
    <col min="262" max="262" width="15.7109375" style="397" customWidth="1"/>
    <col min="263" max="263" width="15.42578125" style="397" customWidth="1"/>
    <col min="264" max="264" width="13.85546875" style="397" customWidth="1"/>
    <col min="265" max="265" width="13.7109375" style="397" customWidth="1"/>
    <col min="266" max="266" width="15.85546875" style="397" customWidth="1"/>
    <col min="267" max="512" width="9.140625" style="397"/>
    <col min="513" max="513" width="61.140625" style="397" customWidth="1"/>
    <col min="514" max="514" width="12.5703125" style="397" customWidth="1"/>
    <col min="515" max="515" width="10.28515625" style="397" customWidth="1"/>
    <col min="516" max="516" width="14.28515625" style="397" customWidth="1"/>
    <col min="517" max="517" width="14.85546875" style="397" customWidth="1"/>
    <col min="518" max="518" width="15.7109375" style="397" customWidth="1"/>
    <col min="519" max="519" width="15.42578125" style="397" customWidth="1"/>
    <col min="520" max="520" width="13.85546875" style="397" customWidth="1"/>
    <col min="521" max="521" width="13.7109375" style="397" customWidth="1"/>
    <col min="522" max="522" width="15.85546875" style="397" customWidth="1"/>
    <col min="523" max="768" width="9.140625" style="397"/>
    <col min="769" max="769" width="61.140625" style="397" customWidth="1"/>
    <col min="770" max="770" width="12.5703125" style="397" customWidth="1"/>
    <col min="771" max="771" width="10.28515625" style="397" customWidth="1"/>
    <col min="772" max="772" width="14.28515625" style="397" customWidth="1"/>
    <col min="773" max="773" width="14.85546875" style="397" customWidth="1"/>
    <col min="774" max="774" width="15.7109375" style="397" customWidth="1"/>
    <col min="775" max="775" width="15.42578125" style="397" customWidth="1"/>
    <col min="776" max="776" width="13.85546875" style="397" customWidth="1"/>
    <col min="777" max="777" width="13.7109375" style="397" customWidth="1"/>
    <col min="778" max="778" width="15.85546875" style="397" customWidth="1"/>
    <col min="779" max="1024" width="9.140625" style="397"/>
    <col min="1025" max="1025" width="61.140625" style="397" customWidth="1"/>
    <col min="1026" max="1026" width="12.5703125" style="397" customWidth="1"/>
    <col min="1027" max="1027" width="10.28515625" style="397" customWidth="1"/>
    <col min="1028" max="1028" width="14.28515625" style="397" customWidth="1"/>
    <col min="1029" max="1029" width="14.85546875" style="397" customWidth="1"/>
    <col min="1030" max="1030" width="15.7109375" style="397" customWidth="1"/>
    <col min="1031" max="1031" width="15.42578125" style="397" customWidth="1"/>
    <col min="1032" max="1032" width="13.85546875" style="397" customWidth="1"/>
    <col min="1033" max="1033" width="13.7109375" style="397" customWidth="1"/>
    <col min="1034" max="1034" width="15.85546875" style="397" customWidth="1"/>
    <col min="1035" max="1280" width="9.140625" style="397"/>
    <col min="1281" max="1281" width="61.140625" style="397" customWidth="1"/>
    <col min="1282" max="1282" width="12.5703125" style="397" customWidth="1"/>
    <col min="1283" max="1283" width="10.28515625" style="397" customWidth="1"/>
    <col min="1284" max="1284" width="14.28515625" style="397" customWidth="1"/>
    <col min="1285" max="1285" width="14.85546875" style="397" customWidth="1"/>
    <col min="1286" max="1286" width="15.7109375" style="397" customWidth="1"/>
    <col min="1287" max="1287" width="15.42578125" style="397" customWidth="1"/>
    <col min="1288" max="1288" width="13.85546875" style="397" customWidth="1"/>
    <col min="1289" max="1289" width="13.7109375" style="397" customWidth="1"/>
    <col min="1290" max="1290" width="15.85546875" style="397" customWidth="1"/>
    <col min="1291" max="1536" width="9.140625" style="397"/>
    <col min="1537" max="1537" width="61.140625" style="397" customWidth="1"/>
    <col min="1538" max="1538" width="12.5703125" style="397" customWidth="1"/>
    <col min="1539" max="1539" width="10.28515625" style="397" customWidth="1"/>
    <col min="1540" max="1540" width="14.28515625" style="397" customWidth="1"/>
    <col min="1541" max="1541" width="14.85546875" style="397" customWidth="1"/>
    <col min="1542" max="1542" width="15.7109375" style="397" customWidth="1"/>
    <col min="1543" max="1543" width="15.42578125" style="397" customWidth="1"/>
    <col min="1544" max="1544" width="13.85546875" style="397" customWidth="1"/>
    <col min="1545" max="1545" width="13.7109375" style="397" customWidth="1"/>
    <col min="1546" max="1546" width="15.85546875" style="397" customWidth="1"/>
    <col min="1547" max="1792" width="9.140625" style="397"/>
    <col min="1793" max="1793" width="61.140625" style="397" customWidth="1"/>
    <col min="1794" max="1794" width="12.5703125" style="397" customWidth="1"/>
    <col min="1795" max="1795" width="10.28515625" style="397" customWidth="1"/>
    <col min="1796" max="1796" width="14.28515625" style="397" customWidth="1"/>
    <col min="1797" max="1797" width="14.85546875" style="397" customWidth="1"/>
    <col min="1798" max="1798" width="15.7109375" style="397" customWidth="1"/>
    <col min="1799" max="1799" width="15.42578125" style="397" customWidth="1"/>
    <col min="1800" max="1800" width="13.85546875" style="397" customWidth="1"/>
    <col min="1801" max="1801" width="13.7109375" style="397" customWidth="1"/>
    <col min="1802" max="1802" width="15.85546875" style="397" customWidth="1"/>
    <col min="1803" max="2048" width="9.140625" style="397"/>
    <col min="2049" max="2049" width="61.140625" style="397" customWidth="1"/>
    <col min="2050" max="2050" width="12.5703125" style="397" customWidth="1"/>
    <col min="2051" max="2051" width="10.28515625" style="397" customWidth="1"/>
    <col min="2052" max="2052" width="14.28515625" style="397" customWidth="1"/>
    <col min="2053" max="2053" width="14.85546875" style="397" customWidth="1"/>
    <col min="2054" max="2054" width="15.7109375" style="397" customWidth="1"/>
    <col min="2055" max="2055" width="15.42578125" style="397" customWidth="1"/>
    <col min="2056" max="2056" width="13.85546875" style="397" customWidth="1"/>
    <col min="2057" max="2057" width="13.7109375" style="397" customWidth="1"/>
    <col min="2058" max="2058" width="15.85546875" style="397" customWidth="1"/>
    <col min="2059" max="2304" width="9.140625" style="397"/>
    <col min="2305" max="2305" width="61.140625" style="397" customWidth="1"/>
    <col min="2306" max="2306" width="12.5703125" style="397" customWidth="1"/>
    <col min="2307" max="2307" width="10.28515625" style="397" customWidth="1"/>
    <col min="2308" max="2308" width="14.28515625" style="397" customWidth="1"/>
    <col min="2309" max="2309" width="14.85546875" style="397" customWidth="1"/>
    <col min="2310" max="2310" width="15.7109375" style="397" customWidth="1"/>
    <col min="2311" max="2311" width="15.42578125" style="397" customWidth="1"/>
    <col min="2312" max="2312" width="13.85546875" style="397" customWidth="1"/>
    <col min="2313" max="2313" width="13.7109375" style="397" customWidth="1"/>
    <col min="2314" max="2314" width="15.85546875" style="397" customWidth="1"/>
    <col min="2315" max="2560" width="9.140625" style="397"/>
    <col min="2561" max="2561" width="61.140625" style="397" customWidth="1"/>
    <col min="2562" max="2562" width="12.5703125" style="397" customWidth="1"/>
    <col min="2563" max="2563" width="10.28515625" style="397" customWidth="1"/>
    <col min="2564" max="2564" width="14.28515625" style="397" customWidth="1"/>
    <col min="2565" max="2565" width="14.85546875" style="397" customWidth="1"/>
    <col min="2566" max="2566" width="15.7109375" style="397" customWidth="1"/>
    <col min="2567" max="2567" width="15.42578125" style="397" customWidth="1"/>
    <col min="2568" max="2568" width="13.85546875" style="397" customWidth="1"/>
    <col min="2569" max="2569" width="13.7109375" style="397" customWidth="1"/>
    <col min="2570" max="2570" width="15.85546875" style="397" customWidth="1"/>
    <col min="2571" max="2816" width="9.140625" style="397"/>
    <col min="2817" max="2817" width="61.140625" style="397" customWidth="1"/>
    <col min="2818" max="2818" width="12.5703125" style="397" customWidth="1"/>
    <col min="2819" max="2819" width="10.28515625" style="397" customWidth="1"/>
    <col min="2820" max="2820" width="14.28515625" style="397" customWidth="1"/>
    <col min="2821" max="2821" width="14.85546875" style="397" customWidth="1"/>
    <col min="2822" max="2822" width="15.7109375" style="397" customWidth="1"/>
    <col min="2823" max="2823" width="15.42578125" style="397" customWidth="1"/>
    <col min="2824" max="2824" width="13.85546875" style="397" customWidth="1"/>
    <col min="2825" max="2825" width="13.7109375" style="397" customWidth="1"/>
    <col min="2826" max="2826" width="15.85546875" style="397" customWidth="1"/>
    <col min="2827" max="3072" width="9.140625" style="397"/>
    <col min="3073" max="3073" width="61.140625" style="397" customWidth="1"/>
    <col min="3074" max="3074" width="12.5703125" style="397" customWidth="1"/>
    <col min="3075" max="3075" width="10.28515625" style="397" customWidth="1"/>
    <col min="3076" max="3076" width="14.28515625" style="397" customWidth="1"/>
    <col min="3077" max="3077" width="14.85546875" style="397" customWidth="1"/>
    <col min="3078" max="3078" width="15.7109375" style="397" customWidth="1"/>
    <col min="3079" max="3079" width="15.42578125" style="397" customWidth="1"/>
    <col min="3080" max="3080" width="13.85546875" style="397" customWidth="1"/>
    <col min="3081" max="3081" width="13.7109375" style="397" customWidth="1"/>
    <col min="3082" max="3082" width="15.85546875" style="397" customWidth="1"/>
    <col min="3083" max="3328" width="9.140625" style="397"/>
    <col min="3329" max="3329" width="61.140625" style="397" customWidth="1"/>
    <col min="3330" max="3330" width="12.5703125" style="397" customWidth="1"/>
    <col min="3331" max="3331" width="10.28515625" style="397" customWidth="1"/>
    <col min="3332" max="3332" width="14.28515625" style="397" customWidth="1"/>
    <col min="3333" max="3333" width="14.85546875" style="397" customWidth="1"/>
    <col min="3334" max="3334" width="15.7109375" style="397" customWidth="1"/>
    <col min="3335" max="3335" width="15.42578125" style="397" customWidth="1"/>
    <col min="3336" max="3336" width="13.85546875" style="397" customWidth="1"/>
    <col min="3337" max="3337" width="13.7109375" style="397" customWidth="1"/>
    <col min="3338" max="3338" width="15.85546875" style="397" customWidth="1"/>
    <col min="3339" max="3584" width="9.140625" style="397"/>
    <col min="3585" max="3585" width="61.140625" style="397" customWidth="1"/>
    <col min="3586" max="3586" width="12.5703125" style="397" customWidth="1"/>
    <col min="3587" max="3587" width="10.28515625" style="397" customWidth="1"/>
    <col min="3588" max="3588" width="14.28515625" style="397" customWidth="1"/>
    <col min="3589" max="3589" width="14.85546875" style="397" customWidth="1"/>
    <col min="3590" max="3590" width="15.7109375" style="397" customWidth="1"/>
    <col min="3591" max="3591" width="15.42578125" style="397" customWidth="1"/>
    <col min="3592" max="3592" width="13.85546875" style="397" customWidth="1"/>
    <col min="3593" max="3593" width="13.7109375" style="397" customWidth="1"/>
    <col min="3594" max="3594" width="15.85546875" style="397" customWidth="1"/>
    <col min="3595" max="3840" width="9.140625" style="397"/>
    <col min="3841" max="3841" width="61.140625" style="397" customWidth="1"/>
    <col min="3842" max="3842" width="12.5703125" style="397" customWidth="1"/>
    <col min="3843" max="3843" width="10.28515625" style="397" customWidth="1"/>
    <col min="3844" max="3844" width="14.28515625" style="397" customWidth="1"/>
    <col min="3845" max="3845" width="14.85546875" style="397" customWidth="1"/>
    <col min="3846" max="3846" width="15.7109375" style="397" customWidth="1"/>
    <col min="3847" max="3847" width="15.42578125" style="397" customWidth="1"/>
    <col min="3848" max="3848" width="13.85546875" style="397" customWidth="1"/>
    <col min="3849" max="3849" width="13.7109375" style="397" customWidth="1"/>
    <col min="3850" max="3850" width="15.85546875" style="397" customWidth="1"/>
    <col min="3851" max="4096" width="9.140625" style="397"/>
    <col min="4097" max="4097" width="61.140625" style="397" customWidth="1"/>
    <col min="4098" max="4098" width="12.5703125" style="397" customWidth="1"/>
    <col min="4099" max="4099" width="10.28515625" style="397" customWidth="1"/>
    <col min="4100" max="4100" width="14.28515625" style="397" customWidth="1"/>
    <col min="4101" max="4101" width="14.85546875" style="397" customWidth="1"/>
    <col min="4102" max="4102" width="15.7109375" style="397" customWidth="1"/>
    <col min="4103" max="4103" width="15.42578125" style="397" customWidth="1"/>
    <col min="4104" max="4104" width="13.85546875" style="397" customWidth="1"/>
    <col min="4105" max="4105" width="13.7109375" style="397" customWidth="1"/>
    <col min="4106" max="4106" width="15.85546875" style="397" customWidth="1"/>
    <col min="4107" max="4352" width="9.140625" style="397"/>
    <col min="4353" max="4353" width="61.140625" style="397" customWidth="1"/>
    <col min="4354" max="4354" width="12.5703125" style="397" customWidth="1"/>
    <col min="4355" max="4355" width="10.28515625" style="397" customWidth="1"/>
    <col min="4356" max="4356" width="14.28515625" style="397" customWidth="1"/>
    <col min="4357" max="4357" width="14.85546875" style="397" customWidth="1"/>
    <col min="4358" max="4358" width="15.7109375" style="397" customWidth="1"/>
    <col min="4359" max="4359" width="15.42578125" style="397" customWidth="1"/>
    <col min="4360" max="4360" width="13.85546875" style="397" customWidth="1"/>
    <col min="4361" max="4361" width="13.7109375" style="397" customWidth="1"/>
    <col min="4362" max="4362" width="15.85546875" style="397" customWidth="1"/>
    <col min="4363" max="4608" width="9.140625" style="397"/>
    <col min="4609" max="4609" width="61.140625" style="397" customWidth="1"/>
    <col min="4610" max="4610" width="12.5703125" style="397" customWidth="1"/>
    <col min="4611" max="4611" width="10.28515625" style="397" customWidth="1"/>
    <col min="4612" max="4612" width="14.28515625" style="397" customWidth="1"/>
    <col min="4613" max="4613" width="14.85546875" style="397" customWidth="1"/>
    <col min="4614" max="4614" width="15.7109375" style="397" customWidth="1"/>
    <col min="4615" max="4615" width="15.42578125" style="397" customWidth="1"/>
    <col min="4616" max="4616" width="13.85546875" style="397" customWidth="1"/>
    <col min="4617" max="4617" width="13.7109375" style="397" customWidth="1"/>
    <col min="4618" max="4618" width="15.85546875" style="397" customWidth="1"/>
    <col min="4619" max="4864" width="9.140625" style="397"/>
    <col min="4865" max="4865" width="61.140625" style="397" customWidth="1"/>
    <col min="4866" max="4866" width="12.5703125" style="397" customWidth="1"/>
    <col min="4867" max="4867" width="10.28515625" style="397" customWidth="1"/>
    <col min="4868" max="4868" width="14.28515625" style="397" customWidth="1"/>
    <col min="4869" max="4869" width="14.85546875" style="397" customWidth="1"/>
    <col min="4870" max="4870" width="15.7109375" style="397" customWidth="1"/>
    <col min="4871" max="4871" width="15.42578125" style="397" customWidth="1"/>
    <col min="4872" max="4872" width="13.85546875" style="397" customWidth="1"/>
    <col min="4873" max="4873" width="13.7109375" style="397" customWidth="1"/>
    <col min="4874" max="4874" width="15.85546875" style="397" customWidth="1"/>
    <col min="4875" max="5120" width="9.140625" style="397"/>
    <col min="5121" max="5121" width="61.140625" style="397" customWidth="1"/>
    <col min="5122" max="5122" width="12.5703125" style="397" customWidth="1"/>
    <col min="5123" max="5123" width="10.28515625" style="397" customWidth="1"/>
    <col min="5124" max="5124" width="14.28515625" style="397" customWidth="1"/>
    <col min="5125" max="5125" width="14.85546875" style="397" customWidth="1"/>
    <col min="5126" max="5126" width="15.7109375" style="397" customWidth="1"/>
    <col min="5127" max="5127" width="15.42578125" style="397" customWidth="1"/>
    <col min="5128" max="5128" width="13.85546875" style="397" customWidth="1"/>
    <col min="5129" max="5129" width="13.7109375" style="397" customWidth="1"/>
    <col min="5130" max="5130" width="15.85546875" style="397" customWidth="1"/>
    <col min="5131" max="5376" width="9.140625" style="397"/>
    <col min="5377" max="5377" width="61.140625" style="397" customWidth="1"/>
    <col min="5378" max="5378" width="12.5703125" style="397" customWidth="1"/>
    <col min="5379" max="5379" width="10.28515625" style="397" customWidth="1"/>
    <col min="5380" max="5380" width="14.28515625" style="397" customWidth="1"/>
    <col min="5381" max="5381" width="14.85546875" style="397" customWidth="1"/>
    <col min="5382" max="5382" width="15.7109375" style="397" customWidth="1"/>
    <col min="5383" max="5383" width="15.42578125" style="397" customWidth="1"/>
    <col min="5384" max="5384" width="13.85546875" style="397" customWidth="1"/>
    <col min="5385" max="5385" width="13.7109375" style="397" customWidth="1"/>
    <col min="5386" max="5386" width="15.85546875" style="397" customWidth="1"/>
    <col min="5387" max="5632" width="9.140625" style="397"/>
    <col min="5633" max="5633" width="61.140625" style="397" customWidth="1"/>
    <col min="5634" max="5634" width="12.5703125" style="397" customWidth="1"/>
    <col min="5635" max="5635" width="10.28515625" style="397" customWidth="1"/>
    <col min="5636" max="5636" width="14.28515625" style="397" customWidth="1"/>
    <col min="5637" max="5637" width="14.85546875" style="397" customWidth="1"/>
    <col min="5638" max="5638" width="15.7109375" style="397" customWidth="1"/>
    <col min="5639" max="5639" width="15.42578125" style="397" customWidth="1"/>
    <col min="5640" max="5640" width="13.85546875" style="397" customWidth="1"/>
    <col min="5641" max="5641" width="13.7109375" style="397" customWidth="1"/>
    <col min="5642" max="5642" width="15.85546875" style="397" customWidth="1"/>
    <col min="5643" max="5888" width="9.140625" style="397"/>
    <col min="5889" max="5889" width="61.140625" style="397" customWidth="1"/>
    <col min="5890" max="5890" width="12.5703125" style="397" customWidth="1"/>
    <col min="5891" max="5891" width="10.28515625" style="397" customWidth="1"/>
    <col min="5892" max="5892" width="14.28515625" style="397" customWidth="1"/>
    <col min="5893" max="5893" width="14.85546875" style="397" customWidth="1"/>
    <col min="5894" max="5894" width="15.7109375" style="397" customWidth="1"/>
    <col min="5895" max="5895" width="15.42578125" style="397" customWidth="1"/>
    <col min="5896" max="5896" width="13.85546875" style="397" customWidth="1"/>
    <col min="5897" max="5897" width="13.7109375" style="397" customWidth="1"/>
    <col min="5898" max="5898" width="15.85546875" style="397" customWidth="1"/>
    <col min="5899" max="6144" width="9.140625" style="397"/>
    <col min="6145" max="6145" width="61.140625" style="397" customWidth="1"/>
    <col min="6146" max="6146" width="12.5703125" style="397" customWidth="1"/>
    <col min="6147" max="6147" width="10.28515625" style="397" customWidth="1"/>
    <col min="6148" max="6148" width="14.28515625" style="397" customWidth="1"/>
    <col min="6149" max="6149" width="14.85546875" style="397" customWidth="1"/>
    <col min="6150" max="6150" width="15.7109375" style="397" customWidth="1"/>
    <col min="6151" max="6151" width="15.42578125" style="397" customWidth="1"/>
    <col min="6152" max="6152" width="13.85546875" style="397" customWidth="1"/>
    <col min="6153" max="6153" width="13.7109375" style="397" customWidth="1"/>
    <col min="6154" max="6154" width="15.85546875" style="397" customWidth="1"/>
    <col min="6155" max="6400" width="9.140625" style="397"/>
    <col min="6401" max="6401" width="61.140625" style="397" customWidth="1"/>
    <col min="6402" max="6402" width="12.5703125" style="397" customWidth="1"/>
    <col min="6403" max="6403" width="10.28515625" style="397" customWidth="1"/>
    <col min="6404" max="6404" width="14.28515625" style="397" customWidth="1"/>
    <col min="6405" max="6405" width="14.85546875" style="397" customWidth="1"/>
    <col min="6406" max="6406" width="15.7109375" style="397" customWidth="1"/>
    <col min="6407" max="6407" width="15.42578125" style="397" customWidth="1"/>
    <col min="6408" max="6408" width="13.85546875" style="397" customWidth="1"/>
    <col min="6409" max="6409" width="13.7109375" style="397" customWidth="1"/>
    <col min="6410" max="6410" width="15.85546875" style="397" customWidth="1"/>
    <col min="6411" max="6656" width="9.140625" style="397"/>
    <col min="6657" max="6657" width="61.140625" style="397" customWidth="1"/>
    <col min="6658" max="6658" width="12.5703125" style="397" customWidth="1"/>
    <col min="6659" max="6659" width="10.28515625" style="397" customWidth="1"/>
    <col min="6660" max="6660" width="14.28515625" style="397" customWidth="1"/>
    <col min="6661" max="6661" width="14.85546875" style="397" customWidth="1"/>
    <col min="6662" max="6662" width="15.7109375" style="397" customWidth="1"/>
    <col min="6663" max="6663" width="15.42578125" style="397" customWidth="1"/>
    <col min="6664" max="6664" width="13.85546875" style="397" customWidth="1"/>
    <col min="6665" max="6665" width="13.7109375" style="397" customWidth="1"/>
    <col min="6666" max="6666" width="15.85546875" style="397" customWidth="1"/>
    <col min="6667" max="6912" width="9.140625" style="397"/>
    <col min="6913" max="6913" width="61.140625" style="397" customWidth="1"/>
    <col min="6914" max="6914" width="12.5703125" style="397" customWidth="1"/>
    <col min="6915" max="6915" width="10.28515625" style="397" customWidth="1"/>
    <col min="6916" max="6916" width="14.28515625" style="397" customWidth="1"/>
    <col min="6917" max="6917" width="14.85546875" style="397" customWidth="1"/>
    <col min="6918" max="6918" width="15.7109375" style="397" customWidth="1"/>
    <col min="6919" max="6919" width="15.42578125" style="397" customWidth="1"/>
    <col min="6920" max="6920" width="13.85546875" style="397" customWidth="1"/>
    <col min="6921" max="6921" width="13.7109375" style="397" customWidth="1"/>
    <col min="6922" max="6922" width="15.85546875" style="397" customWidth="1"/>
    <col min="6923" max="7168" width="9.140625" style="397"/>
    <col min="7169" max="7169" width="61.140625" style="397" customWidth="1"/>
    <col min="7170" max="7170" width="12.5703125" style="397" customWidth="1"/>
    <col min="7171" max="7171" width="10.28515625" style="397" customWidth="1"/>
    <col min="7172" max="7172" width="14.28515625" style="397" customWidth="1"/>
    <col min="7173" max="7173" width="14.85546875" style="397" customWidth="1"/>
    <col min="7174" max="7174" width="15.7109375" style="397" customWidth="1"/>
    <col min="7175" max="7175" width="15.42578125" style="397" customWidth="1"/>
    <col min="7176" max="7176" width="13.85546875" style="397" customWidth="1"/>
    <col min="7177" max="7177" width="13.7109375" style="397" customWidth="1"/>
    <col min="7178" max="7178" width="15.85546875" style="397" customWidth="1"/>
    <col min="7179" max="7424" width="9.140625" style="397"/>
    <col min="7425" max="7425" width="61.140625" style="397" customWidth="1"/>
    <col min="7426" max="7426" width="12.5703125" style="397" customWidth="1"/>
    <col min="7427" max="7427" width="10.28515625" style="397" customWidth="1"/>
    <col min="7428" max="7428" width="14.28515625" style="397" customWidth="1"/>
    <col min="7429" max="7429" width="14.85546875" style="397" customWidth="1"/>
    <col min="7430" max="7430" width="15.7109375" style="397" customWidth="1"/>
    <col min="7431" max="7431" width="15.42578125" style="397" customWidth="1"/>
    <col min="7432" max="7432" width="13.85546875" style="397" customWidth="1"/>
    <col min="7433" max="7433" width="13.7109375" style="397" customWidth="1"/>
    <col min="7434" max="7434" width="15.85546875" style="397" customWidth="1"/>
    <col min="7435" max="7680" width="9.140625" style="397"/>
    <col min="7681" max="7681" width="61.140625" style="397" customWidth="1"/>
    <col min="7682" max="7682" width="12.5703125" style="397" customWidth="1"/>
    <col min="7683" max="7683" width="10.28515625" style="397" customWidth="1"/>
    <col min="7684" max="7684" width="14.28515625" style="397" customWidth="1"/>
    <col min="7685" max="7685" width="14.85546875" style="397" customWidth="1"/>
    <col min="7686" max="7686" width="15.7109375" style="397" customWidth="1"/>
    <col min="7687" max="7687" width="15.42578125" style="397" customWidth="1"/>
    <col min="7688" max="7688" width="13.85546875" style="397" customWidth="1"/>
    <col min="7689" max="7689" width="13.7109375" style="397" customWidth="1"/>
    <col min="7690" max="7690" width="15.85546875" style="397" customWidth="1"/>
    <col min="7691" max="7936" width="9.140625" style="397"/>
    <col min="7937" max="7937" width="61.140625" style="397" customWidth="1"/>
    <col min="7938" max="7938" width="12.5703125" style="397" customWidth="1"/>
    <col min="7939" max="7939" width="10.28515625" style="397" customWidth="1"/>
    <col min="7940" max="7940" width="14.28515625" style="397" customWidth="1"/>
    <col min="7941" max="7941" width="14.85546875" style="397" customWidth="1"/>
    <col min="7942" max="7942" width="15.7109375" style="397" customWidth="1"/>
    <col min="7943" max="7943" width="15.42578125" style="397" customWidth="1"/>
    <col min="7944" max="7944" width="13.85546875" style="397" customWidth="1"/>
    <col min="7945" max="7945" width="13.7109375" style="397" customWidth="1"/>
    <col min="7946" max="7946" width="15.85546875" style="397" customWidth="1"/>
    <col min="7947" max="8192" width="9.140625" style="397"/>
    <col min="8193" max="8193" width="61.140625" style="397" customWidth="1"/>
    <col min="8194" max="8194" width="12.5703125" style="397" customWidth="1"/>
    <col min="8195" max="8195" width="10.28515625" style="397" customWidth="1"/>
    <col min="8196" max="8196" width="14.28515625" style="397" customWidth="1"/>
    <col min="8197" max="8197" width="14.85546875" style="397" customWidth="1"/>
    <col min="8198" max="8198" width="15.7109375" style="397" customWidth="1"/>
    <col min="8199" max="8199" width="15.42578125" style="397" customWidth="1"/>
    <col min="8200" max="8200" width="13.85546875" style="397" customWidth="1"/>
    <col min="8201" max="8201" width="13.7109375" style="397" customWidth="1"/>
    <col min="8202" max="8202" width="15.85546875" style="397" customWidth="1"/>
    <col min="8203" max="8448" width="9.140625" style="397"/>
    <col min="8449" max="8449" width="61.140625" style="397" customWidth="1"/>
    <col min="8450" max="8450" width="12.5703125" style="397" customWidth="1"/>
    <col min="8451" max="8451" width="10.28515625" style="397" customWidth="1"/>
    <col min="8452" max="8452" width="14.28515625" style="397" customWidth="1"/>
    <col min="8453" max="8453" width="14.85546875" style="397" customWidth="1"/>
    <col min="8454" max="8454" width="15.7109375" style="397" customWidth="1"/>
    <col min="8455" max="8455" width="15.42578125" style="397" customWidth="1"/>
    <col min="8456" max="8456" width="13.85546875" style="397" customWidth="1"/>
    <col min="8457" max="8457" width="13.7109375" style="397" customWidth="1"/>
    <col min="8458" max="8458" width="15.85546875" style="397" customWidth="1"/>
    <col min="8459" max="8704" width="9.140625" style="397"/>
    <col min="8705" max="8705" width="61.140625" style="397" customWidth="1"/>
    <col min="8706" max="8706" width="12.5703125" style="397" customWidth="1"/>
    <col min="8707" max="8707" width="10.28515625" style="397" customWidth="1"/>
    <col min="8708" max="8708" width="14.28515625" style="397" customWidth="1"/>
    <col min="8709" max="8709" width="14.85546875" style="397" customWidth="1"/>
    <col min="8710" max="8710" width="15.7109375" style="397" customWidth="1"/>
    <col min="8711" max="8711" width="15.42578125" style="397" customWidth="1"/>
    <col min="8712" max="8712" width="13.85546875" style="397" customWidth="1"/>
    <col min="8713" max="8713" width="13.7109375" style="397" customWidth="1"/>
    <col min="8714" max="8714" width="15.85546875" style="397" customWidth="1"/>
    <col min="8715" max="8960" width="9.140625" style="397"/>
    <col min="8961" max="8961" width="61.140625" style="397" customWidth="1"/>
    <col min="8962" max="8962" width="12.5703125" style="397" customWidth="1"/>
    <col min="8963" max="8963" width="10.28515625" style="397" customWidth="1"/>
    <col min="8964" max="8964" width="14.28515625" style="397" customWidth="1"/>
    <col min="8965" max="8965" width="14.85546875" style="397" customWidth="1"/>
    <col min="8966" max="8966" width="15.7109375" style="397" customWidth="1"/>
    <col min="8967" max="8967" width="15.42578125" style="397" customWidth="1"/>
    <col min="8968" max="8968" width="13.85546875" style="397" customWidth="1"/>
    <col min="8969" max="8969" width="13.7109375" style="397" customWidth="1"/>
    <col min="8970" max="8970" width="15.85546875" style="397" customWidth="1"/>
    <col min="8971" max="9216" width="9.140625" style="397"/>
    <col min="9217" max="9217" width="61.140625" style="397" customWidth="1"/>
    <col min="9218" max="9218" width="12.5703125" style="397" customWidth="1"/>
    <col min="9219" max="9219" width="10.28515625" style="397" customWidth="1"/>
    <col min="9220" max="9220" width="14.28515625" style="397" customWidth="1"/>
    <col min="9221" max="9221" width="14.85546875" style="397" customWidth="1"/>
    <col min="9222" max="9222" width="15.7109375" style="397" customWidth="1"/>
    <col min="9223" max="9223" width="15.42578125" style="397" customWidth="1"/>
    <col min="9224" max="9224" width="13.85546875" style="397" customWidth="1"/>
    <col min="9225" max="9225" width="13.7109375" style="397" customWidth="1"/>
    <col min="9226" max="9226" width="15.85546875" style="397" customWidth="1"/>
    <col min="9227" max="9472" width="9.140625" style="397"/>
    <col min="9473" max="9473" width="61.140625" style="397" customWidth="1"/>
    <col min="9474" max="9474" width="12.5703125" style="397" customWidth="1"/>
    <col min="9475" max="9475" width="10.28515625" style="397" customWidth="1"/>
    <col min="9476" max="9476" width="14.28515625" style="397" customWidth="1"/>
    <col min="9477" max="9477" width="14.85546875" style="397" customWidth="1"/>
    <col min="9478" max="9478" width="15.7109375" style="397" customWidth="1"/>
    <col min="9479" max="9479" width="15.42578125" style="397" customWidth="1"/>
    <col min="9480" max="9480" width="13.85546875" style="397" customWidth="1"/>
    <col min="9481" max="9481" width="13.7109375" style="397" customWidth="1"/>
    <col min="9482" max="9482" width="15.85546875" style="397" customWidth="1"/>
    <col min="9483" max="9728" width="9.140625" style="397"/>
    <col min="9729" max="9729" width="61.140625" style="397" customWidth="1"/>
    <col min="9730" max="9730" width="12.5703125" style="397" customWidth="1"/>
    <col min="9731" max="9731" width="10.28515625" style="397" customWidth="1"/>
    <col min="9732" max="9732" width="14.28515625" style="397" customWidth="1"/>
    <col min="9733" max="9733" width="14.85546875" style="397" customWidth="1"/>
    <col min="9734" max="9734" width="15.7109375" style="397" customWidth="1"/>
    <col min="9735" max="9735" width="15.42578125" style="397" customWidth="1"/>
    <col min="9736" max="9736" width="13.85546875" style="397" customWidth="1"/>
    <col min="9737" max="9737" width="13.7109375" style="397" customWidth="1"/>
    <col min="9738" max="9738" width="15.85546875" style="397" customWidth="1"/>
    <col min="9739" max="9984" width="9.140625" style="397"/>
    <col min="9985" max="9985" width="61.140625" style="397" customWidth="1"/>
    <col min="9986" max="9986" width="12.5703125" style="397" customWidth="1"/>
    <col min="9987" max="9987" width="10.28515625" style="397" customWidth="1"/>
    <col min="9988" max="9988" width="14.28515625" style="397" customWidth="1"/>
    <col min="9989" max="9989" width="14.85546875" style="397" customWidth="1"/>
    <col min="9990" max="9990" width="15.7109375" style="397" customWidth="1"/>
    <col min="9991" max="9991" width="15.42578125" style="397" customWidth="1"/>
    <col min="9992" max="9992" width="13.85546875" style="397" customWidth="1"/>
    <col min="9993" max="9993" width="13.7109375" style="397" customWidth="1"/>
    <col min="9994" max="9994" width="15.85546875" style="397" customWidth="1"/>
    <col min="9995" max="10240" width="9.140625" style="397"/>
    <col min="10241" max="10241" width="61.140625" style="397" customWidth="1"/>
    <col min="10242" max="10242" width="12.5703125" style="397" customWidth="1"/>
    <col min="10243" max="10243" width="10.28515625" style="397" customWidth="1"/>
    <col min="10244" max="10244" width="14.28515625" style="397" customWidth="1"/>
    <col min="10245" max="10245" width="14.85546875" style="397" customWidth="1"/>
    <col min="10246" max="10246" width="15.7109375" style="397" customWidth="1"/>
    <col min="10247" max="10247" width="15.42578125" style="397" customWidth="1"/>
    <col min="10248" max="10248" width="13.85546875" style="397" customWidth="1"/>
    <col min="10249" max="10249" width="13.7109375" style="397" customWidth="1"/>
    <col min="10250" max="10250" width="15.85546875" style="397" customWidth="1"/>
    <col min="10251" max="10496" width="9.140625" style="397"/>
    <col min="10497" max="10497" width="61.140625" style="397" customWidth="1"/>
    <col min="10498" max="10498" width="12.5703125" style="397" customWidth="1"/>
    <col min="10499" max="10499" width="10.28515625" style="397" customWidth="1"/>
    <col min="10500" max="10500" width="14.28515625" style="397" customWidth="1"/>
    <col min="10501" max="10501" width="14.85546875" style="397" customWidth="1"/>
    <col min="10502" max="10502" width="15.7109375" style="397" customWidth="1"/>
    <col min="10503" max="10503" width="15.42578125" style="397" customWidth="1"/>
    <col min="10504" max="10504" width="13.85546875" style="397" customWidth="1"/>
    <col min="10505" max="10505" width="13.7109375" style="397" customWidth="1"/>
    <col min="10506" max="10506" width="15.85546875" style="397" customWidth="1"/>
    <col min="10507" max="10752" width="9.140625" style="397"/>
    <col min="10753" max="10753" width="61.140625" style="397" customWidth="1"/>
    <col min="10754" max="10754" width="12.5703125" style="397" customWidth="1"/>
    <col min="10755" max="10755" width="10.28515625" style="397" customWidth="1"/>
    <col min="10756" max="10756" width="14.28515625" style="397" customWidth="1"/>
    <col min="10757" max="10757" width="14.85546875" style="397" customWidth="1"/>
    <col min="10758" max="10758" width="15.7109375" style="397" customWidth="1"/>
    <col min="10759" max="10759" width="15.42578125" style="397" customWidth="1"/>
    <col min="10760" max="10760" width="13.85546875" style="397" customWidth="1"/>
    <col min="10761" max="10761" width="13.7109375" style="397" customWidth="1"/>
    <col min="10762" max="10762" width="15.85546875" style="397" customWidth="1"/>
    <col min="10763" max="11008" width="9.140625" style="397"/>
    <col min="11009" max="11009" width="61.140625" style="397" customWidth="1"/>
    <col min="11010" max="11010" width="12.5703125" style="397" customWidth="1"/>
    <col min="11011" max="11011" width="10.28515625" style="397" customWidth="1"/>
    <col min="11012" max="11012" width="14.28515625" style="397" customWidth="1"/>
    <col min="11013" max="11013" width="14.85546875" style="397" customWidth="1"/>
    <col min="11014" max="11014" width="15.7109375" style="397" customWidth="1"/>
    <col min="11015" max="11015" width="15.42578125" style="397" customWidth="1"/>
    <col min="11016" max="11016" width="13.85546875" style="397" customWidth="1"/>
    <col min="11017" max="11017" width="13.7109375" style="397" customWidth="1"/>
    <col min="11018" max="11018" width="15.85546875" style="397" customWidth="1"/>
    <col min="11019" max="11264" width="9.140625" style="397"/>
    <col min="11265" max="11265" width="61.140625" style="397" customWidth="1"/>
    <col min="11266" max="11266" width="12.5703125" style="397" customWidth="1"/>
    <col min="11267" max="11267" width="10.28515625" style="397" customWidth="1"/>
    <col min="11268" max="11268" width="14.28515625" style="397" customWidth="1"/>
    <col min="11269" max="11269" width="14.85546875" style="397" customWidth="1"/>
    <col min="11270" max="11270" width="15.7109375" style="397" customWidth="1"/>
    <col min="11271" max="11271" width="15.42578125" style="397" customWidth="1"/>
    <col min="11272" max="11272" width="13.85546875" style="397" customWidth="1"/>
    <col min="11273" max="11273" width="13.7109375" style="397" customWidth="1"/>
    <col min="11274" max="11274" width="15.85546875" style="397" customWidth="1"/>
    <col min="11275" max="11520" width="9.140625" style="397"/>
    <col min="11521" max="11521" width="61.140625" style="397" customWidth="1"/>
    <col min="11522" max="11522" width="12.5703125" style="397" customWidth="1"/>
    <col min="11523" max="11523" width="10.28515625" style="397" customWidth="1"/>
    <col min="11524" max="11524" width="14.28515625" style="397" customWidth="1"/>
    <col min="11525" max="11525" width="14.85546875" style="397" customWidth="1"/>
    <col min="11526" max="11526" width="15.7109375" style="397" customWidth="1"/>
    <col min="11527" max="11527" width="15.42578125" style="397" customWidth="1"/>
    <col min="11528" max="11528" width="13.85546875" style="397" customWidth="1"/>
    <col min="11529" max="11529" width="13.7109375" style="397" customWidth="1"/>
    <col min="11530" max="11530" width="15.85546875" style="397" customWidth="1"/>
    <col min="11531" max="11776" width="9.140625" style="397"/>
    <col min="11777" max="11777" width="61.140625" style="397" customWidth="1"/>
    <col min="11778" max="11778" width="12.5703125" style="397" customWidth="1"/>
    <col min="11779" max="11779" width="10.28515625" style="397" customWidth="1"/>
    <col min="11780" max="11780" width="14.28515625" style="397" customWidth="1"/>
    <col min="11781" max="11781" width="14.85546875" style="397" customWidth="1"/>
    <col min="11782" max="11782" width="15.7109375" style="397" customWidth="1"/>
    <col min="11783" max="11783" width="15.42578125" style="397" customWidth="1"/>
    <col min="11784" max="11784" width="13.85546875" style="397" customWidth="1"/>
    <col min="11785" max="11785" width="13.7109375" style="397" customWidth="1"/>
    <col min="11786" max="11786" width="15.85546875" style="397" customWidth="1"/>
    <col min="11787" max="12032" width="9.140625" style="397"/>
    <col min="12033" max="12033" width="61.140625" style="397" customWidth="1"/>
    <col min="12034" max="12034" width="12.5703125" style="397" customWidth="1"/>
    <col min="12035" max="12035" width="10.28515625" style="397" customWidth="1"/>
    <col min="12036" max="12036" width="14.28515625" style="397" customWidth="1"/>
    <col min="12037" max="12037" width="14.85546875" style="397" customWidth="1"/>
    <col min="12038" max="12038" width="15.7109375" style="397" customWidth="1"/>
    <col min="12039" max="12039" width="15.42578125" style="397" customWidth="1"/>
    <col min="12040" max="12040" width="13.85546875" style="397" customWidth="1"/>
    <col min="12041" max="12041" width="13.7109375" style="397" customWidth="1"/>
    <col min="12042" max="12042" width="15.85546875" style="397" customWidth="1"/>
    <col min="12043" max="12288" width="9.140625" style="397"/>
    <col min="12289" max="12289" width="61.140625" style="397" customWidth="1"/>
    <col min="12290" max="12290" width="12.5703125" style="397" customWidth="1"/>
    <col min="12291" max="12291" width="10.28515625" style="397" customWidth="1"/>
    <col min="12292" max="12292" width="14.28515625" style="397" customWidth="1"/>
    <col min="12293" max="12293" width="14.85546875" style="397" customWidth="1"/>
    <col min="12294" max="12294" width="15.7109375" style="397" customWidth="1"/>
    <col min="12295" max="12295" width="15.42578125" style="397" customWidth="1"/>
    <col min="12296" max="12296" width="13.85546875" style="397" customWidth="1"/>
    <col min="12297" max="12297" width="13.7109375" style="397" customWidth="1"/>
    <col min="12298" max="12298" width="15.85546875" style="397" customWidth="1"/>
    <col min="12299" max="12544" width="9.140625" style="397"/>
    <col min="12545" max="12545" width="61.140625" style="397" customWidth="1"/>
    <col min="12546" max="12546" width="12.5703125" style="397" customWidth="1"/>
    <col min="12547" max="12547" width="10.28515625" style="397" customWidth="1"/>
    <col min="12548" max="12548" width="14.28515625" style="397" customWidth="1"/>
    <col min="12549" max="12549" width="14.85546875" style="397" customWidth="1"/>
    <col min="12550" max="12550" width="15.7109375" style="397" customWidth="1"/>
    <col min="12551" max="12551" width="15.42578125" style="397" customWidth="1"/>
    <col min="12552" max="12552" width="13.85546875" style="397" customWidth="1"/>
    <col min="12553" max="12553" width="13.7109375" style="397" customWidth="1"/>
    <col min="12554" max="12554" width="15.85546875" style="397" customWidth="1"/>
    <col min="12555" max="12800" width="9.140625" style="397"/>
    <col min="12801" max="12801" width="61.140625" style="397" customWidth="1"/>
    <col min="12802" max="12802" width="12.5703125" style="397" customWidth="1"/>
    <col min="12803" max="12803" width="10.28515625" style="397" customWidth="1"/>
    <col min="12804" max="12804" width="14.28515625" style="397" customWidth="1"/>
    <col min="12805" max="12805" width="14.85546875" style="397" customWidth="1"/>
    <col min="12806" max="12806" width="15.7109375" style="397" customWidth="1"/>
    <col min="12807" max="12807" width="15.42578125" style="397" customWidth="1"/>
    <col min="12808" max="12808" width="13.85546875" style="397" customWidth="1"/>
    <col min="12809" max="12809" width="13.7109375" style="397" customWidth="1"/>
    <col min="12810" max="12810" width="15.85546875" style="397" customWidth="1"/>
    <col min="12811" max="13056" width="9.140625" style="397"/>
    <col min="13057" max="13057" width="61.140625" style="397" customWidth="1"/>
    <col min="13058" max="13058" width="12.5703125" style="397" customWidth="1"/>
    <col min="13059" max="13059" width="10.28515625" style="397" customWidth="1"/>
    <col min="13060" max="13060" width="14.28515625" style="397" customWidth="1"/>
    <col min="13061" max="13061" width="14.85546875" style="397" customWidth="1"/>
    <col min="13062" max="13062" width="15.7109375" style="397" customWidth="1"/>
    <col min="13063" max="13063" width="15.42578125" style="397" customWidth="1"/>
    <col min="13064" max="13064" width="13.85546875" style="397" customWidth="1"/>
    <col min="13065" max="13065" width="13.7109375" style="397" customWidth="1"/>
    <col min="13066" max="13066" width="15.85546875" style="397" customWidth="1"/>
    <col min="13067" max="13312" width="9.140625" style="397"/>
    <col min="13313" max="13313" width="61.140625" style="397" customWidth="1"/>
    <col min="13314" max="13314" width="12.5703125" style="397" customWidth="1"/>
    <col min="13315" max="13315" width="10.28515625" style="397" customWidth="1"/>
    <col min="13316" max="13316" width="14.28515625" style="397" customWidth="1"/>
    <col min="13317" max="13317" width="14.85546875" style="397" customWidth="1"/>
    <col min="13318" max="13318" width="15.7109375" style="397" customWidth="1"/>
    <col min="13319" max="13319" width="15.42578125" style="397" customWidth="1"/>
    <col min="13320" max="13320" width="13.85546875" style="397" customWidth="1"/>
    <col min="13321" max="13321" width="13.7109375" style="397" customWidth="1"/>
    <col min="13322" max="13322" width="15.85546875" style="397" customWidth="1"/>
    <col min="13323" max="13568" width="9.140625" style="397"/>
    <col min="13569" max="13569" width="61.140625" style="397" customWidth="1"/>
    <col min="13570" max="13570" width="12.5703125" style="397" customWidth="1"/>
    <col min="13571" max="13571" width="10.28515625" style="397" customWidth="1"/>
    <col min="13572" max="13572" width="14.28515625" style="397" customWidth="1"/>
    <col min="13573" max="13573" width="14.85546875" style="397" customWidth="1"/>
    <col min="13574" max="13574" width="15.7109375" style="397" customWidth="1"/>
    <col min="13575" max="13575" width="15.42578125" style="397" customWidth="1"/>
    <col min="13576" max="13576" width="13.85546875" style="397" customWidth="1"/>
    <col min="13577" max="13577" width="13.7109375" style="397" customWidth="1"/>
    <col min="13578" max="13578" width="15.85546875" style="397" customWidth="1"/>
    <col min="13579" max="13824" width="9.140625" style="397"/>
    <col min="13825" max="13825" width="61.140625" style="397" customWidth="1"/>
    <col min="13826" max="13826" width="12.5703125" style="397" customWidth="1"/>
    <col min="13827" max="13827" width="10.28515625" style="397" customWidth="1"/>
    <col min="13828" max="13828" width="14.28515625" style="397" customWidth="1"/>
    <col min="13829" max="13829" width="14.85546875" style="397" customWidth="1"/>
    <col min="13830" max="13830" width="15.7109375" style="397" customWidth="1"/>
    <col min="13831" max="13831" width="15.42578125" style="397" customWidth="1"/>
    <col min="13832" max="13832" width="13.85546875" style="397" customWidth="1"/>
    <col min="13833" max="13833" width="13.7109375" style="397" customWidth="1"/>
    <col min="13834" max="13834" width="15.85546875" style="397" customWidth="1"/>
    <col min="13835" max="14080" width="9.140625" style="397"/>
    <col min="14081" max="14081" width="61.140625" style="397" customWidth="1"/>
    <col min="14082" max="14082" width="12.5703125" style="397" customWidth="1"/>
    <col min="14083" max="14083" width="10.28515625" style="397" customWidth="1"/>
    <col min="14084" max="14084" width="14.28515625" style="397" customWidth="1"/>
    <col min="14085" max="14085" width="14.85546875" style="397" customWidth="1"/>
    <col min="14086" max="14086" width="15.7109375" style="397" customWidth="1"/>
    <col min="14087" max="14087" width="15.42578125" style="397" customWidth="1"/>
    <col min="14088" max="14088" width="13.85546875" style="397" customWidth="1"/>
    <col min="14089" max="14089" width="13.7109375" style="397" customWidth="1"/>
    <col min="14090" max="14090" width="15.85546875" style="397" customWidth="1"/>
    <col min="14091" max="14336" width="9.140625" style="397"/>
    <col min="14337" max="14337" width="61.140625" style="397" customWidth="1"/>
    <col min="14338" max="14338" width="12.5703125" style="397" customWidth="1"/>
    <col min="14339" max="14339" width="10.28515625" style="397" customWidth="1"/>
    <col min="14340" max="14340" width="14.28515625" style="397" customWidth="1"/>
    <col min="14341" max="14341" width="14.85546875" style="397" customWidth="1"/>
    <col min="14342" max="14342" width="15.7109375" style="397" customWidth="1"/>
    <col min="14343" max="14343" width="15.42578125" style="397" customWidth="1"/>
    <col min="14344" max="14344" width="13.85546875" style="397" customWidth="1"/>
    <col min="14345" max="14345" width="13.7109375" style="397" customWidth="1"/>
    <col min="14346" max="14346" width="15.85546875" style="397" customWidth="1"/>
    <col min="14347" max="14592" width="9.140625" style="397"/>
    <col min="14593" max="14593" width="61.140625" style="397" customWidth="1"/>
    <col min="14594" max="14594" width="12.5703125" style="397" customWidth="1"/>
    <col min="14595" max="14595" width="10.28515625" style="397" customWidth="1"/>
    <col min="14596" max="14596" width="14.28515625" style="397" customWidth="1"/>
    <col min="14597" max="14597" width="14.85546875" style="397" customWidth="1"/>
    <col min="14598" max="14598" width="15.7109375" style="397" customWidth="1"/>
    <col min="14599" max="14599" width="15.42578125" style="397" customWidth="1"/>
    <col min="14600" max="14600" width="13.85546875" style="397" customWidth="1"/>
    <col min="14601" max="14601" width="13.7109375" style="397" customWidth="1"/>
    <col min="14602" max="14602" width="15.85546875" style="397" customWidth="1"/>
    <col min="14603" max="14848" width="9.140625" style="397"/>
    <col min="14849" max="14849" width="61.140625" style="397" customWidth="1"/>
    <col min="14850" max="14850" width="12.5703125" style="397" customWidth="1"/>
    <col min="14851" max="14851" width="10.28515625" style="397" customWidth="1"/>
    <col min="14852" max="14852" width="14.28515625" style="397" customWidth="1"/>
    <col min="14853" max="14853" width="14.85546875" style="397" customWidth="1"/>
    <col min="14854" max="14854" width="15.7109375" style="397" customWidth="1"/>
    <col min="14855" max="14855" width="15.42578125" style="397" customWidth="1"/>
    <col min="14856" max="14856" width="13.85546875" style="397" customWidth="1"/>
    <col min="14857" max="14857" width="13.7109375" style="397" customWidth="1"/>
    <col min="14858" max="14858" width="15.85546875" style="397" customWidth="1"/>
    <col min="14859" max="15104" width="9.140625" style="397"/>
    <col min="15105" max="15105" width="61.140625" style="397" customWidth="1"/>
    <col min="15106" max="15106" width="12.5703125" style="397" customWidth="1"/>
    <col min="15107" max="15107" width="10.28515625" style="397" customWidth="1"/>
    <col min="15108" max="15108" width="14.28515625" style="397" customWidth="1"/>
    <col min="15109" max="15109" width="14.85546875" style="397" customWidth="1"/>
    <col min="15110" max="15110" width="15.7109375" style="397" customWidth="1"/>
    <col min="15111" max="15111" width="15.42578125" style="397" customWidth="1"/>
    <col min="15112" max="15112" width="13.85546875" style="397" customWidth="1"/>
    <col min="15113" max="15113" width="13.7109375" style="397" customWidth="1"/>
    <col min="15114" max="15114" width="15.85546875" style="397" customWidth="1"/>
    <col min="15115" max="15360" width="9.140625" style="397"/>
    <col min="15361" max="15361" width="61.140625" style="397" customWidth="1"/>
    <col min="15362" max="15362" width="12.5703125" style="397" customWidth="1"/>
    <col min="15363" max="15363" width="10.28515625" style="397" customWidth="1"/>
    <col min="15364" max="15364" width="14.28515625" style="397" customWidth="1"/>
    <col min="15365" max="15365" width="14.85546875" style="397" customWidth="1"/>
    <col min="15366" max="15366" width="15.7109375" style="397" customWidth="1"/>
    <col min="15367" max="15367" width="15.42578125" style="397" customWidth="1"/>
    <col min="15368" max="15368" width="13.85546875" style="397" customWidth="1"/>
    <col min="15369" max="15369" width="13.7109375" style="397" customWidth="1"/>
    <col min="15370" max="15370" width="15.85546875" style="397" customWidth="1"/>
    <col min="15371" max="15616" width="9.140625" style="397"/>
    <col min="15617" max="15617" width="61.140625" style="397" customWidth="1"/>
    <col min="15618" max="15618" width="12.5703125" style="397" customWidth="1"/>
    <col min="15619" max="15619" width="10.28515625" style="397" customWidth="1"/>
    <col min="15620" max="15620" width="14.28515625" style="397" customWidth="1"/>
    <col min="15621" max="15621" width="14.85546875" style="397" customWidth="1"/>
    <col min="15622" max="15622" width="15.7109375" style="397" customWidth="1"/>
    <col min="15623" max="15623" width="15.42578125" style="397" customWidth="1"/>
    <col min="15624" max="15624" width="13.85546875" style="397" customWidth="1"/>
    <col min="15625" max="15625" width="13.7109375" style="397" customWidth="1"/>
    <col min="15626" max="15626" width="15.85546875" style="397" customWidth="1"/>
    <col min="15627" max="15872" width="9.140625" style="397"/>
    <col min="15873" max="15873" width="61.140625" style="397" customWidth="1"/>
    <col min="15874" max="15874" width="12.5703125" style="397" customWidth="1"/>
    <col min="15875" max="15875" width="10.28515625" style="397" customWidth="1"/>
    <col min="15876" max="15876" width="14.28515625" style="397" customWidth="1"/>
    <col min="15877" max="15877" width="14.85546875" style="397" customWidth="1"/>
    <col min="15878" max="15878" width="15.7109375" style="397" customWidth="1"/>
    <col min="15879" max="15879" width="15.42578125" style="397" customWidth="1"/>
    <col min="15880" max="15880" width="13.85546875" style="397" customWidth="1"/>
    <col min="15881" max="15881" width="13.7109375" style="397" customWidth="1"/>
    <col min="15882" max="15882" width="15.85546875" style="397" customWidth="1"/>
    <col min="15883" max="16128" width="9.140625" style="397"/>
    <col min="16129" max="16129" width="61.140625" style="397" customWidth="1"/>
    <col min="16130" max="16130" width="12.5703125" style="397" customWidth="1"/>
    <col min="16131" max="16131" width="10.28515625" style="397" customWidth="1"/>
    <col min="16132" max="16132" width="14.28515625" style="397" customWidth="1"/>
    <col min="16133" max="16133" width="14.85546875" style="397" customWidth="1"/>
    <col min="16134" max="16134" width="15.7109375" style="397" customWidth="1"/>
    <col min="16135" max="16135" width="15.42578125" style="397" customWidth="1"/>
    <col min="16136" max="16136" width="13.85546875" style="397" customWidth="1"/>
    <col min="16137" max="16137" width="13.7109375" style="397" customWidth="1"/>
    <col min="16138" max="16138" width="15.85546875" style="397" customWidth="1"/>
    <col min="16139" max="16384" width="9.140625" style="397"/>
  </cols>
  <sheetData>
    <row r="1" spans="1:115" s="396" customFormat="1" ht="19.149999999999999" customHeight="1" thickBot="1">
      <c r="A1" s="6600" t="s">
        <v>374</v>
      </c>
      <c r="B1" s="6600"/>
      <c r="C1" s="6600"/>
      <c r="D1" s="6600"/>
      <c r="E1" s="6600"/>
      <c r="F1" s="6600"/>
      <c r="G1" s="6600"/>
      <c r="H1" s="6600"/>
      <c r="I1" s="6600"/>
      <c r="J1" s="6600"/>
      <c r="K1" s="417"/>
      <c r="L1" s="417"/>
      <c r="M1" s="417"/>
      <c r="N1" s="417"/>
      <c r="O1" s="417"/>
      <c r="P1" s="417"/>
      <c r="Q1" s="417"/>
      <c r="R1" s="417"/>
      <c r="S1" s="2820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402"/>
      <c r="DK1" s="402"/>
    </row>
    <row r="2" spans="1:115" s="396" customFormat="1" ht="16.5" thickBot="1">
      <c r="A2" s="6601" t="s">
        <v>413</v>
      </c>
      <c r="B2" s="6602"/>
      <c r="C2" s="6602"/>
      <c r="D2" s="6602"/>
      <c r="E2" s="6602"/>
      <c r="F2" s="6602"/>
      <c r="G2" s="6602"/>
      <c r="H2" s="6603"/>
      <c r="I2" s="6603"/>
      <c r="J2" s="6603"/>
      <c r="K2" s="2871"/>
      <c r="L2" s="2872"/>
      <c r="M2" s="2872"/>
      <c r="N2" s="2872"/>
      <c r="O2" s="2872"/>
      <c r="P2" s="2872"/>
      <c r="Q2" s="2872"/>
      <c r="R2" s="287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402"/>
      <c r="CG2" s="402"/>
      <c r="CH2" s="402"/>
      <c r="CI2" s="402"/>
      <c r="CJ2" s="402"/>
      <c r="CK2" s="402"/>
      <c r="CL2" s="402"/>
      <c r="CM2" s="402"/>
      <c r="CN2" s="402"/>
      <c r="CO2" s="402"/>
      <c r="CP2" s="402"/>
      <c r="CQ2" s="402"/>
      <c r="CR2" s="402"/>
      <c r="CS2" s="402"/>
      <c r="CT2" s="402"/>
      <c r="CU2" s="402"/>
      <c r="CV2" s="402"/>
      <c r="CW2" s="402"/>
      <c r="CX2" s="402"/>
      <c r="CY2" s="402"/>
      <c r="CZ2" s="402"/>
      <c r="DA2" s="402"/>
      <c r="DB2" s="402"/>
      <c r="DC2" s="402"/>
      <c r="DD2" s="402"/>
      <c r="DE2" s="402"/>
      <c r="DF2" s="402"/>
      <c r="DG2" s="402"/>
      <c r="DH2" s="402"/>
      <c r="DI2" s="402"/>
      <c r="DJ2" s="402"/>
      <c r="DK2" s="402"/>
    </row>
    <row r="3" spans="1:115" s="396" customFormat="1" ht="16.5" thickBot="1">
      <c r="A3" s="6611" t="s">
        <v>1</v>
      </c>
      <c r="B3" s="6604" t="s">
        <v>48</v>
      </c>
      <c r="C3" s="6605"/>
      <c r="D3" s="6606"/>
      <c r="E3" s="6604" t="s">
        <v>49</v>
      </c>
      <c r="F3" s="6605"/>
      <c r="G3" s="6606"/>
      <c r="H3" s="2821"/>
      <c r="I3" s="2821"/>
      <c r="J3" s="2821"/>
      <c r="K3" s="2871"/>
      <c r="L3" s="2872"/>
      <c r="M3" s="2872"/>
      <c r="N3" s="2872"/>
      <c r="O3" s="2872"/>
      <c r="P3" s="2872"/>
      <c r="Q3" s="2872"/>
      <c r="R3" s="287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402"/>
      <c r="DK3" s="402"/>
    </row>
    <row r="4" spans="1:115" s="396" customFormat="1" ht="14.45" customHeight="1">
      <c r="A4" s="6612"/>
      <c r="B4" s="6614">
        <v>1</v>
      </c>
      <c r="C4" s="6615"/>
      <c r="D4" s="6615"/>
      <c r="E4" s="6618">
        <v>2</v>
      </c>
      <c r="F4" s="6615"/>
      <c r="G4" s="6619"/>
      <c r="H4" s="6622" t="s">
        <v>78</v>
      </c>
      <c r="I4" s="6622"/>
      <c r="J4" s="6622"/>
      <c r="K4" s="2871"/>
      <c r="L4" s="2872"/>
      <c r="M4" s="2872"/>
      <c r="N4" s="2872"/>
      <c r="O4" s="2872"/>
      <c r="P4" s="2872"/>
      <c r="Q4" s="2872"/>
      <c r="R4" s="287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02"/>
      <c r="CN4" s="402"/>
      <c r="CO4" s="402"/>
      <c r="CP4" s="402"/>
      <c r="CQ4" s="402"/>
      <c r="CR4" s="402"/>
      <c r="CS4" s="402"/>
      <c r="CT4" s="402"/>
      <c r="CU4" s="402"/>
      <c r="CV4" s="402"/>
      <c r="CW4" s="402"/>
      <c r="CX4" s="402"/>
      <c r="CY4" s="402"/>
      <c r="CZ4" s="402"/>
      <c r="DA4" s="402"/>
      <c r="DB4" s="402"/>
      <c r="DC4" s="402"/>
      <c r="DD4" s="402"/>
      <c r="DE4" s="402"/>
      <c r="DF4" s="402"/>
      <c r="DG4" s="402"/>
      <c r="DH4" s="402"/>
      <c r="DI4" s="402"/>
      <c r="DJ4" s="402"/>
      <c r="DK4" s="402"/>
    </row>
    <row r="5" spans="1:115" s="396" customFormat="1" ht="10.15" customHeight="1">
      <c r="A5" s="6612"/>
      <c r="B5" s="6616"/>
      <c r="C5" s="6617"/>
      <c r="D5" s="6617"/>
      <c r="E5" s="6620"/>
      <c r="F5" s="6617"/>
      <c r="G5" s="6621"/>
      <c r="H5" s="6623"/>
      <c r="I5" s="6623"/>
      <c r="J5" s="6623"/>
      <c r="K5" s="2871"/>
      <c r="L5" s="2872"/>
      <c r="M5" s="2872"/>
      <c r="N5" s="2872"/>
      <c r="O5" s="2872"/>
      <c r="P5" s="2872"/>
      <c r="Q5" s="2872"/>
      <c r="R5" s="287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2"/>
      <c r="DH5" s="402"/>
      <c r="DI5" s="402"/>
      <c r="DJ5" s="402"/>
      <c r="DK5" s="402"/>
    </row>
    <row r="6" spans="1:115" s="396" customFormat="1" ht="21" customHeight="1" thickBot="1">
      <c r="A6" s="6612"/>
      <c r="B6" s="6607" t="s">
        <v>79</v>
      </c>
      <c r="C6" s="6607"/>
      <c r="D6" s="6607"/>
      <c r="E6" s="6608" t="s">
        <v>79</v>
      </c>
      <c r="F6" s="6607"/>
      <c r="G6" s="6609"/>
      <c r="H6" s="6623"/>
      <c r="I6" s="6623"/>
      <c r="J6" s="6623"/>
      <c r="K6" s="2871"/>
      <c r="L6" s="2872"/>
      <c r="M6" s="2872"/>
      <c r="N6" s="2872"/>
      <c r="O6" s="2872"/>
      <c r="P6" s="2872"/>
      <c r="Q6" s="2872"/>
      <c r="R6" s="287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  <c r="DB6" s="402"/>
      <c r="DC6" s="402"/>
      <c r="DD6" s="402"/>
      <c r="DE6" s="402"/>
      <c r="DF6" s="402"/>
      <c r="DG6" s="402"/>
      <c r="DH6" s="402"/>
      <c r="DI6" s="402"/>
      <c r="DJ6" s="402"/>
      <c r="DK6" s="402"/>
    </row>
    <row r="7" spans="1:115" s="396" customFormat="1" ht="40.5" customHeight="1" thickBot="1">
      <c r="A7" s="6613"/>
      <c r="B7" s="3294" t="s">
        <v>7</v>
      </c>
      <c r="C7" s="3295" t="s">
        <v>51</v>
      </c>
      <c r="D7" s="3296" t="s">
        <v>9</v>
      </c>
      <c r="E7" s="3294" t="s">
        <v>7</v>
      </c>
      <c r="F7" s="3295" t="s">
        <v>51</v>
      </c>
      <c r="G7" s="3297" t="s">
        <v>9</v>
      </c>
      <c r="H7" s="3298" t="s">
        <v>7</v>
      </c>
      <c r="I7" s="3295" t="s">
        <v>51</v>
      </c>
      <c r="J7" s="3299" t="s">
        <v>9</v>
      </c>
      <c r="K7" s="2871"/>
      <c r="L7" s="2872"/>
      <c r="M7" s="2872"/>
      <c r="N7" s="2872"/>
      <c r="O7" s="2872"/>
      <c r="P7" s="2872"/>
      <c r="Q7" s="2872"/>
      <c r="R7" s="287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</row>
    <row r="8" spans="1:115" s="396" customFormat="1" ht="15.75">
      <c r="A8" s="3440" t="s">
        <v>52</v>
      </c>
      <c r="B8" s="3290"/>
      <c r="C8" s="2823"/>
      <c r="D8" s="2921" t="s">
        <v>28</v>
      </c>
      <c r="E8" s="5332"/>
      <c r="F8" s="5333"/>
      <c r="G8" s="5334"/>
      <c r="H8" s="3291"/>
      <c r="I8" s="3292"/>
      <c r="J8" s="3293"/>
      <c r="K8" s="2871"/>
      <c r="L8" s="2872"/>
      <c r="M8" s="2872"/>
      <c r="N8" s="2872"/>
      <c r="O8" s="2872"/>
      <c r="P8" s="2872"/>
      <c r="Q8" s="2872"/>
      <c r="R8" s="287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</row>
    <row r="9" spans="1:115" s="402" customFormat="1" ht="15.75">
      <c r="A9" s="3441" t="s">
        <v>80</v>
      </c>
      <c r="B9" s="3438">
        <f>B20+B30</f>
        <v>16</v>
      </c>
      <c r="C9" s="3407">
        <f t="shared" ref="B9:F16" si="0">C20+C30</f>
        <v>0</v>
      </c>
      <c r="D9" s="3409">
        <f>D20+D30</f>
        <v>16</v>
      </c>
      <c r="E9" s="5335">
        <f>E20+E30</f>
        <v>15</v>
      </c>
      <c r="F9" s="5323">
        <f>F20+F30</f>
        <v>0</v>
      </c>
      <c r="G9" s="5336">
        <f>G20+G30</f>
        <v>15</v>
      </c>
      <c r="H9" s="3406">
        <f>E9+B9</f>
        <v>31</v>
      </c>
      <c r="I9" s="3409">
        <f>F9+C9</f>
        <v>0</v>
      </c>
      <c r="J9" s="3410">
        <f>G9+D9</f>
        <v>31</v>
      </c>
      <c r="K9" s="2871"/>
      <c r="L9" s="2872"/>
      <c r="M9" s="2872"/>
      <c r="N9" s="2872"/>
      <c r="O9" s="2872"/>
      <c r="P9" s="2872"/>
      <c r="Q9" s="2872"/>
      <c r="R9" s="2872"/>
    </row>
    <row r="10" spans="1:115" s="402" customFormat="1" ht="15.75">
      <c r="A10" s="3442" t="s">
        <v>81</v>
      </c>
      <c r="B10" s="3438">
        <f>B21+B31</f>
        <v>15</v>
      </c>
      <c r="C10" s="3407">
        <f t="shared" si="0"/>
        <v>0</v>
      </c>
      <c r="D10" s="3409">
        <f t="shared" si="0"/>
        <v>15</v>
      </c>
      <c r="E10" s="5335">
        <f>E21+E31</f>
        <v>17</v>
      </c>
      <c r="F10" s="5323">
        <f>F21+F31</f>
        <v>0</v>
      </c>
      <c r="G10" s="5336">
        <f t="shared" ref="G10:G15" si="1">G21+G31</f>
        <v>17</v>
      </c>
      <c r="H10" s="3406">
        <f t="shared" ref="H10:J16" si="2">E10+B10</f>
        <v>32</v>
      </c>
      <c r="I10" s="3409">
        <f t="shared" si="2"/>
        <v>0</v>
      </c>
      <c r="J10" s="3410">
        <f t="shared" si="2"/>
        <v>32</v>
      </c>
      <c r="K10" s="2871"/>
      <c r="L10" s="2872"/>
      <c r="M10" s="2872"/>
      <c r="N10" s="2872"/>
      <c r="O10" s="2872"/>
      <c r="P10" s="2872"/>
      <c r="Q10" s="2872"/>
      <c r="R10" s="2872"/>
    </row>
    <row r="11" spans="1:115" s="402" customFormat="1" ht="15.75">
      <c r="A11" s="3443" t="s">
        <v>82</v>
      </c>
      <c r="B11" s="3438">
        <f>B22+B32</f>
        <v>20</v>
      </c>
      <c r="C11" s="3407">
        <f t="shared" si="0"/>
        <v>0</v>
      </c>
      <c r="D11" s="3409">
        <f t="shared" si="0"/>
        <v>20</v>
      </c>
      <c r="E11" s="5335">
        <f t="shared" si="0"/>
        <v>19</v>
      </c>
      <c r="F11" s="5323">
        <f t="shared" si="0"/>
        <v>0</v>
      </c>
      <c r="G11" s="5336">
        <f t="shared" si="1"/>
        <v>19</v>
      </c>
      <c r="H11" s="3406">
        <f t="shared" si="2"/>
        <v>39</v>
      </c>
      <c r="I11" s="3409">
        <f t="shared" si="2"/>
        <v>0</v>
      </c>
      <c r="J11" s="3410">
        <f t="shared" si="2"/>
        <v>39</v>
      </c>
      <c r="K11" s="2871"/>
      <c r="L11" s="2872"/>
      <c r="M11" s="2872"/>
      <c r="N11" s="2872"/>
      <c r="O11" s="2872"/>
      <c r="P11" s="2872"/>
      <c r="Q11" s="2872"/>
      <c r="R11" s="2872"/>
    </row>
    <row r="12" spans="1:115" s="402" customFormat="1" ht="15.75">
      <c r="A12" s="3441" t="s">
        <v>83</v>
      </c>
      <c r="B12" s="3438">
        <f>B23+B33</f>
        <v>0</v>
      </c>
      <c r="C12" s="3407">
        <f t="shared" si="0"/>
        <v>0</v>
      </c>
      <c r="D12" s="3409">
        <f t="shared" si="0"/>
        <v>0</v>
      </c>
      <c r="E12" s="5335">
        <f t="shared" si="0"/>
        <v>0</v>
      </c>
      <c r="F12" s="5323">
        <f t="shared" si="0"/>
        <v>0</v>
      </c>
      <c r="G12" s="5336">
        <f t="shared" si="1"/>
        <v>0</v>
      </c>
      <c r="H12" s="3406">
        <f t="shared" si="2"/>
        <v>0</v>
      </c>
      <c r="I12" s="3409">
        <f t="shared" si="2"/>
        <v>0</v>
      </c>
      <c r="J12" s="3410">
        <f t="shared" si="2"/>
        <v>0</v>
      </c>
      <c r="K12" s="2871"/>
      <c r="L12" s="2872"/>
      <c r="M12" s="2872"/>
      <c r="N12" s="2872"/>
      <c r="O12" s="2872"/>
      <c r="P12" s="2872"/>
      <c r="Q12" s="2872"/>
      <c r="R12" s="2872"/>
    </row>
    <row r="13" spans="1:115" s="402" customFormat="1" ht="15.75">
      <c r="A13" s="3444" t="s">
        <v>84</v>
      </c>
      <c r="B13" s="3438">
        <f t="shared" si="0"/>
        <v>15</v>
      </c>
      <c r="C13" s="3407">
        <f t="shared" si="0"/>
        <v>0</v>
      </c>
      <c r="D13" s="3409">
        <f t="shared" si="0"/>
        <v>15</v>
      </c>
      <c r="E13" s="5335">
        <f t="shared" si="0"/>
        <v>7</v>
      </c>
      <c r="F13" s="5323">
        <f t="shared" si="0"/>
        <v>0</v>
      </c>
      <c r="G13" s="5336">
        <f t="shared" si="1"/>
        <v>7</v>
      </c>
      <c r="H13" s="3406">
        <f t="shared" si="2"/>
        <v>22</v>
      </c>
      <c r="I13" s="3409">
        <f t="shared" si="2"/>
        <v>0</v>
      </c>
      <c r="J13" s="3410">
        <f t="shared" si="2"/>
        <v>22</v>
      </c>
      <c r="K13" s="2871"/>
      <c r="L13" s="2872"/>
      <c r="M13" s="2872"/>
      <c r="N13" s="2872"/>
      <c r="O13" s="2872"/>
      <c r="P13" s="2872"/>
      <c r="Q13" s="2872"/>
      <c r="R13" s="2872"/>
    </row>
    <row r="14" spans="1:115" s="402" customFormat="1" ht="14.25" customHeight="1">
      <c r="A14" s="3445" t="s">
        <v>85</v>
      </c>
      <c r="B14" s="3438">
        <f t="shared" si="0"/>
        <v>16</v>
      </c>
      <c r="C14" s="3407">
        <f t="shared" si="0"/>
        <v>2</v>
      </c>
      <c r="D14" s="3409">
        <f t="shared" si="0"/>
        <v>18</v>
      </c>
      <c r="E14" s="5335">
        <f t="shared" si="0"/>
        <v>18</v>
      </c>
      <c r="F14" s="5323">
        <f t="shared" si="0"/>
        <v>0</v>
      </c>
      <c r="G14" s="5336">
        <f t="shared" si="1"/>
        <v>18</v>
      </c>
      <c r="H14" s="3406">
        <f t="shared" si="2"/>
        <v>34</v>
      </c>
      <c r="I14" s="3409">
        <f t="shared" si="2"/>
        <v>2</v>
      </c>
      <c r="J14" s="3410">
        <f t="shared" si="2"/>
        <v>36</v>
      </c>
      <c r="K14" s="2871"/>
      <c r="L14" s="2872"/>
      <c r="M14" s="2872"/>
      <c r="N14" s="2872"/>
      <c r="O14" s="2872"/>
      <c r="P14" s="2872"/>
      <c r="Q14" s="2872"/>
      <c r="R14" s="2872"/>
    </row>
    <row r="15" spans="1:115" s="402" customFormat="1" ht="15.75">
      <c r="A15" s="3446" t="s">
        <v>86</v>
      </c>
      <c r="B15" s="3438">
        <f t="shared" si="0"/>
        <v>8</v>
      </c>
      <c r="C15" s="3407">
        <f t="shared" si="0"/>
        <v>0</v>
      </c>
      <c r="D15" s="3409">
        <f t="shared" si="0"/>
        <v>8</v>
      </c>
      <c r="E15" s="5335">
        <f>E26+E36</f>
        <v>8</v>
      </c>
      <c r="F15" s="5323">
        <f t="shared" si="0"/>
        <v>0</v>
      </c>
      <c r="G15" s="5336">
        <f t="shared" si="1"/>
        <v>8</v>
      </c>
      <c r="H15" s="3406">
        <f t="shared" si="2"/>
        <v>16</v>
      </c>
      <c r="I15" s="3409">
        <f t="shared" si="2"/>
        <v>0</v>
      </c>
      <c r="J15" s="3410">
        <f t="shared" si="2"/>
        <v>16</v>
      </c>
      <c r="K15" s="2871"/>
      <c r="L15" s="2872"/>
      <c r="M15" s="2872"/>
      <c r="N15" s="2872"/>
      <c r="O15" s="2872"/>
      <c r="P15" s="2872"/>
      <c r="Q15" s="2872"/>
      <c r="R15" s="2872"/>
    </row>
    <row r="16" spans="1:115" s="402" customFormat="1" ht="16.5" thickBot="1">
      <c r="A16" s="3447" t="s">
        <v>87</v>
      </c>
      <c r="B16" s="3439">
        <f t="shared" si="0"/>
        <v>25</v>
      </c>
      <c r="C16" s="3412">
        <f t="shared" si="0"/>
        <v>0</v>
      </c>
      <c r="D16" s="3414">
        <f t="shared" si="0"/>
        <v>25</v>
      </c>
      <c r="E16" s="5337">
        <f t="shared" si="0"/>
        <v>19</v>
      </c>
      <c r="F16" s="5325">
        <f t="shared" si="0"/>
        <v>0</v>
      </c>
      <c r="G16" s="5338">
        <f>G27+G37</f>
        <v>19</v>
      </c>
      <c r="H16" s="3411">
        <f>E16+B16</f>
        <v>44</v>
      </c>
      <c r="I16" s="3414">
        <f t="shared" si="2"/>
        <v>0</v>
      </c>
      <c r="J16" s="3415">
        <f>G16+D16</f>
        <v>44</v>
      </c>
      <c r="K16" s="2871"/>
      <c r="L16" s="2872"/>
      <c r="M16" s="2872"/>
      <c r="N16" s="2872"/>
      <c r="O16" s="2872"/>
      <c r="P16" s="2872"/>
      <c r="Q16" s="2872"/>
      <c r="R16" s="2872"/>
    </row>
    <row r="17" spans="1:115" s="396" customFormat="1" ht="16.5" thickBot="1">
      <c r="A17" s="3448" t="s">
        <v>27</v>
      </c>
      <c r="B17" s="3289">
        <f t="shared" ref="B17:D17" si="3">SUM(B8:B16)</f>
        <v>115</v>
      </c>
      <c r="C17" s="3416">
        <f t="shared" si="3"/>
        <v>2</v>
      </c>
      <c r="D17" s="3416">
        <f t="shared" si="3"/>
        <v>117</v>
      </c>
      <c r="E17" s="5313">
        <f t="shared" ref="E17:G17" si="4">SUM(E8:E16)</f>
        <v>103</v>
      </c>
      <c r="F17" s="5326">
        <f t="shared" si="4"/>
        <v>0</v>
      </c>
      <c r="G17" s="5315">
        <f t="shared" si="4"/>
        <v>103</v>
      </c>
      <c r="H17" s="3418">
        <f>E17+B17</f>
        <v>218</v>
      </c>
      <c r="I17" s="3419">
        <f>F17+C17</f>
        <v>2</v>
      </c>
      <c r="J17" s="3420">
        <f>G17+D17</f>
        <v>220</v>
      </c>
      <c r="K17" s="2871"/>
      <c r="L17" s="2872"/>
      <c r="M17" s="2872"/>
      <c r="N17" s="2872"/>
      <c r="O17" s="2872"/>
      <c r="P17" s="2872"/>
      <c r="Q17" s="2872"/>
      <c r="R17" s="287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</row>
    <row r="18" spans="1:115" s="396" customFormat="1" ht="15.75">
      <c r="A18" s="2860" t="s">
        <v>15</v>
      </c>
      <c r="B18" s="2847"/>
      <c r="C18" s="2848"/>
      <c r="D18" s="2865"/>
      <c r="E18" s="5339"/>
      <c r="F18" s="5327"/>
      <c r="G18" s="5340"/>
      <c r="H18" s="2849"/>
      <c r="I18" s="2851"/>
      <c r="J18" s="2852"/>
      <c r="K18" s="2871"/>
      <c r="L18" s="2872"/>
      <c r="M18" s="2872"/>
      <c r="N18" s="2872"/>
      <c r="O18" s="2872"/>
      <c r="P18" s="2872"/>
      <c r="Q18" s="2872"/>
      <c r="R18" s="287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2"/>
      <c r="DF18" s="402"/>
      <c r="DG18" s="402"/>
      <c r="DH18" s="402"/>
      <c r="DI18" s="402"/>
      <c r="DJ18" s="402"/>
      <c r="DK18" s="402"/>
    </row>
    <row r="19" spans="1:115" s="396" customFormat="1" ht="15.75">
      <c r="A19" s="2860" t="s">
        <v>16</v>
      </c>
      <c r="B19" s="2847"/>
      <c r="C19" s="2848"/>
      <c r="D19" s="2865"/>
      <c r="E19" s="5341"/>
      <c r="F19" s="5328"/>
      <c r="G19" s="5342"/>
      <c r="H19" s="3408"/>
      <c r="I19" s="3421"/>
      <c r="J19" s="3422"/>
      <c r="K19" s="2871"/>
      <c r="L19" s="2872"/>
      <c r="M19" s="2872"/>
      <c r="N19" s="2872"/>
      <c r="O19" s="2872"/>
      <c r="P19" s="2872"/>
      <c r="Q19" s="2872"/>
      <c r="R19" s="287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  <c r="BM19" s="402"/>
      <c r="BN19" s="402"/>
      <c r="BO19" s="402"/>
      <c r="BP19" s="402"/>
      <c r="BQ19" s="402"/>
      <c r="BR19" s="402"/>
      <c r="BS19" s="402"/>
      <c r="BT19" s="402"/>
      <c r="BU19" s="402"/>
      <c r="BV19" s="402"/>
      <c r="BW19" s="402"/>
      <c r="BX19" s="402"/>
      <c r="BY19" s="402"/>
      <c r="BZ19" s="40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2"/>
      <c r="DB19" s="402"/>
      <c r="DC19" s="402"/>
      <c r="DD19" s="402"/>
      <c r="DE19" s="402"/>
      <c r="DF19" s="402"/>
      <c r="DG19" s="402"/>
      <c r="DH19" s="402"/>
      <c r="DI19" s="402"/>
      <c r="DJ19" s="402"/>
      <c r="DK19" s="402"/>
    </row>
    <row r="20" spans="1:115" s="402" customFormat="1" ht="15.75">
      <c r="A20" s="3441" t="s">
        <v>80</v>
      </c>
      <c r="B20" s="3423">
        <v>16</v>
      </c>
      <c r="C20" s="3424">
        <v>0</v>
      </c>
      <c r="D20" s="3409">
        <f>C20+B20</f>
        <v>16</v>
      </c>
      <c r="E20" s="5335">
        <v>15</v>
      </c>
      <c r="F20" s="5322">
        <v>0</v>
      </c>
      <c r="G20" s="5336">
        <f t="shared" ref="G20:G27" si="5">F20+E20</f>
        <v>15</v>
      </c>
      <c r="H20" s="3408">
        <f>B20+E20</f>
        <v>31</v>
      </c>
      <c r="I20" s="3421">
        <f>C20+F20</f>
        <v>0</v>
      </c>
      <c r="J20" s="3422">
        <f>G20+D20</f>
        <v>31</v>
      </c>
      <c r="K20" s="2871"/>
      <c r="L20" s="2872"/>
      <c r="M20" s="2872"/>
      <c r="N20" s="2872"/>
      <c r="O20" s="2872"/>
      <c r="P20" s="2872"/>
      <c r="Q20" s="2872"/>
      <c r="R20" s="2872"/>
    </row>
    <row r="21" spans="1:115" s="402" customFormat="1" ht="15.75">
      <c r="A21" s="3442" t="s">
        <v>81</v>
      </c>
      <c r="B21" s="2855">
        <v>14</v>
      </c>
      <c r="C21" s="2856">
        <v>0</v>
      </c>
      <c r="D21" s="3409">
        <f t="shared" ref="D21:D26" si="6">C21+B21</f>
        <v>14</v>
      </c>
      <c r="E21" s="5335">
        <v>16</v>
      </c>
      <c r="F21" s="5322">
        <v>0</v>
      </c>
      <c r="G21" s="5336">
        <f t="shared" si="5"/>
        <v>16</v>
      </c>
      <c r="H21" s="3408">
        <f t="shared" ref="H21:I27" si="7">B21+E21</f>
        <v>30</v>
      </c>
      <c r="I21" s="3421">
        <f t="shared" si="7"/>
        <v>0</v>
      </c>
      <c r="J21" s="3422">
        <f t="shared" ref="J21:J27" si="8">G21+D21</f>
        <v>30</v>
      </c>
      <c r="K21" s="2871"/>
      <c r="L21" s="2872"/>
      <c r="M21" s="2872"/>
      <c r="N21" s="2872"/>
      <c r="O21" s="2872"/>
      <c r="P21" s="2872"/>
      <c r="Q21" s="2872"/>
      <c r="R21" s="2872"/>
    </row>
    <row r="22" spans="1:115" s="396" customFormat="1" ht="15.75">
      <c r="A22" s="3443" t="s">
        <v>82</v>
      </c>
      <c r="B22" s="3423">
        <v>20</v>
      </c>
      <c r="C22" s="3424">
        <v>0</v>
      </c>
      <c r="D22" s="3409">
        <f t="shared" si="6"/>
        <v>20</v>
      </c>
      <c r="E22" s="5335">
        <v>19</v>
      </c>
      <c r="F22" s="5322">
        <v>0</v>
      </c>
      <c r="G22" s="5336">
        <f t="shared" si="5"/>
        <v>19</v>
      </c>
      <c r="H22" s="3408">
        <f t="shared" si="7"/>
        <v>39</v>
      </c>
      <c r="I22" s="3421">
        <f t="shared" si="7"/>
        <v>0</v>
      </c>
      <c r="J22" s="3422">
        <f t="shared" si="8"/>
        <v>39</v>
      </c>
      <c r="K22" s="2871"/>
      <c r="L22" s="2872"/>
      <c r="M22" s="2872"/>
      <c r="N22" s="2872"/>
      <c r="O22" s="2872"/>
      <c r="P22" s="2872"/>
      <c r="Q22" s="2872"/>
      <c r="R22" s="287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2"/>
      <c r="DE22" s="402"/>
      <c r="DF22" s="402"/>
      <c r="DG22" s="402"/>
      <c r="DH22" s="402"/>
      <c r="DI22" s="402"/>
      <c r="DJ22" s="402"/>
      <c r="DK22" s="402"/>
    </row>
    <row r="23" spans="1:115" s="396" customFormat="1" ht="15.75">
      <c r="A23" s="3441" t="s">
        <v>57</v>
      </c>
      <c r="B23" s="3423">
        <v>0</v>
      </c>
      <c r="C23" s="3424">
        <v>0</v>
      </c>
      <c r="D23" s="3409">
        <f t="shared" si="6"/>
        <v>0</v>
      </c>
      <c r="E23" s="5335">
        <v>0</v>
      </c>
      <c r="F23" s="5322">
        <v>0</v>
      </c>
      <c r="G23" s="5336">
        <f t="shared" si="5"/>
        <v>0</v>
      </c>
      <c r="H23" s="3408">
        <f t="shared" si="7"/>
        <v>0</v>
      </c>
      <c r="I23" s="3421">
        <f t="shared" si="7"/>
        <v>0</v>
      </c>
      <c r="J23" s="3422">
        <f>G23+D23</f>
        <v>0</v>
      </c>
      <c r="K23" s="2871"/>
      <c r="L23" s="2872"/>
      <c r="M23" s="2872"/>
      <c r="N23" s="2872"/>
      <c r="O23" s="2872"/>
      <c r="P23" s="2872"/>
      <c r="Q23" s="2872"/>
      <c r="R23" s="287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</row>
    <row r="24" spans="1:115" s="402" customFormat="1" ht="15.75">
      <c r="A24" s="3444" t="s">
        <v>84</v>
      </c>
      <c r="B24" s="3423">
        <v>14</v>
      </c>
      <c r="C24" s="3424">
        <v>0</v>
      </c>
      <c r="D24" s="3409">
        <f t="shared" si="6"/>
        <v>14</v>
      </c>
      <c r="E24" s="5335">
        <v>7</v>
      </c>
      <c r="F24" s="5322">
        <v>0</v>
      </c>
      <c r="G24" s="5336">
        <f t="shared" si="5"/>
        <v>7</v>
      </c>
      <c r="H24" s="3408">
        <f t="shared" si="7"/>
        <v>21</v>
      </c>
      <c r="I24" s="3421">
        <f t="shared" si="7"/>
        <v>0</v>
      </c>
      <c r="J24" s="3422">
        <f t="shared" si="8"/>
        <v>21</v>
      </c>
      <c r="K24" s="2871"/>
      <c r="L24" s="2872"/>
      <c r="M24" s="2872"/>
      <c r="N24" s="2872"/>
      <c r="O24" s="2872"/>
      <c r="P24" s="2872"/>
      <c r="Q24" s="2872"/>
      <c r="R24" s="2872"/>
    </row>
    <row r="25" spans="1:115" s="396" customFormat="1" ht="15.75">
      <c r="A25" s="3445" t="s">
        <v>85</v>
      </c>
      <c r="B25" s="3425">
        <v>16</v>
      </c>
      <c r="C25" s="3426">
        <v>2</v>
      </c>
      <c r="D25" s="3409">
        <f t="shared" si="6"/>
        <v>18</v>
      </c>
      <c r="E25" s="5335">
        <v>18</v>
      </c>
      <c r="F25" s="5322">
        <v>0</v>
      </c>
      <c r="G25" s="5336">
        <f t="shared" si="5"/>
        <v>18</v>
      </c>
      <c r="H25" s="3408">
        <f t="shared" si="7"/>
        <v>34</v>
      </c>
      <c r="I25" s="3421">
        <f t="shared" si="7"/>
        <v>2</v>
      </c>
      <c r="J25" s="3422">
        <f t="shared" si="8"/>
        <v>36</v>
      </c>
      <c r="K25" s="2871"/>
      <c r="L25" s="2872"/>
      <c r="M25" s="2872"/>
      <c r="N25" s="2872"/>
      <c r="O25" s="2872"/>
      <c r="P25" s="2872"/>
      <c r="Q25" s="2872"/>
      <c r="R25" s="287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</row>
    <row r="26" spans="1:115" s="396" customFormat="1" ht="15.75">
      <c r="A26" s="3446" t="s">
        <v>86</v>
      </c>
      <c r="B26" s="3425">
        <v>8</v>
      </c>
      <c r="C26" s="3426">
        <v>0</v>
      </c>
      <c r="D26" s="3409">
        <f t="shared" si="6"/>
        <v>8</v>
      </c>
      <c r="E26" s="5335">
        <v>8</v>
      </c>
      <c r="F26" s="5322">
        <v>0</v>
      </c>
      <c r="G26" s="5336">
        <f t="shared" si="5"/>
        <v>8</v>
      </c>
      <c r="H26" s="3408">
        <f t="shared" si="7"/>
        <v>16</v>
      </c>
      <c r="I26" s="3421">
        <f t="shared" si="7"/>
        <v>0</v>
      </c>
      <c r="J26" s="3422">
        <f t="shared" si="8"/>
        <v>16</v>
      </c>
      <c r="K26" s="2871"/>
      <c r="L26" s="2872"/>
      <c r="M26" s="2872"/>
      <c r="N26" s="2872"/>
      <c r="O26" s="2872"/>
      <c r="P26" s="2872"/>
      <c r="Q26" s="2872"/>
      <c r="R26" s="287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  <c r="CX26" s="402"/>
      <c r="CY26" s="402"/>
      <c r="CZ26" s="402"/>
      <c r="DA26" s="402"/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</row>
    <row r="27" spans="1:115" s="396" customFormat="1" ht="16.5" thickBot="1">
      <c r="A27" s="3447" t="s">
        <v>87</v>
      </c>
      <c r="B27" s="3425">
        <v>25</v>
      </c>
      <c r="C27" s="3426">
        <v>0</v>
      </c>
      <c r="D27" s="3414">
        <f>C27+B27</f>
        <v>25</v>
      </c>
      <c r="E27" s="5337">
        <v>19</v>
      </c>
      <c r="F27" s="5324">
        <v>0</v>
      </c>
      <c r="G27" s="5338">
        <f t="shared" si="5"/>
        <v>19</v>
      </c>
      <c r="H27" s="3413">
        <f t="shared" si="7"/>
        <v>44</v>
      </c>
      <c r="I27" s="3427">
        <f t="shared" si="7"/>
        <v>0</v>
      </c>
      <c r="J27" s="3428">
        <f t="shared" si="8"/>
        <v>44</v>
      </c>
      <c r="K27" s="2871"/>
      <c r="L27" s="2872"/>
      <c r="M27" s="2872"/>
      <c r="N27" s="2872"/>
      <c r="O27" s="2872"/>
      <c r="P27" s="2872"/>
      <c r="Q27" s="2872"/>
      <c r="R27" s="287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2"/>
      <c r="DA27" s="402"/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</row>
    <row r="28" spans="1:115" s="396" customFormat="1" ht="16.5" thickBot="1">
      <c r="A28" s="3449" t="s">
        <v>17</v>
      </c>
      <c r="B28" s="3454">
        <f t="shared" ref="B28:G28" si="9">SUM(B20:B27)</f>
        <v>113</v>
      </c>
      <c r="C28" s="3282">
        <f t="shared" si="9"/>
        <v>2</v>
      </c>
      <c r="D28" s="3434">
        <f t="shared" si="9"/>
        <v>115</v>
      </c>
      <c r="E28" s="5313">
        <f t="shared" si="9"/>
        <v>102</v>
      </c>
      <c r="F28" s="5326">
        <f t="shared" si="9"/>
        <v>0</v>
      </c>
      <c r="G28" s="5315">
        <f t="shared" si="9"/>
        <v>102</v>
      </c>
      <c r="H28" s="3417">
        <f>E28+B28</f>
        <v>215</v>
      </c>
      <c r="I28" s="3429">
        <f>F28+C28</f>
        <v>2</v>
      </c>
      <c r="J28" s="3430">
        <f>G28+D28</f>
        <v>217</v>
      </c>
      <c r="K28" s="2871"/>
      <c r="L28" s="2873"/>
      <c r="M28" s="2872"/>
      <c r="N28" s="2872"/>
      <c r="O28" s="2872"/>
      <c r="P28" s="2872"/>
      <c r="Q28" s="2872"/>
      <c r="R28" s="287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</row>
    <row r="29" spans="1:115" s="396" customFormat="1" ht="15.75">
      <c r="A29" s="2860" t="s">
        <v>63</v>
      </c>
      <c r="B29" s="2861"/>
      <c r="C29" s="2862"/>
      <c r="D29" s="2866"/>
      <c r="E29" s="5339"/>
      <c r="F29" s="5327"/>
      <c r="G29" s="5340"/>
      <c r="H29" s="2850"/>
      <c r="I29" s="2863"/>
      <c r="J29" s="3431"/>
      <c r="K29" s="2871"/>
      <c r="L29" s="2872"/>
      <c r="M29" s="2872"/>
      <c r="N29" s="2872"/>
      <c r="O29" s="2872"/>
      <c r="P29" s="2872"/>
      <c r="Q29" s="2872"/>
      <c r="R29" s="287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</row>
    <row r="30" spans="1:115" s="396" customFormat="1" ht="16.5" customHeight="1">
      <c r="A30" s="3441" t="s">
        <v>80</v>
      </c>
      <c r="B30" s="3423">
        <v>0</v>
      </c>
      <c r="C30" s="3424">
        <v>0</v>
      </c>
      <c r="D30" s="3435">
        <f>B30+C30</f>
        <v>0</v>
      </c>
      <c r="E30" s="5343">
        <v>0</v>
      </c>
      <c r="F30" s="5323">
        <v>0</v>
      </c>
      <c r="G30" s="5336">
        <f>E30+F30</f>
        <v>0</v>
      </c>
      <c r="H30" s="3408">
        <f>B30+E30</f>
        <v>0</v>
      </c>
      <c r="I30" s="3421">
        <f>C30+F30</f>
        <v>0</v>
      </c>
      <c r="J30" s="3422">
        <f t="shared" ref="J30:J38" si="10">G30+D30</f>
        <v>0</v>
      </c>
      <c r="K30" s="2871"/>
      <c r="L30" s="2872"/>
      <c r="M30" s="2872"/>
      <c r="N30" s="2872"/>
      <c r="O30" s="2872"/>
      <c r="P30" s="2872"/>
      <c r="Q30" s="2872"/>
      <c r="R30" s="287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2"/>
      <c r="CX30" s="402"/>
      <c r="CY30" s="402"/>
      <c r="CZ30" s="402"/>
      <c r="DA30" s="402"/>
      <c r="DB30" s="402"/>
      <c r="DC30" s="402"/>
      <c r="DD30" s="402"/>
      <c r="DE30" s="402"/>
      <c r="DF30" s="402"/>
      <c r="DG30" s="402"/>
      <c r="DH30" s="402"/>
      <c r="DI30" s="402"/>
      <c r="DJ30" s="402"/>
      <c r="DK30" s="402"/>
    </row>
    <row r="31" spans="1:115" s="396" customFormat="1" ht="15.75">
      <c r="A31" s="3442" t="s">
        <v>81</v>
      </c>
      <c r="B31" s="2855">
        <v>1</v>
      </c>
      <c r="C31" s="2856">
        <v>0</v>
      </c>
      <c r="D31" s="3435">
        <f t="shared" ref="D31:D37" si="11">B31+C31</f>
        <v>1</v>
      </c>
      <c r="E31" s="5343">
        <v>1</v>
      </c>
      <c r="F31" s="5323">
        <v>0</v>
      </c>
      <c r="G31" s="5336">
        <f t="shared" ref="G31:G37" si="12">E31+F31</f>
        <v>1</v>
      </c>
      <c r="H31" s="3408">
        <f t="shared" ref="H31:I37" si="13">B31+E31</f>
        <v>2</v>
      </c>
      <c r="I31" s="3421">
        <f t="shared" si="13"/>
        <v>0</v>
      </c>
      <c r="J31" s="3422">
        <f t="shared" si="10"/>
        <v>2</v>
      </c>
      <c r="K31" s="2871"/>
      <c r="L31" s="2872"/>
      <c r="M31" s="2872"/>
      <c r="N31" s="2872"/>
      <c r="O31" s="2872"/>
      <c r="P31" s="2872"/>
      <c r="Q31" s="2872"/>
      <c r="R31" s="287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2"/>
      <c r="BN31" s="402"/>
      <c r="BO31" s="402"/>
      <c r="BP31" s="402"/>
      <c r="BQ31" s="402"/>
      <c r="BR31" s="402"/>
      <c r="BS31" s="402"/>
      <c r="BT31" s="402"/>
      <c r="BU31" s="402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2"/>
      <c r="CX31" s="402"/>
      <c r="CY31" s="402"/>
      <c r="CZ31" s="402"/>
      <c r="DA31" s="402"/>
      <c r="DB31" s="402"/>
      <c r="DC31" s="402"/>
      <c r="DD31" s="402"/>
      <c r="DE31" s="402"/>
      <c r="DF31" s="402"/>
      <c r="DG31" s="402"/>
      <c r="DH31" s="402"/>
      <c r="DI31" s="402"/>
      <c r="DJ31" s="402"/>
      <c r="DK31" s="402"/>
    </row>
    <row r="32" spans="1:115" s="396" customFormat="1" ht="15.75">
      <c r="A32" s="3443" t="s">
        <v>82</v>
      </c>
      <c r="B32" s="3423">
        <v>0</v>
      </c>
      <c r="C32" s="3424">
        <v>0</v>
      </c>
      <c r="D32" s="3435">
        <f t="shared" si="11"/>
        <v>0</v>
      </c>
      <c r="E32" s="5343">
        <v>0</v>
      </c>
      <c r="F32" s="5323">
        <v>0</v>
      </c>
      <c r="G32" s="5336">
        <f t="shared" si="12"/>
        <v>0</v>
      </c>
      <c r="H32" s="3408">
        <f t="shared" si="13"/>
        <v>0</v>
      </c>
      <c r="I32" s="3421">
        <f t="shared" si="13"/>
        <v>0</v>
      </c>
      <c r="J32" s="3422">
        <f t="shared" si="10"/>
        <v>0</v>
      </c>
      <c r="K32" s="2871"/>
      <c r="L32" s="2872"/>
      <c r="M32" s="2872"/>
      <c r="N32" s="2872"/>
      <c r="O32" s="2872"/>
      <c r="P32" s="2872"/>
      <c r="Q32" s="2872"/>
      <c r="R32" s="287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  <c r="BT32" s="402"/>
      <c r="BU32" s="402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402"/>
      <c r="CX32" s="402"/>
      <c r="CY32" s="402"/>
      <c r="CZ32" s="402"/>
      <c r="DA32" s="402"/>
      <c r="DB32" s="402"/>
      <c r="DC32" s="402"/>
      <c r="DD32" s="402"/>
      <c r="DE32" s="402"/>
      <c r="DF32" s="402"/>
      <c r="DG32" s="402"/>
      <c r="DH32" s="402"/>
      <c r="DI32" s="402"/>
      <c r="DJ32" s="402"/>
      <c r="DK32" s="402"/>
    </row>
    <row r="33" spans="1:115" s="396" customFormat="1" ht="15" customHeight="1">
      <c r="A33" s="3441" t="s">
        <v>57</v>
      </c>
      <c r="B33" s="3423">
        <v>0</v>
      </c>
      <c r="C33" s="3424">
        <v>0</v>
      </c>
      <c r="D33" s="3435">
        <f t="shared" si="11"/>
        <v>0</v>
      </c>
      <c r="E33" s="5343">
        <v>0</v>
      </c>
      <c r="F33" s="5323">
        <v>0</v>
      </c>
      <c r="G33" s="5336">
        <f t="shared" si="12"/>
        <v>0</v>
      </c>
      <c r="H33" s="3408">
        <f t="shared" si="13"/>
        <v>0</v>
      </c>
      <c r="I33" s="3421">
        <f t="shared" si="13"/>
        <v>0</v>
      </c>
      <c r="J33" s="3422">
        <f t="shared" si="10"/>
        <v>0</v>
      </c>
      <c r="K33" s="2871"/>
      <c r="L33" s="2872"/>
      <c r="M33" s="2872"/>
      <c r="N33" s="2872"/>
      <c r="O33" s="2872"/>
      <c r="P33" s="2872"/>
      <c r="Q33" s="2872"/>
      <c r="R33" s="287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</row>
    <row r="34" spans="1:115" s="396" customFormat="1" ht="15.75">
      <c r="A34" s="3444" t="s">
        <v>84</v>
      </c>
      <c r="B34" s="3423">
        <v>1</v>
      </c>
      <c r="C34" s="3424">
        <v>0</v>
      </c>
      <c r="D34" s="3435">
        <f t="shared" si="11"/>
        <v>1</v>
      </c>
      <c r="E34" s="5343">
        <v>0</v>
      </c>
      <c r="F34" s="5323">
        <v>0</v>
      </c>
      <c r="G34" s="5336">
        <f t="shared" si="12"/>
        <v>0</v>
      </c>
      <c r="H34" s="3408">
        <f t="shared" si="13"/>
        <v>1</v>
      </c>
      <c r="I34" s="3421">
        <f t="shared" si="13"/>
        <v>0</v>
      </c>
      <c r="J34" s="3422">
        <f t="shared" si="10"/>
        <v>1</v>
      </c>
      <c r="K34" s="2871"/>
      <c r="L34" s="2872"/>
      <c r="M34" s="2872"/>
      <c r="N34" s="2872"/>
      <c r="O34" s="2872"/>
      <c r="P34" s="2872"/>
      <c r="Q34" s="2872"/>
      <c r="R34" s="287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2"/>
      <c r="BE34" s="402"/>
      <c r="BF34" s="402"/>
      <c r="BG34" s="402"/>
      <c r="BH34" s="402"/>
      <c r="BI34" s="402"/>
      <c r="BJ34" s="402"/>
      <c r="BK34" s="402"/>
      <c r="BL34" s="402"/>
      <c r="BM34" s="402"/>
      <c r="BN34" s="402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2"/>
      <c r="DF34" s="402"/>
      <c r="DG34" s="402"/>
      <c r="DH34" s="402"/>
      <c r="DI34" s="402"/>
      <c r="DJ34" s="402"/>
      <c r="DK34" s="402"/>
    </row>
    <row r="35" spans="1:115" s="396" customFormat="1" ht="15.75">
      <c r="A35" s="3445" t="s">
        <v>85</v>
      </c>
      <c r="B35" s="3425">
        <v>0</v>
      </c>
      <c r="C35" s="3426">
        <v>0</v>
      </c>
      <c r="D35" s="3435">
        <f t="shared" si="11"/>
        <v>0</v>
      </c>
      <c r="E35" s="5335">
        <v>0</v>
      </c>
      <c r="F35" s="5323">
        <v>0</v>
      </c>
      <c r="G35" s="5336">
        <f t="shared" si="12"/>
        <v>0</v>
      </c>
      <c r="H35" s="3408">
        <f t="shared" si="13"/>
        <v>0</v>
      </c>
      <c r="I35" s="3421">
        <f t="shared" si="13"/>
        <v>0</v>
      </c>
      <c r="J35" s="3422">
        <f t="shared" si="10"/>
        <v>0</v>
      </c>
      <c r="K35" s="2871"/>
      <c r="L35" s="2872"/>
      <c r="M35" s="2872"/>
      <c r="N35" s="2872"/>
      <c r="O35" s="2872"/>
      <c r="P35" s="2872"/>
      <c r="Q35" s="2872"/>
      <c r="R35" s="287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</row>
    <row r="36" spans="1:115" s="396" customFormat="1" ht="20.25" customHeight="1">
      <c r="A36" s="3446" t="s">
        <v>86</v>
      </c>
      <c r="B36" s="3425">
        <v>0</v>
      </c>
      <c r="C36" s="3426">
        <v>0</v>
      </c>
      <c r="D36" s="3435">
        <f t="shared" si="11"/>
        <v>0</v>
      </c>
      <c r="E36" s="5335">
        <v>0</v>
      </c>
      <c r="F36" s="5323">
        <v>0</v>
      </c>
      <c r="G36" s="5336">
        <f t="shared" si="12"/>
        <v>0</v>
      </c>
      <c r="H36" s="3408">
        <f t="shared" si="13"/>
        <v>0</v>
      </c>
      <c r="I36" s="3421">
        <f t="shared" si="13"/>
        <v>0</v>
      </c>
      <c r="J36" s="3422">
        <f t="shared" si="10"/>
        <v>0</v>
      </c>
      <c r="K36" s="2871"/>
      <c r="L36" s="2872"/>
      <c r="M36" s="2872"/>
      <c r="N36" s="2872"/>
      <c r="O36" s="2872"/>
      <c r="P36" s="2872"/>
      <c r="Q36" s="2872"/>
      <c r="R36" s="287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2"/>
      <c r="BF36" s="402"/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2"/>
      <c r="CX36" s="402"/>
      <c r="CY36" s="402"/>
      <c r="CZ36" s="402"/>
      <c r="DA36" s="402"/>
      <c r="DB36" s="402"/>
      <c r="DC36" s="402"/>
      <c r="DD36" s="402"/>
      <c r="DE36" s="402"/>
      <c r="DF36" s="402"/>
      <c r="DG36" s="402"/>
      <c r="DH36" s="402"/>
      <c r="DI36" s="402"/>
      <c r="DJ36" s="402"/>
      <c r="DK36" s="402"/>
    </row>
    <row r="37" spans="1:115" s="396" customFormat="1" ht="16.5" thickBot="1">
      <c r="A37" s="3450" t="s">
        <v>87</v>
      </c>
      <c r="B37" s="3455">
        <v>0</v>
      </c>
      <c r="C37" s="3432">
        <v>0</v>
      </c>
      <c r="D37" s="3436">
        <f t="shared" si="11"/>
        <v>0</v>
      </c>
      <c r="E37" s="5344">
        <v>0</v>
      </c>
      <c r="F37" s="3427">
        <v>0</v>
      </c>
      <c r="G37" s="5345">
        <f t="shared" si="12"/>
        <v>0</v>
      </c>
      <c r="H37" s="3413">
        <f t="shared" si="13"/>
        <v>0</v>
      </c>
      <c r="I37" s="3427">
        <f>C37+F37</f>
        <v>0</v>
      </c>
      <c r="J37" s="3428">
        <f t="shared" si="10"/>
        <v>0</v>
      </c>
      <c r="K37" s="2871"/>
      <c r="L37" s="2872"/>
      <c r="M37" s="2872"/>
      <c r="N37" s="2872"/>
      <c r="O37" s="2872"/>
      <c r="P37" s="2872"/>
      <c r="Q37" s="2872"/>
      <c r="R37" s="287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2"/>
      <c r="BE37" s="402"/>
      <c r="BF37" s="402"/>
      <c r="BG37" s="402"/>
      <c r="BH37" s="402"/>
      <c r="BI37" s="402"/>
      <c r="BJ37" s="402"/>
      <c r="BK37" s="402"/>
      <c r="BL37" s="402"/>
      <c r="BM37" s="402"/>
      <c r="BN37" s="402"/>
      <c r="BO37" s="402"/>
      <c r="BP37" s="402"/>
      <c r="BQ37" s="402"/>
      <c r="BR37" s="402"/>
      <c r="BS37" s="402"/>
      <c r="BT37" s="402"/>
      <c r="BU37" s="402"/>
      <c r="BV37" s="402"/>
      <c r="BW37" s="402"/>
      <c r="BX37" s="402"/>
      <c r="BY37" s="402"/>
      <c r="BZ37" s="402"/>
      <c r="CA37" s="402"/>
      <c r="CB37" s="402"/>
      <c r="CC37" s="402"/>
      <c r="CD37" s="402"/>
      <c r="CE37" s="402"/>
      <c r="CF37" s="402"/>
      <c r="CG37" s="402"/>
      <c r="CH37" s="402"/>
      <c r="CI37" s="402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  <c r="CT37" s="402"/>
      <c r="CU37" s="402"/>
      <c r="CV37" s="402"/>
      <c r="CW37" s="402"/>
      <c r="CX37" s="402"/>
      <c r="CY37" s="402"/>
      <c r="CZ37" s="402"/>
      <c r="DA37" s="402"/>
      <c r="DB37" s="402"/>
      <c r="DC37" s="402"/>
      <c r="DD37" s="402"/>
      <c r="DE37" s="402"/>
      <c r="DF37" s="402"/>
      <c r="DG37" s="402"/>
      <c r="DH37" s="402"/>
      <c r="DI37" s="402"/>
      <c r="DJ37" s="402"/>
      <c r="DK37" s="402"/>
    </row>
    <row r="38" spans="1:115" s="396" customFormat="1" ht="21.75" customHeight="1" thickBot="1">
      <c r="A38" s="3449" t="s">
        <v>66</v>
      </c>
      <c r="B38" s="3456">
        <f t="shared" ref="B38:G38" si="14">SUM(B30:B37)</f>
        <v>2</v>
      </c>
      <c r="C38" s="3433">
        <f t="shared" si="14"/>
        <v>0</v>
      </c>
      <c r="D38" s="3286">
        <f t="shared" si="14"/>
        <v>2</v>
      </c>
      <c r="E38" s="5346">
        <f t="shared" si="14"/>
        <v>1</v>
      </c>
      <c r="F38" s="5329">
        <f t="shared" si="14"/>
        <v>0</v>
      </c>
      <c r="G38" s="5347">
        <f t="shared" si="14"/>
        <v>1</v>
      </c>
      <c r="H38" s="3437">
        <f>B38+E38</f>
        <v>3</v>
      </c>
      <c r="I38" s="3433">
        <f>C38+F38</f>
        <v>0</v>
      </c>
      <c r="J38" s="3430">
        <f t="shared" si="10"/>
        <v>3</v>
      </c>
      <c r="K38" s="2871"/>
      <c r="L38" s="2872"/>
      <c r="M38" s="2872"/>
      <c r="N38" s="2872"/>
      <c r="O38" s="2872"/>
      <c r="P38" s="2872"/>
      <c r="Q38" s="2872"/>
      <c r="R38" s="287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2"/>
      <c r="CM38" s="402"/>
      <c r="CN38" s="402"/>
      <c r="CO38" s="402"/>
      <c r="CP38" s="402"/>
      <c r="CQ38" s="402"/>
      <c r="CR38" s="402"/>
      <c r="CS38" s="402"/>
      <c r="CT38" s="402"/>
      <c r="CU38" s="402"/>
      <c r="CV38" s="402"/>
      <c r="CW38" s="402"/>
      <c r="CX38" s="402"/>
      <c r="CY38" s="402"/>
      <c r="CZ38" s="402"/>
      <c r="DA38" s="402"/>
      <c r="DB38" s="402"/>
      <c r="DC38" s="402"/>
      <c r="DD38" s="402"/>
      <c r="DE38" s="402"/>
      <c r="DF38" s="402"/>
      <c r="DG38" s="402"/>
      <c r="DH38" s="402"/>
      <c r="DI38" s="402"/>
      <c r="DJ38" s="402"/>
      <c r="DK38" s="402"/>
    </row>
    <row r="39" spans="1:115" s="396" customFormat="1" ht="21.75" customHeight="1" thickBot="1">
      <c r="A39" s="3451" t="s">
        <v>72</v>
      </c>
      <c r="B39" s="3457">
        <f t="shared" ref="B39:I39" si="15">B28</f>
        <v>113</v>
      </c>
      <c r="C39" s="3458">
        <f t="shared" si="15"/>
        <v>2</v>
      </c>
      <c r="D39" s="3287">
        <f t="shared" si="15"/>
        <v>115</v>
      </c>
      <c r="E39" s="5348">
        <f t="shared" si="15"/>
        <v>102</v>
      </c>
      <c r="F39" s="5330">
        <f t="shared" si="15"/>
        <v>0</v>
      </c>
      <c r="G39" s="5349">
        <f t="shared" si="15"/>
        <v>102</v>
      </c>
      <c r="H39" s="3459">
        <f t="shared" si="15"/>
        <v>215</v>
      </c>
      <c r="I39" s="3458">
        <f t="shared" si="15"/>
        <v>2</v>
      </c>
      <c r="J39" s="3460">
        <f>G39+D39</f>
        <v>217</v>
      </c>
      <c r="K39" s="2871"/>
      <c r="L39" s="2872"/>
      <c r="M39" s="2872"/>
      <c r="N39" s="2872"/>
      <c r="O39" s="2872"/>
      <c r="P39" s="2872"/>
      <c r="Q39" s="2872"/>
      <c r="R39" s="287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2"/>
      <c r="BD39" s="402"/>
      <c r="BE39" s="402"/>
      <c r="BF39" s="402"/>
      <c r="BG39" s="402"/>
      <c r="BH39" s="402"/>
      <c r="BI39" s="402"/>
      <c r="BJ39" s="402"/>
      <c r="BK39" s="402"/>
      <c r="BL39" s="402"/>
      <c r="BM39" s="402"/>
      <c r="BN39" s="402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  <c r="CV39" s="402"/>
      <c r="CW39" s="402"/>
      <c r="CX39" s="402"/>
      <c r="CY39" s="402"/>
      <c r="CZ39" s="402"/>
      <c r="DA39" s="402"/>
      <c r="DB39" s="402"/>
      <c r="DC39" s="402"/>
      <c r="DD39" s="402"/>
      <c r="DE39" s="402"/>
      <c r="DF39" s="402"/>
      <c r="DG39" s="402"/>
      <c r="DH39" s="402"/>
      <c r="DI39" s="402"/>
      <c r="DJ39" s="402"/>
      <c r="DK39" s="402"/>
    </row>
    <row r="40" spans="1:115" s="396" customFormat="1" ht="21.75" customHeight="1" thickBot="1">
      <c r="A40" s="3452" t="s">
        <v>66</v>
      </c>
      <c r="B40" s="3461">
        <f t="shared" ref="B40:I40" si="16">B38</f>
        <v>2</v>
      </c>
      <c r="C40" s="3283">
        <f t="shared" si="16"/>
        <v>0</v>
      </c>
      <c r="D40" s="3288">
        <f t="shared" si="16"/>
        <v>2</v>
      </c>
      <c r="E40" s="5350">
        <f t="shared" si="16"/>
        <v>1</v>
      </c>
      <c r="F40" s="5331">
        <f t="shared" si="16"/>
        <v>0</v>
      </c>
      <c r="G40" s="5351">
        <f t="shared" si="16"/>
        <v>1</v>
      </c>
      <c r="H40" s="3285">
        <f t="shared" si="16"/>
        <v>3</v>
      </c>
      <c r="I40" s="3284">
        <f t="shared" si="16"/>
        <v>0</v>
      </c>
      <c r="J40" s="3284">
        <f>G40+D40</f>
        <v>3</v>
      </c>
      <c r="K40" s="2871"/>
      <c r="L40" s="2872"/>
      <c r="M40" s="2872"/>
      <c r="N40" s="2872"/>
      <c r="O40" s="2872"/>
      <c r="P40" s="2872"/>
      <c r="Q40" s="2872"/>
      <c r="R40" s="287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</row>
    <row r="41" spans="1:115" s="396" customFormat="1" ht="23.25" thickBot="1">
      <c r="A41" s="3453" t="s">
        <v>67</v>
      </c>
      <c r="B41" s="5352">
        <f t="shared" ref="B41:G41" si="17">B40+B39</f>
        <v>115</v>
      </c>
      <c r="C41" s="5353">
        <f t="shared" si="17"/>
        <v>2</v>
      </c>
      <c r="D41" s="5354">
        <f t="shared" si="17"/>
        <v>117</v>
      </c>
      <c r="E41" s="5358">
        <f t="shared" si="17"/>
        <v>103</v>
      </c>
      <c r="F41" s="5359">
        <f t="shared" si="17"/>
        <v>0</v>
      </c>
      <c r="G41" s="5360">
        <f t="shared" si="17"/>
        <v>103</v>
      </c>
      <c r="H41" s="5355">
        <f>E41+B41</f>
        <v>218</v>
      </c>
      <c r="I41" s="5356">
        <f>F41+C41</f>
        <v>2</v>
      </c>
      <c r="J41" s="5357">
        <f>G41+D41</f>
        <v>220</v>
      </c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  <c r="CU41" s="402"/>
      <c r="CV41" s="402"/>
      <c r="CW41" s="402"/>
      <c r="CX41" s="402"/>
      <c r="CY41" s="402"/>
      <c r="CZ41" s="402"/>
      <c r="DA41" s="402"/>
      <c r="DB41" s="402"/>
      <c r="DC41" s="402"/>
      <c r="DD41" s="402"/>
      <c r="DE41" s="402"/>
      <c r="DF41" s="402"/>
      <c r="DG41" s="402"/>
      <c r="DH41" s="402"/>
      <c r="DI41" s="402"/>
      <c r="DJ41" s="402"/>
      <c r="DK41" s="402"/>
    </row>
    <row r="42" spans="1:115" s="396" customFormat="1" ht="15.75"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2"/>
      <c r="BT42" s="402"/>
      <c r="BU42" s="402"/>
      <c r="BV42" s="402"/>
      <c r="BW42" s="402"/>
      <c r="BX42" s="402"/>
      <c r="BY42" s="402"/>
      <c r="BZ42" s="402"/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  <c r="CU42" s="402"/>
      <c r="CV42" s="402"/>
      <c r="CW42" s="402"/>
      <c r="CX42" s="402"/>
      <c r="CY42" s="402"/>
      <c r="CZ42" s="402"/>
      <c r="DA42" s="402"/>
      <c r="DB42" s="402"/>
      <c r="DC42" s="402"/>
      <c r="DD42" s="402"/>
      <c r="DE42" s="402"/>
      <c r="DF42" s="402"/>
      <c r="DG42" s="402"/>
      <c r="DH42" s="402"/>
      <c r="DI42" s="402"/>
      <c r="DJ42" s="402"/>
      <c r="DK42" s="402"/>
    </row>
    <row r="43" spans="1:115" s="396" customFormat="1" ht="15.75">
      <c r="A43" s="401"/>
      <c r="B43" s="401"/>
      <c r="C43" s="401"/>
      <c r="D43" s="401"/>
      <c r="E43" s="401"/>
      <c r="F43" s="401"/>
      <c r="G43" s="401"/>
      <c r="H43" s="401"/>
      <c r="I43" s="403"/>
      <c r="J43" s="403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402"/>
      <c r="CX43" s="402"/>
      <c r="CY43" s="402"/>
      <c r="CZ43" s="402"/>
      <c r="DA43" s="402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</row>
    <row r="44" spans="1:115" ht="15.75">
      <c r="A44" s="6610"/>
      <c r="B44" s="6610"/>
      <c r="C44" s="6610"/>
      <c r="D44" s="6610"/>
      <c r="E44" s="6610"/>
      <c r="F44" s="6610"/>
      <c r="G44" s="6610"/>
      <c r="H44" s="6610"/>
      <c r="I44" s="6610"/>
      <c r="J44" s="6610"/>
    </row>
    <row r="46" spans="1:115">
      <c r="K46" s="405"/>
    </row>
  </sheetData>
  <mergeCells count="11">
    <mergeCell ref="A44:J44"/>
    <mergeCell ref="A3:A7"/>
    <mergeCell ref="B4:D5"/>
    <mergeCell ref="E4:G5"/>
    <mergeCell ref="H4:J6"/>
    <mergeCell ref="A1:J1"/>
    <mergeCell ref="A2:J2"/>
    <mergeCell ref="B3:D3"/>
    <mergeCell ref="E3:G3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zoomScale="75" zoomScaleNormal="75" workbookViewId="0">
      <selection activeCell="R30" sqref="R30"/>
    </sheetView>
  </sheetViews>
  <sheetFormatPr defaultRowHeight="12.75"/>
  <cols>
    <col min="1" max="1" width="59" style="397" customWidth="1"/>
    <col min="2" max="2" width="10.5703125" style="986" customWidth="1"/>
    <col min="3" max="3" width="10.28515625" style="986" customWidth="1"/>
    <col min="4" max="4" width="12.42578125" style="986" customWidth="1"/>
    <col min="5" max="5" width="9.85546875" style="397" customWidth="1"/>
    <col min="6" max="6" width="10.42578125" style="397" customWidth="1"/>
    <col min="7" max="7" width="12.42578125" style="397" customWidth="1"/>
    <col min="8" max="8" width="11.42578125" style="397" customWidth="1"/>
    <col min="9" max="9" width="11.5703125" style="397" customWidth="1"/>
    <col min="10" max="10" width="11.42578125" style="397" customWidth="1"/>
    <col min="11" max="11" width="11.28515625" style="397" customWidth="1"/>
    <col min="12" max="12" width="12.28515625" style="397" customWidth="1"/>
    <col min="13" max="13" width="13" style="397" customWidth="1"/>
    <col min="14" max="118" width="9.140625" style="398"/>
    <col min="119" max="256" width="9.140625" style="397"/>
    <col min="257" max="257" width="59" style="397" customWidth="1"/>
    <col min="258" max="258" width="5.85546875" style="397" customWidth="1"/>
    <col min="259" max="259" width="10.28515625" style="397" customWidth="1"/>
    <col min="260" max="260" width="12.42578125" style="397" customWidth="1"/>
    <col min="261" max="261" width="7.85546875" style="397" customWidth="1"/>
    <col min="262" max="262" width="7.7109375" style="397" customWidth="1"/>
    <col min="263" max="263" width="12.42578125" style="397" customWidth="1"/>
    <col min="264" max="264" width="11.42578125" style="397" customWidth="1"/>
    <col min="265" max="265" width="11.5703125" style="397" customWidth="1"/>
    <col min="266" max="266" width="12.42578125" style="397" customWidth="1"/>
    <col min="267" max="267" width="14.7109375" style="397" customWidth="1"/>
    <col min="268" max="268" width="15.85546875" style="397" customWidth="1"/>
    <col min="269" max="269" width="13" style="397" customWidth="1"/>
    <col min="270" max="512" width="9.140625" style="397"/>
    <col min="513" max="513" width="59" style="397" customWidth="1"/>
    <col min="514" max="514" width="5.85546875" style="397" customWidth="1"/>
    <col min="515" max="515" width="10.28515625" style="397" customWidth="1"/>
    <col min="516" max="516" width="12.42578125" style="397" customWidth="1"/>
    <col min="517" max="517" width="7.85546875" style="397" customWidth="1"/>
    <col min="518" max="518" width="7.7109375" style="397" customWidth="1"/>
    <col min="519" max="519" width="12.42578125" style="397" customWidth="1"/>
    <col min="520" max="520" width="11.42578125" style="397" customWidth="1"/>
    <col min="521" max="521" width="11.5703125" style="397" customWidth="1"/>
    <col min="522" max="522" width="12.42578125" style="397" customWidth="1"/>
    <col min="523" max="523" width="14.7109375" style="397" customWidth="1"/>
    <col min="524" max="524" width="15.85546875" style="397" customWidth="1"/>
    <col min="525" max="525" width="13" style="397" customWidth="1"/>
    <col min="526" max="768" width="9.140625" style="397"/>
    <col min="769" max="769" width="59" style="397" customWidth="1"/>
    <col min="770" max="770" width="5.85546875" style="397" customWidth="1"/>
    <col min="771" max="771" width="10.28515625" style="397" customWidth="1"/>
    <col min="772" max="772" width="12.42578125" style="397" customWidth="1"/>
    <col min="773" max="773" width="7.85546875" style="397" customWidth="1"/>
    <col min="774" max="774" width="7.7109375" style="397" customWidth="1"/>
    <col min="775" max="775" width="12.42578125" style="397" customWidth="1"/>
    <col min="776" max="776" width="11.42578125" style="397" customWidth="1"/>
    <col min="777" max="777" width="11.5703125" style="397" customWidth="1"/>
    <col min="778" max="778" width="12.42578125" style="397" customWidth="1"/>
    <col min="779" max="779" width="14.7109375" style="397" customWidth="1"/>
    <col min="780" max="780" width="15.85546875" style="397" customWidth="1"/>
    <col min="781" max="781" width="13" style="397" customWidth="1"/>
    <col min="782" max="1024" width="9.140625" style="397"/>
    <col min="1025" max="1025" width="59" style="397" customWidth="1"/>
    <col min="1026" max="1026" width="5.85546875" style="397" customWidth="1"/>
    <col min="1027" max="1027" width="10.28515625" style="397" customWidth="1"/>
    <col min="1028" max="1028" width="12.42578125" style="397" customWidth="1"/>
    <col min="1029" max="1029" width="7.85546875" style="397" customWidth="1"/>
    <col min="1030" max="1030" width="7.7109375" style="397" customWidth="1"/>
    <col min="1031" max="1031" width="12.42578125" style="397" customWidth="1"/>
    <col min="1032" max="1032" width="11.42578125" style="397" customWidth="1"/>
    <col min="1033" max="1033" width="11.5703125" style="397" customWidth="1"/>
    <col min="1034" max="1034" width="12.42578125" style="397" customWidth="1"/>
    <col min="1035" max="1035" width="14.7109375" style="397" customWidth="1"/>
    <col min="1036" max="1036" width="15.85546875" style="397" customWidth="1"/>
    <col min="1037" max="1037" width="13" style="397" customWidth="1"/>
    <col min="1038" max="1280" width="9.140625" style="397"/>
    <col min="1281" max="1281" width="59" style="397" customWidth="1"/>
    <col min="1282" max="1282" width="5.85546875" style="397" customWidth="1"/>
    <col min="1283" max="1283" width="10.28515625" style="397" customWidth="1"/>
    <col min="1284" max="1284" width="12.42578125" style="397" customWidth="1"/>
    <col min="1285" max="1285" width="7.85546875" style="397" customWidth="1"/>
    <col min="1286" max="1286" width="7.7109375" style="397" customWidth="1"/>
    <col min="1287" max="1287" width="12.42578125" style="397" customWidth="1"/>
    <col min="1288" max="1288" width="11.42578125" style="397" customWidth="1"/>
    <col min="1289" max="1289" width="11.5703125" style="397" customWidth="1"/>
    <col min="1290" max="1290" width="12.42578125" style="397" customWidth="1"/>
    <col min="1291" max="1291" width="14.7109375" style="397" customWidth="1"/>
    <col min="1292" max="1292" width="15.85546875" style="397" customWidth="1"/>
    <col min="1293" max="1293" width="13" style="397" customWidth="1"/>
    <col min="1294" max="1536" width="9.140625" style="397"/>
    <col min="1537" max="1537" width="59" style="397" customWidth="1"/>
    <col min="1538" max="1538" width="5.85546875" style="397" customWidth="1"/>
    <col min="1539" max="1539" width="10.28515625" style="397" customWidth="1"/>
    <col min="1540" max="1540" width="12.42578125" style="397" customWidth="1"/>
    <col min="1541" max="1541" width="7.85546875" style="397" customWidth="1"/>
    <col min="1542" max="1542" width="7.7109375" style="397" customWidth="1"/>
    <col min="1543" max="1543" width="12.42578125" style="397" customWidth="1"/>
    <col min="1544" max="1544" width="11.42578125" style="397" customWidth="1"/>
    <col min="1545" max="1545" width="11.5703125" style="397" customWidth="1"/>
    <col min="1546" max="1546" width="12.42578125" style="397" customWidth="1"/>
    <col min="1547" max="1547" width="14.7109375" style="397" customWidth="1"/>
    <col min="1548" max="1548" width="15.85546875" style="397" customWidth="1"/>
    <col min="1549" max="1549" width="13" style="397" customWidth="1"/>
    <col min="1550" max="1792" width="9.140625" style="397"/>
    <col min="1793" max="1793" width="59" style="397" customWidth="1"/>
    <col min="1794" max="1794" width="5.85546875" style="397" customWidth="1"/>
    <col min="1795" max="1795" width="10.28515625" style="397" customWidth="1"/>
    <col min="1796" max="1796" width="12.42578125" style="397" customWidth="1"/>
    <col min="1797" max="1797" width="7.85546875" style="397" customWidth="1"/>
    <col min="1798" max="1798" width="7.7109375" style="397" customWidth="1"/>
    <col min="1799" max="1799" width="12.42578125" style="397" customWidth="1"/>
    <col min="1800" max="1800" width="11.42578125" style="397" customWidth="1"/>
    <col min="1801" max="1801" width="11.5703125" style="397" customWidth="1"/>
    <col min="1802" max="1802" width="12.42578125" style="397" customWidth="1"/>
    <col min="1803" max="1803" width="14.7109375" style="397" customWidth="1"/>
    <col min="1804" max="1804" width="15.85546875" style="397" customWidth="1"/>
    <col min="1805" max="1805" width="13" style="397" customWidth="1"/>
    <col min="1806" max="2048" width="9.140625" style="397"/>
    <col min="2049" max="2049" width="59" style="397" customWidth="1"/>
    <col min="2050" max="2050" width="5.85546875" style="397" customWidth="1"/>
    <col min="2051" max="2051" width="10.28515625" style="397" customWidth="1"/>
    <col min="2052" max="2052" width="12.42578125" style="397" customWidth="1"/>
    <col min="2053" max="2053" width="7.85546875" style="397" customWidth="1"/>
    <col min="2054" max="2054" width="7.7109375" style="397" customWidth="1"/>
    <col min="2055" max="2055" width="12.42578125" style="397" customWidth="1"/>
    <col min="2056" max="2056" width="11.42578125" style="397" customWidth="1"/>
    <col min="2057" max="2057" width="11.5703125" style="397" customWidth="1"/>
    <col min="2058" max="2058" width="12.42578125" style="397" customWidth="1"/>
    <col min="2059" max="2059" width="14.7109375" style="397" customWidth="1"/>
    <col min="2060" max="2060" width="15.85546875" style="397" customWidth="1"/>
    <col min="2061" max="2061" width="13" style="397" customWidth="1"/>
    <col min="2062" max="2304" width="9.140625" style="397"/>
    <col min="2305" max="2305" width="59" style="397" customWidth="1"/>
    <col min="2306" max="2306" width="5.85546875" style="397" customWidth="1"/>
    <col min="2307" max="2307" width="10.28515625" style="397" customWidth="1"/>
    <col min="2308" max="2308" width="12.42578125" style="397" customWidth="1"/>
    <col min="2309" max="2309" width="7.85546875" style="397" customWidth="1"/>
    <col min="2310" max="2310" width="7.7109375" style="397" customWidth="1"/>
    <col min="2311" max="2311" width="12.42578125" style="397" customWidth="1"/>
    <col min="2312" max="2312" width="11.42578125" style="397" customWidth="1"/>
    <col min="2313" max="2313" width="11.5703125" style="397" customWidth="1"/>
    <col min="2314" max="2314" width="12.42578125" style="397" customWidth="1"/>
    <col min="2315" max="2315" width="14.7109375" style="397" customWidth="1"/>
    <col min="2316" max="2316" width="15.85546875" style="397" customWidth="1"/>
    <col min="2317" max="2317" width="13" style="397" customWidth="1"/>
    <col min="2318" max="2560" width="9.140625" style="397"/>
    <col min="2561" max="2561" width="59" style="397" customWidth="1"/>
    <col min="2562" max="2562" width="5.85546875" style="397" customWidth="1"/>
    <col min="2563" max="2563" width="10.28515625" style="397" customWidth="1"/>
    <col min="2564" max="2564" width="12.42578125" style="397" customWidth="1"/>
    <col min="2565" max="2565" width="7.85546875" style="397" customWidth="1"/>
    <col min="2566" max="2566" width="7.7109375" style="397" customWidth="1"/>
    <col min="2567" max="2567" width="12.42578125" style="397" customWidth="1"/>
    <col min="2568" max="2568" width="11.42578125" style="397" customWidth="1"/>
    <col min="2569" max="2569" width="11.5703125" style="397" customWidth="1"/>
    <col min="2570" max="2570" width="12.42578125" style="397" customWidth="1"/>
    <col min="2571" max="2571" width="14.7109375" style="397" customWidth="1"/>
    <col min="2572" max="2572" width="15.85546875" style="397" customWidth="1"/>
    <col min="2573" max="2573" width="13" style="397" customWidth="1"/>
    <col min="2574" max="2816" width="9.140625" style="397"/>
    <col min="2817" max="2817" width="59" style="397" customWidth="1"/>
    <col min="2818" max="2818" width="5.85546875" style="397" customWidth="1"/>
    <col min="2819" max="2819" width="10.28515625" style="397" customWidth="1"/>
    <col min="2820" max="2820" width="12.42578125" style="397" customWidth="1"/>
    <col min="2821" max="2821" width="7.85546875" style="397" customWidth="1"/>
    <col min="2822" max="2822" width="7.7109375" style="397" customWidth="1"/>
    <col min="2823" max="2823" width="12.42578125" style="397" customWidth="1"/>
    <col min="2824" max="2824" width="11.42578125" style="397" customWidth="1"/>
    <col min="2825" max="2825" width="11.5703125" style="397" customWidth="1"/>
    <col min="2826" max="2826" width="12.42578125" style="397" customWidth="1"/>
    <col min="2827" max="2827" width="14.7109375" style="397" customWidth="1"/>
    <col min="2828" max="2828" width="15.85546875" style="397" customWidth="1"/>
    <col min="2829" max="2829" width="13" style="397" customWidth="1"/>
    <col min="2830" max="3072" width="9.140625" style="397"/>
    <col min="3073" max="3073" width="59" style="397" customWidth="1"/>
    <col min="3074" max="3074" width="5.85546875" style="397" customWidth="1"/>
    <col min="3075" max="3075" width="10.28515625" style="397" customWidth="1"/>
    <col min="3076" max="3076" width="12.42578125" style="397" customWidth="1"/>
    <col min="3077" max="3077" width="7.85546875" style="397" customWidth="1"/>
    <col min="3078" max="3078" width="7.7109375" style="397" customWidth="1"/>
    <col min="3079" max="3079" width="12.42578125" style="397" customWidth="1"/>
    <col min="3080" max="3080" width="11.42578125" style="397" customWidth="1"/>
    <col min="3081" max="3081" width="11.5703125" style="397" customWidth="1"/>
    <col min="3082" max="3082" width="12.42578125" style="397" customWidth="1"/>
    <col min="3083" max="3083" width="14.7109375" style="397" customWidth="1"/>
    <col min="3084" max="3084" width="15.85546875" style="397" customWidth="1"/>
    <col min="3085" max="3085" width="13" style="397" customWidth="1"/>
    <col min="3086" max="3328" width="9.140625" style="397"/>
    <col min="3329" max="3329" width="59" style="397" customWidth="1"/>
    <col min="3330" max="3330" width="5.85546875" style="397" customWidth="1"/>
    <col min="3331" max="3331" width="10.28515625" style="397" customWidth="1"/>
    <col min="3332" max="3332" width="12.42578125" style="397" customWidth="1"/>
    <col min="3333" max="3333" width="7.85546875" style="397" customWidth="1"/>
    <col min="3334" max="3334" width="7.7109375" style="397" customWidth="1"/>
    <col min="3335" max="3335" width="12.42578125" style="397" customWidth="1"/>
    <col min="3336" max="3336" width="11.42578125" style="397" customWidth="1"/>
    <col min="3337" max="3337" width="11.5703125" style="397" customWidth="1"/>
    <col min="3338" max="3338" width="12.42578125" style="397" customWidth="1"/>
    <col min="3339" max="3339" width="14.7109375" style="397" customWidth="1"/>
    <col min="3340" max="3340" width="15.85546875" style="397" customWidth="1"/>
    <col min="3341" max="3341" width="13" style="397" customWidth="1"/>
    <col min="3342" max="3584" width="9.140625" style="397"/>
    <col min="3585" max="3585" width="59" style="397" customWidth="1"/>
    <col min="3586" max="3586" width="5.85546875" style="397" customWidth="1"/>
    <col min="3587" max="3587" width="10.28515625" style="397" customWidth="1"/>
    <col min="3588" max="3588" width="12.42578125" style="397" customWidth="1"/>
    <col min="3589" max="3589" width="7.85546875" style="397" customWidth="1"/>
    <col min="3590" max="3590" width="7.7109375" style="397" customWidth="1"/>
    <col min="3591" max="3591" width="12.42578125" style="397" customWidth="1"/>
    <col min="3592" max="3592" width="11.42578125" style="397" customWidth="1"/>
    <col min="3593" max="3593" width="11.5703125" style="397" customWidth="1"/>
    <col min="3594" max="3594" width="12.42578125" style="397" customWidth="1"/>
    <col min="3595" max="3595" width="14.7109375" style="397" customWidth="1"/>
    <col min="3596" max="3596" width="15.85546875" style="397" customWidth="1"/>
    <col min="3597" max="3597" width="13" style="397" customWidth="1"/>
    <col min="3598" max="3840" width="9.140625" style="397"/>
    <col min="3841" max="3841" width="59" style="397" customWidth="1"/>
    <col min="3842" max="3842" width="5.85546875" style="397" customWidth="1"/>
    <col min="3843" max="3843" width="10.28515625" style="397" customWidth="1"/>
    <col min="3844" max="3844" width="12.42578125" style="397" customWidth="1"/>
    <col min="3845" max="3845" width="7.85546875" style="397" customWidth="1"/>
    <col min="3846" max="3846" width="7.7109375" style="397" customWidth="1"/>
    <col min="3847" max="3847" width="12.42578125" style="397" customWidth="1"/>
    <col min="3848" max="3848" width="11.42578125" style="397" customWidth="1"/>
    <col min="3849" max="3849" width="11.5703125" style="397" customWidth="1"/>
    <col min="3850" max="3850" width="12.42578125" style="397" customWidth="1"/>
    <col min="3851" max="3851" width="14.7109375" style="397" customWidth="1"/>
    <col min="3852" max="3852" width="15.85546875" style="397" customWidth="1"/>
    <col min="3853" max="3853" width="13" style="397" customWidth="1"/>
    <col min="3854" max="4096" width="9.140625" style="397"/>
    <col min="4097" max="4097" width="59" style="397" customWidth="1"/>
    <col min="4098" max="4098" width="5.85546875" style="397" customWidth="1"/>
    <col min="4099" max="4099" width="10.28515625" style="397" customWidth="1"/>
    <col min="4100" max="4100" width="12.42578125" style="397" customWidth="1"/>
    <col min="4101" max="4101" width="7.85546875" style="397" customWidth="1"/>
    <col min="4102" max="4102" width="7.7109375" style="397" customWidth="1"/>
    <col min="4103" max="4103" width="12.42578125" style="397" customWidth="1"/>
    <col min="4104" max="4104" width="11.42578125" style="397" customWidth="1"/>
    <col min="4105" max="4105" width="11.5703125" style="397" customWidth="1"/>
    <col min="4106" max="4106" width="12.42578125" style="397" customWidth="1"/>
    <col min="4107" max="4107" width="14.7109375" style="397" customWidth="1"/>
    <col min="4108" max="4108" width="15.85546875" style="397" customWidth="1"/>
    <col min="4109" max="4109" width="13" style="397" customWidth="1"/>
    <col min="4110" max="4352" width="9.140625" style="397"/>
    <col min="4353" max="4353" width="59" style="397" customWidth="1"/>
    <col min="4354" max="4354" width="5.85546875" style="397" customWidth="1"/>
    <col min="4355" max="4355" width="10.28515625" style="397" customWidth="1"/>
    <col min="4356" max="4356" width="12.42578125" style="397" customWidth="1"/>
    <col min="4357" max="4357" width="7.85546875" style="397" customWidth="1"/>
    <col min="4358" max="4358" width="7.7109375" style="397" customWidth="1"/>
    <col min="4359" max="4359" width="12.42578125" style="397" customWidth="1"/>
    <col min="4360" max="4360" width="11.42578125" style="397" customWidth="1"/>
    <col min="4361" max="4361" width="11.5703125" style="397" customWidth="1"/>
    <col min="4362" max="4362" width="12.42578125" style="397" customWidth="1"/>
    <col min="4363" max="4363" width="14.7109375" style="397" customWidth="1"/>
    <col min="4364" max="4364" width="15.85546875" style="397" customWidth="1"/>
    <col min="4365" max="4365" width="13" style="397" customWidth="1"/>
    <col min="4366" max="4608" width="9.140625" style="397"/>
    <col min="4609" max="4609" width="59" style="397" customWidth="1"/>
    <col min="4610" max="4610" width="5.85546875" style="397" customWidth="1"/>
    <col min="4611" max="4611" width="10.28515625" style="397" customWidth="1"/>
    <col min="4612" max="4612" width="12.42578125" style="397" customWidth="1"/>
    <col min="4613" max="4613" width="7.85546875" style="397" customWidth="1"/>
    <col min="4614" max="4614" width="7.7109375" style="397" customWidth="1"/>
    <col min="4615" max="4615" width="12.42578125" style="397" customWidth="1"/>
    <col min="4616" max="4616" width="11.42578125" style="397" customWidth="1"/>
    <col min="4617" max="4617" width="11.5703125" style="397" customWidth="1"/>
    <col min="4618" max="4618" width="12.42578125" style="397" customWidth="1"/>
    <col min="4619" max="4619" width="14.7109375" style="397" customWidth="1"/>
    <col min="4620" max="4620" width="15.85546875" style="397" customWidth="1"/>
    <col min="4621" max="4621" width="13" style="397" customWidth="1"/>
    <col min="4622" max="4864" width="9.140625" style="397"/>
    <col min="4865" max="4865" width="59" style="397" customWidth="1"/>
    <col min="4866" max="4866" width="5.85546875" style="397" customWidth="1"/>
    <col min="4867" max="4867" width="10.28515625" style="397" customWidth="1"/>
    <col min="4868" max="4868" width="12.42578125" style="397" customWidth="1"/>
    <col min="4869" max="4869" width="7.85546875" style="397" customWidth="1"/>
    <col min="4870" max="4870" width="7.7109375" style="397" customWidth="1"/>
    <col min="4871" max="4871" width="12.42578125" style="397" customWidth="1"/>
    <col min="4872" max="4872" width="11.42578125" style="397" customWidth="1"/>
    <col min="4873" max="4873" width="11.5703125" style="397" customWidth="1"/>
    <col min="4874" max="4874" width="12.42578125" style="397" customWidth="1"/>
    <col min="4875" max="4875" width="14.7109375" style="397" customWidth="1"/>
    <col min="4876" max="4876" width="15.85546875" style="397" customWidth="1"/>
    <col min="4877" max="4877" width="13" style="397" customWidth="1"/>
    <col min="4878" max="5120" width="9.140625" style="397"/>
    <col min="5121" max="5121" width="59" style="397" customWidth="1"/>
    <col min="5122" max="5122" width="5.85546875" style="397" customWidth="1"/>
    <col min="5123" max="5123" width="10.28515625" style="397" customWidth="1"/>
    <col min="5124" max="5124" width="12.42578125" style="397" customWidth="1"/>
    <col min="5125" max="5125" width="7.85546875" style="397" customWidth="1"/>
    <col min="5126" max="5126" width="7.7109375" style="397" customWidth="1"/>
    <col min="5127" max="5127" width="12.42578125" style="397" customWidth="1"/>
    <col min="5128" max="5128" width="11.42578125" style="397" customWidth="1"/>
    <col min="5129" max="5129" width="11.5703125" style="397" customWidth="1"/>
    <col min="5130" max="5130" width="12.42578125" style="397" customWidth="1"/>
    <col min="5131" max="5131" width="14.7109375" style="397" customWidth="1"/>
    <col min="5132" max="5132" width="15.85546875" style="397" customWidth="1"/>
    <col min="5133" max="5133" width="13" style="397" customWidth="1"/>
    <col min="5134" max="5376" width="9.140625" style="397"/>
    <col min="5377" max="5377" width="59" style="397" customWidth="1"/>
    <col min="5378" max="5378" width="5.85546875" style="397" customWidth="1"/>
    <col min="5379" max="5379" width="10.28515625" style="397" customWidth="1"/>
    <col min="5380" max="5380" width="12.42578125" style="397" customWidth="1"/>
    <col min="5381" max="5381" width="7.85546875" style="397" customWidth="1"/>
    <col min="5382" max="5382" width="7.7109375" style="397" customWidth="1"/>
    <col min="5383" max="5383" width="12.42578125" style="397" customWidth="1"/>
    <col min="5384" max="5384" width="11.42578125" style="397" customWidth="1"/>
    <col min="5385" max="5385" width="11.5703125" style="397" customWidth="1"/>
    <col min="5386" max="5386" width="12.42578125" style="397" customWidth="1"/>
    <col min="5387" max="5387" width="14.7109375" style="397" customWidth="1"/>
    <col min="5388" max="5388" width="15.85546875" style="397" customWidth="1"/>
    <col min="5389" max="5389" width="13" style="397" customWidth="1"/>
    <col min="5390" max="5632" width="9.140625" style="397"/>
    <col min="5633" max="5633" width="59" style="397" customWidth="1"/>
    <col min="5634" max="5634" width="5.85546875" style="397" customWidth="1"/>
    <col min="5635" max="5635" width="10.28515625" style="397" customWidth="1"/>
    <col min="5636" max="5636" width="12.42578125" style="397" customWidth="1"/>
    <col min="5637" max="5637" width="7.85546875" style="397" customWidth="1"/>
    <col min="5638" max="5638" width="7.7109375" style="397" customWidth="1"/>
    <col min="5639" max="5639" width="12.42578125" style="397" customWidth="1"/>
    <col min="5640" max="5640" width="11.42578125" style="397" customWidth="1"/>
    <col min="5641" max="5641" width="11.5703125" style="397" customWidth="1"/>
    <col min="5642" max="5642" width="12.42578125" style="397" customWidth="1"/>
    <col min="5643" max="5643" width="14.7109375" style="397" customWidth="1"/>
    <col min="5644" max="5644" width="15.85546875" style="397" customWidth="1"/>
    <col min="5645" max="5645" width="13" style="397" customWidth="1"/>
    <col min="5646" max="5888" width="9.140625" style="397"/>
    <col min="5889" max="5889" width="59" style="397" customWidth="1"/>
    <col min="5890" max="5890" width="5.85546875" style="397" customWidth="1"/>
    <col min="5891" max="5891" width="10.28515625" style="397" customWidth="1"/>
    <col min="5892" max="5892" width="12.42578125" style="397" customWidth="1"/>
    <col min="5893" max="5893" width="7.85546875" style="397" customWidth="1"/>
    <col min="5894" max="5894" width="7.7109375" style="397" customWidth="1"/>
    <col min="5895" max="5895" width="12.42578125" style="397" customWidth="1"/>
    <col min="5896" max="5896" width="11.42578125" style="397" customWidth="1"/>
    <col min="5897" max="5897" width="11.5703125" style="397" customWidth="1"/>
    <col min="5898" max="5898" width="12.42578125" style="397" customWidth="1"/>
    <col min="5899" max="5899" width="14.7109375" style="397" customWidth="1"/>
    <col min="5900" max="5900" width="15.85546875" style="397" customWidth="1"/>
    <col min="5901" max="5901" width="13" style="397" customWidth="1"/>
    <col min="5902" max="6144" width="9.140625" style="397"/>
    <col min="6145" max="6145" width="59" style="397" customWidth="1"/>
    <col min="6146" max="6146" width="5.85546875" style="397" customWidth="1"/>
    <col min="6147" max="6147" width="10.28515625" style="397" customWidth="1"/>
    <col min="6148" max="6148" width="12.42578125" style="397" customWidth="1"/>
    <col min="6149" max="6149" width="7.85546875" style="397" customWidth="1"/>
    <col min="6150" max="6150" width="7.7109375" style="397" customWidth="1"/>
    <col min="6151" max="6151" width="12.42578125" style="397" customWidth="1"/>
    <col min="6152" max="6152" width="11.42578125" style="397" customWidth="1"/>
    <col min="6153" max="6153" width="11.5703125" style="397" customWidth="1"/>
    <col min="6154" max="6154" width="12.42578125" style="397" customWidth="1"/>
    <col min="6155" max="6155" width="14.7109375" style="397" customWidth="1"/>
    <col min="6156" max="6156" width="15.85546875" style="397" customWidth="1"/>
    <col min="6157" max="6157" width="13" style="397" customWidth="1"/>
    <col min="6158" max="6400" width="9.140625" style="397"/>
    <col min="6401" max="6401" width="59" style="397" customWidth="1"/>
    <col min="6402" max="6402" width="5.85546875" style="397" customWidth="1"/>
    <col min="6403" max="6403" width="10.28515625" style="397" customWidth="1"/>
    <col min="6404" max="6404" width="12.42578125" style="397" customWidth="1"/>
    <col min="6405" max="6405" width="7.85546875" style="397" customWidth="1"/>
    <col min="6406" max="6406" width="7.7109375" style="397" customWidth="1"/>
    <col min="6407" max="6407" width="12.42578125" style="397" customWidth="1"/>
    <col min="6408" max="6408" width="11.42578125" style="397" customWidth="1"/>
    <col min="6409" max="6409" width="11.5703125" style="397" customWidth="1"/>
    <col min="6410" max="6410" width="12.42578125" style="397" customWidth="1"/>
    <col min="6411" max="6411" width="14.7109375" style="397" customWidth="1"/>
    <col min="6412" max="6412" width="15.85546875" style="397" customWidth="1"/>
    <col min="6413" max="6413" width="13" style="397" customWidth="1"/>
    <col min="6414" max="6656" width="9.140625" style="397"/>
    <col min="6657" max="6657" width="59" style="397" customWidth="1"/>
    <col min="6658" max="6658" width="5.85546875" style="397" customWidth="1"/>
    <col min="6659" max="6659" width="10.28515625" style="397" customWidth="1"/>
    <col min="6660" max="6660" width="12.42578125" style="397" customWidth="1"/>
    <col min="6661" max="6661" width="7.85546875" style="397" customWidth="1"/>
    <col min="6662" max="6662" width="7.7109375" style="397" customWidth="1"/>
    <col min="6663" max="6663" width="12.42578125" style="397" customWidth="1"/>
    <col min="6664" max="6664" width="11.42578125" style="397" customWidth="1"/>
    <col min="6665" max="6665" width="11.5703125" style="397" customWidth="1"/>
    <col min="6666" max="6666" width="12.42578125" style="397" customWidth="1"/>
    <col min="6667" max="6667" width="14.7109375" style="397" customWidth="1"/>
    <col min="6668" max="6668" width="15.85546875" style="397" customWidth="1"/>
    <col min="6669" max="6669" width="13" style="397" customWidth="1"/>
    <col min="6670" max="6912" width="9.140625" style="397"/>
    <col min="6913" max="6913" width="59" style="397" customWidth="1"/>
    <col min="6914" max="6914" width="5.85546875" style="397" customWidth="1"/>
    <col min="6915" max="6915" width="10.28515625" style="397" customWidth="1"/>
    <col min="6916" max="6916" width="12.42578125" style="397" customWidth="1"/>
    <col min="6917" max="6917" width="7.85546875" style="397" customWidth="1"/>
    <col min="6918" max="6918" width="7.7109375" style="397" customWidth="1"/>
    <col min="6919" max="6919" width="12.42578125" style="397" customWidth="1"/>
    <col min="6920" max="6920" width="11.42578125" style="397" customWidth="1"/>
    <col min="6921" max="6921" width="11.5703125" style="397" customWidth="1"/>
    <col min="6922" max="6922" width="12.42578125" style="397" customWidth="1"/>
    <col min="6923" max="6923" width="14.7109375" style="397" customWidth="1"/>
    <col min="6924" max="6924" width="15.85546875" style="397" customWidth="1"/>
    <col min="6925" max="6925" width="13" style="397" customWidth="1"/>
    <col min="6926" max="7168" width="9.140625" style="397"/>
    <col min="7169" max="7169" width="59" style="397" customWidth="1"/>
    <col min="7170" max="7170" width="5.85546875" style="397" customWidth="1"/>
    <col min="7171" max="7171" width="10.28515625" style="397" customWidth="1"/>
    <col min="7172" max="7172" width="12.42578125" style="397" customWidth="1"/>
    <col min="7173" max="7173" width="7.85546875" style="397" customWidth="1"/>
    <col min="7174" max="7174" width="7.7109375" style="397" customWidth="1"/>
    <col min="7175" max="7175" width="12.42578125" style="397" customWidth="1"/>
    <col min="7176" max="7176" width="11.42578125" style="397" customWidth="1"/>
    <col min="7177" max="7177" width="11.5703125" style="397" customWidth="1"/>
    <col min="7178" max="7178" width="12.42578125" style="397" customWidth="1"/>
    <col min="7179" max="7179" width="14.7109375" style="397" customWidth="1"/>
    <col min="7180" max="7180" width="15.85546875" style="397" customWidth="1"/>
    <col min="7181" max="7181" width="13" style="397" customWidth="1"/>
    <col min="7182" max="7424" width="9.140625" style="397"/>
    <col min="7425" max="7425" width="59" style="397" customWidth="1"/>
    <col min="7426" max="7426" width="5.85546875" style="397" customWidth="1"/>
    <col min="7427" max="7427" width="10.28515625" style="397" customWidth="1"/>
    <col min="7428" max="7428" width="12.42578125" style="397" customWidth="1"/>
    <col min="7429" max="7429" width="7.85546875" style="397" customWidth="1"/>
    <col min="7430" max="7430" width="7.7109375" style="397" customWidth="1"/>
    <col min="7431" max="7431" width="12.42578125" style="397" customWidth="1"/>
    <col min="7432" max="7432" width="11.42578125" style="397" customWidth="1"/>
    <col min="7433" max="7433" width="11.5703125" style="397" customWidth="1"/>
    <col min="7434" max="7434" width="12.42578125" style="397" customWidth="1"/>
    <col min="7435" max="7435" width="14.7109375" style="397" customWidth="1"/>
    <col min="7436" max="7436" width="15.85546875" style="397" customWidth="1"/>
    <col min="7437" max="7437" width="13" style="397" customWidth="1"/>
    <col min="7438" max="7680" width="9.140625" style="397"/>
    <col min="7681" max="7681" width="59" style="397" customWidth="1"/>
    <col min="7682" max="7682" width="5.85546875" style="397" customWidth="1"/>
    <col min="7683" max="7683" width="10.28515625" style="397" customWidth="1"/>
    <col min="7684" max="7684" width="12.42578125" style="397" customWidth="1"/>
    <col min="7685" max="7685" width="7.85546875" style="397" customWidth="1"/>
    <col min="7686" max="7686" width="7.7109375" style="397" customWidth="1"/>
    <col min="7687" max="7687" width="12.42578125" style="397" customWidth="1"/>
    <col min="7688" max="7688" width="11.42578125" style="397" customWidth="1"/>
    <col min="7689" max="7689" width="11.5703125" style="397" customWidth="1"/>
    <col min="7690" max="7690" width="12.42578125" style="397" customWidth="1"/>
    <col min="7691" max="7691" width="14.7109375" style="397" customWidth="1"/>
    <col min="7692" max="7692" width="15.85546875" style="397" customWidth="1"/>
    <col min="7693" max="7693" width="13" style="397" customWidth="1"/>
    <col min="7694" max="7936" width="9.140625" style="397"/>
    <col min="7937" max="7937" width="59" style="397" customWidth="1"/>
    <col min="7938" max="7938" width="5.85546875" style="397" customWidth="1"/>
    <col min="7939" max="7939" width="10.28515625" style="397" customWidth="1"/>
    <col min="7940" max="7940" width="12.42578125" style="397" customWidth="1"/>
    <col min="7941" max="7941" width="7.85546875" style="397" customWidth="1"/>
    <col min="7942" max="7942" width="7.7109375" style="397" customWidth="1"/>
    <col min="7943" max="7943" width="12.42578125" style="397" customWidth="1"/>
    <col min="7944" max="7944" width="11.42578125" style="397" customWidth="1"/>
    <col min="7945" max="7945" width="11.5703125" style="397" customWidth="1"/>
    <col min="7946" max="7946" width="12.42578125" style="397" customWidth="1"/>
    <col min="7947" max="7947" width="14.7109375" style="397" customWidth="1"/>
    <col min="7948" max="7948" width="15.85546875" style="397" customWidth="1"/>
    <col min="7949" max="7949" width="13" style="397" customWidth="1"/>
    <col min="7950" max="8192" width="9.140625" style="397"/>
    <col min="8193" max="8193" width="59" style="397" customWidth="1"/>
    <col min="8194" max="8194" width="5.85546875" style="397" customWidth="1"/>
    <col min="8195" max="8195" width="10.28515625" style="397" customWidth="1"/>
    <col min="8196" max="8196" width="12.42578125" style="397" customWidth="1"/>
    <col min="8197" max="8197" width="7.85546875" style="397" customWidth="1"/>
    <col min="8198" max="8198" width="7.7109375" style="397" customWidth="1"/>
    <col min="8199" max="8199" width="12.42578125" style="397" customWidth="1"/>
    <col min="8200" max="8200" width="11.42578125" style="397" customWidth="1"/>
    <col min="8201" max="8201" width="11.5703125" style="397" customWidth="1"/>
    <col min="8202" max="8202" width="12.42578125" style="397" customWidth="1"/>
    <col min="8203" max="8203" width="14.7109375" style="397" customWidth="1"/>
    <col min="8204" max="8204" width="15.85546875" style="397" customWidth="1"/>
    <col min="8205" max="8205" width="13" style="397" customWidth="1"/>
    <col min="8206" max="8448" width="9.140625" style="397"/>
    <col min="8449" max="8449" width="59" style="397" customWidth="1"/>
    <col min="8450" max="8450" width="5.85546875" style="397" customWidth="1"/>
    <col min="8451" max="8451" width="10.28515625" style="397" customWidth="1"/>
    <col min="8452" max="8452" width="12.42578125" style="397" customWidth="1"/>
    <col min="8453" max="8453" width="7.85546875" style="397" customWidth="1"/>
    <col min="8454" max="8454" width="7.7109375" style="397" customWidth="1"/>
    <col min="8455" max="8455" width="12.42578125" style="397" customWidth="1"/>
    <col min="8456" max="8456" width="11.42578125" style="397" customWidth="1"/>
    <col min="8457" max="8457" width="11.5703125" style="397" customWidth="1"/>
    <col min="8458" max="8458" width="12.42578125" style="397" customWidth="1"/>
    <col min="8459" max="8459" width="14.7109375" style="397" customWidth="1"/>
    <col min="8460" max="8460" width="15.85546875" style="397" customWidth="1"/>
    <col min="8461" max="8461" width="13" style="397" customWidth="1"/>
    <col min="8462" max="8704" width="9.140625" style="397"/>
    <col min="8705" max="8705" width="59" style="397" customWidth="1"/>
    <col min="8706" max="8706" width="5.85546875" style="397" customWidth="1"/>
    <col min="8707" max="8707" width="10.28515625" style="397" customWidth="1"/>
    <col min="8708" max="8708" width="12.42578125" style="397" customWidth="1"/>
    <col min="8709" max="8709" width="7.85546875" style="397" customWidth="1"/>
    <col min="8710" max="8710" width="7.7109375" style="397" customWidth="1"/>
    <col min="8711" max="8711" width="12.42578125" style="397" customWidth="1"/>
    <col min="8712" max="8712" width="11.42578125" style="397" customWidth="1"/>
    <col min="8713" max="8713" width="11.5703125" style="397" customWidth="1"/>
    <col min="8714" max="8714" width="12.42578125" style="397" customWidth="1"/>
    <col min="8715" max="8715" width="14.7109375" style="397" customWidth="1"/>
    <col min="8716" max="8716" width="15.85546875" style="397" customWidth="1"/>
    <col min="8717" max="8717" width="13" style="397" customWidth="1"/>
    <col min="8718" max="8960" width="9.140625" style="397"/>
    <col min="8961" max="8961" width="59" style="397" customWidth="1"/>
    <col min="8962" max="8962" width="5.85546875" style="397" customWidth="1"/>
    <col min="8963" max="8963" width="10.28515625" style="397" customWidth="1"/>
    <col min="8964" max="8964" width="12.42578125" style="397" customWidth="1"/>
    <col min="8965" max="8965" width="7.85546875" style="397" customWidth="1"/>
    <col min="8966" max="8966" width="7.7109375" style="397" customWidth="1"/>
    <col min="8967" max="8967" width="12.42578125" style="397" customWidth="1"/>
    <col min="8968" max="8968" width="11.42578125" style="397" customWidth="1"/>
    <col min="8969" max="8969" width="11.5703125" style="397" customWidth="1"/>
    <col min="8970" max="8970" width="12.42578125" style="397" customWidth="1"/>
    <col min="8971" max="8971" width="14.7109375" style="397" customWidth="1"/>
    <col min="8972" max="8972" width="15.85546875" style="397" customWidth="1"/>
    <col min="8973" max="8973" width="13" style="397" customWidth="1"/>
    <col min="8974" max="9216" width="9.140625" style="397"/>
    <col min="9217" max="9217" width="59" style="397" customWidth="1"/>
    <col min="9218" max="9218" width="5.85546875" style="397" customWidth="1"/>
    <col min="9219" max="9219" width="10.28515625" style="397" customWidth="1"/>
    <col min="9220" max="9220" width="12.42578125" style="397" customWidth="1"/>
    <col min="9221" max="9221" width="7.85546875" style="397" customWidth="1"/>
    <col min="9222" max="9222" width="7.7109375" style="397" customWidth="1"/>
    <col min="9223" max="9223" width="12.42578125" style="397" customWidth="1"/>
    <col min="9224" max="9224" width="11.42578125" style="397" customWidth="1"/>
    <col min="9225" max="9225" width="11.5703125" style="397" customWidth="1"/>
    <col min="9226" max="9226" width="12.42578125" style="397" customWidth="1"/>
    <col min="9227" max="9227" width="14.7109375" style="397" customWidth="1"/>
    <col min="9228" max="9228" width="15.85546875" style="397" customWidth="1"/>
    <col min="9229" max="9229" width="13" style="397" customWidth="1"/>
    <col min="9230" max="9472" width="9.140625" style="397"/>
    <col min="9473" max="9473" width="59" style="397" customWidth="1"/>
    <col min="9474" max="9474" width="5.85546875" style="397" customWidth="1"/>
    <col min="9475" max="9475" width="10.28515625" style="397" customWidth="1"/>
    <col min="9476" max="9476" width="12.42578125" style="397" customWidth="1"/>
    <col min="9477" max="9477" width="7.85546875" style="397" customWidth="1"/>
    <col min="9478" max="9478" width="7.7109375" style="397" customWidth="1"/>
    <col min="9479" max="9479" width="12.42578125" style="397" customWidth="1"/>
    <col min="9480" max="9480" width="11.42578125" style="397" customWidth="1"/>
    <col min="9481" max="9481" width="11.5703125" style="397" customWidth="1"/>
    <col min="9482" max="9482" width="12.42578125" style="397" customWidth="1"/>
    <col min="9483" max="9483" width="14.7109375" style="397" customWidth="1"/>
    <col min="9484" max="9484" width="15.85546875" style="397" customWidth="1"/>
    <col min="9485" max="9485" width="13" style="397" customWidth="1"/>
    <col min="9486" max="9728" width="9.140625" style="397"/>
    <col min="9729" max="9729" width="59" style="397" customWidth="1"/>
    <col min="9730" max="9730" width="5.85546875" style="397" customWidth="1"/>
    <col min="9731" max="9731" width="10.28515625" style="397" customWidth="1"/>
    <col min="9732" max="9732" width="12.42578125" style="397" customWidth="1"/>
    <col min="9733" max="9733" width="7.85546875" style="397" customWidth="1"/>
    <col min="9734" max="9734" width="7.7109375" style="397" customWidth="1"/>
    <col min="9735" max="9735" width="12.42578125" style="397" customWidth="1"/>
    <col min="9736" max="9736" width="11.42578125" style="397" customWidth="1"/>
    <col min="9737" max="9737" width="11.5703125" style="397" customWidth="1"/>
    <col min="9738" max="9738" width="12.42578125" style="397" customWidth="1"/>
    <col min="9739" max="9739" width="14.7109375" style="397" customWidth="1"/>
    <col min="9740" max="9740" width="15.85546875" style="397" customWidth="1"/>
    <col min="9741" max="9741" width="13" style="397" customWidth="1"/>
    <col min="9742" max="9984" width="9.140625" style="397"/>
    <col min="9985" max="9985" width="59" style="397" customWidth="1"/>
    <col min="9986" max="9986" width="5.85546875" style="397" customWidth="1"/>
    <col min="9987" max="9987" width="10.28515625" style="397" customWidth="1"/>
    <col min="9988" max="9988" width="12.42578125" style="397" customWidth="1"/>
    <col min="9989" max="9989" width="7.85546875" style="397" customWidth="1"/>
    <col min="9990" max="9990" width="7.7109375" style="397" customWidth="1"/>
    <col min="9991" max="9991" width="12.42578125" style="397" customWidth="1"/>
    <col min="9992" max="9992" width="11.42578125" style="397" customWidth="1"/>
    <col min="9993" max="9993" width="11.5703125" style="397" customWidth="1"/>
    <col min="9994" max="9994" width="12.42578125" style="397" customWidth="1"/>
    <col min="9995" max="9995" width="14.7109375" style="397" customWidth="1"/>
    <col min="9996" max="9996" width="15.85546875" style="397" customWidth="1"/>
    <col min="9997" max="9997" width="13" style="397" customWidth="1"/>
    <col min="9998" max="10240" width="9.140625" style="397"/>
    <col min="10241" max="10241" width="59" style="397" customWidth="1"/>
    <col min="10242" max="10242" width="5.85546875" style="397" customWidth="1"/>
    <col min="10243" max="10243" width="10.28515625" style="397" customWidth="1"/>
    <col min="10244" max="10244" width="12.42578125" style="397" customWidth="1"/>
    <col min="10245" max="10245" width="7.85546875" style="397" customWidth="1"/>
    <col min="10246" max="10246" width="7.7109375" style="397" customWidth="1"/>
    <col min="10247" max="10247" width="12.42578125" style="397" customWidth="1"/>
    <col min="10248" max="10248" width="11.42578125" style="397" customWidth="1"/>
    <col min="10249" max="10249" width="11.5703125" style="397" customWidth="1"/>
    <col min="10250" max="10250" width="12.42578125" style="397" customWidth="1"/>
    <col min="10251" max="10251" width="14.7109375" style="397" customWidth="1"/>
    <col min="10252" max="10252" width="15.85546875" style="397" customWidth="1"/>
    <col min="10253" max="10253" width="13" style="397" customWidth="1"/>
    <col min="10254" max="10496" width="9.140625" style="397"/>
    <col min="10497" max="10497" width="59" style="397" customWidth="1"/>
    <col min="10498" max="10498" width="5.85546875" style="397" customWidth="1"/>
    <col min="10499" max="10499" width="10.28515625" style="397" customWidth="1"/>
    <col min="10500" max="10500" width="12.42578125" style="397" customWidth="1"/>
    <col min="10501" max="10501" width="7.85546875" style="397" customWidth="1"/>
    <col min="10502" max="10502" width="7.7109375" style="397" customWidth="1"/>
    <col min="10503" max="10503" width="12.42578125" style="397" customWidth="1"/>
    <col min="10504" max="10504" width="11.42578125" style="397" customWidth="1"/>
    <col min="10505" max="10505" width="11.5703125" style="397" customWidth="1"/>
    <col min="10506" max="10506" width="12.42578125" style="397" customWidth="1"/>
    <col min="10507" max="10507" width="14.7109375" style="397" customWidth="1"/>
    <col min="10508" max="10508" width="15.85546875" style="397" customWidth="1"/>
    <col min="10509" max="10509" width="13" style="397" customWidth="1"/>
    <col min="10510" max="10752" width="9.140625" style="397"/>
    <col min="10753" max="10753" width="59" style="397" customWidth="1"/>
    <col min="10754" max="10754" width="5.85546875" style="397" customWidth="1"/>
    <col min="10755" max="10755" width="10.28515625" style="397" customWidth="1"/>
    <col min="10756" max="10756" width="12.42578125" style="397" customWidth="1"/>
    <col min="10757" max="10757" width="7.85546875" style="397" customWidth="1"/>
    <col min="10758" max="10758" width="7.7109375" style="397" customWidth="1"/>
    <col min="10759" max="10759" width="12.42578125" style="397" customWidth="1"/>
    <col min="10760" max="10760" width="11.42578125" style="397" customWidth="1"/>
    <col min="10761" max="10761" width="11.5703125" style="397" customWidth="1"/>
    <col min="10762" max="10762" width="12.42578125" style="397" customWidth="1"/>
    <col min="10763" max="10763" width="14.7109375" style="397" customWidth="1"/>
    <col min="10764" max="10764" width="15.85546875" style="397" customWidth="1"/>
    <col min="10765" max="10765" width="13" style="397" customWidth="1"/>
    <col min="10766" max="11008" width="9.140625" style="397"/>
    <col min="11009" max="11009" width="59" style="397" customWidth="1"/>
    <col min="11010" max="11010" width="5.85546875" style="397" customWidth="1"/>
    <col min="11011" max="11011" width="10.28515625" style="397" customWidth="1"/>
    <col min="11012" max="11012" width="12.42578125" style="397" customWidth="1"/>
    <col min="11013" max="11013" width="7.85546875" style="397" customWidth="1"/>
    <col min="11014" max="11014" width="7.7109375" style="397" customWidth="1"/>
    <col min="11015" max="11015" width="12.42578125" style="397" customWidth="1"/>
    <col min="11016" max="11016" width="11.42578125" style="397" customWidth="1"/>
    <col min="11017" max="11017" width="11.5703125" style="397" customWidth="1"/>
    <col min="11018" max="11018" width="12.42578125" style="397" customWidth="1"/>
    <col min="11019" max="11019" width="14.7109375" style="397" customWidth="1"/>
    <col min="11020" max="11020" width="15.85546875" style="397" customWidth="1"/>
    <col min="11021" max="11021" width="13" style="397" customWidth="1"/>
    <col min="11022" max="11264" width="9.140625" style="397"/>
    <col min="11265" max="11265" width="59" style="397" customWidth="1"/>
    <col min="11266" max="11266" width="5.85546875" style="397" customWidth="1"/>
    <col min="11267" max="11267" width="10.28515625" style="397" customWidth="1"/>
    <col min="11268" max="11268" width="12.42578125" style="397" customWidth="1"/>
    <col min="11269" max="11269" width="7.85546875" style="397" customWidth="1"/>
    <col min="11270" max="11270" width="7.7109375" style="397" customWidth="1"/>
    <col min="11271" max="11271" width="12.42578125" style="397" customWidth="1"/>
    <col min="11272" max="11272" width="11.42578125" style="397" customWidth="1"/>
    <col min="11273" max="11273" width="11.5703125" style="397" customWidth="1"/>
    <col min="11274" max="11274" width="12.42578125" style="397" customWidth="1"/>
    <col min="11275" max="11275" width="14.7109375" style="397" customWidth="1"/>
    <col min="11276" max="11276" width="15.85546875" style="397" customWidth="1"/>
    <col min="11277" max="11277" width="13" style="397" customWidth="1"/>
    <col min="11278" max="11520" width="9.140625" style="397"/>
    <col min="11521" max="11521" width="59" style="397" customWidth="1"/>
    <col min="11522" max="11522" width="5.85546875" style="397" customWidth="1"/>
    <col min="11523" max="11523" width="10.28515625" style="397" customWidth="1"/>
    <col min="11524" max="11524" width="12.42578125" style="397" customWidth="1"/>
    <col min="11525" max="11525" width="7.85546875" style="397" customWidth="1"/>
    <col min="11526" max="11526" width="7.7109375" style="397" customWidth="1"/>
    <col min="11527" max="11527" width="12.42578125" style="397" customWidth="1"/>
    <col min="11528" max="11528" width="11.42578125" style="397" customWidth="1"/>
    <col min="11529" max="11529" width="11.5703125" style="397" customWidth="1"/>
    <col min="11530" max="11530" width="12.42578125" style="397" customWidth="1"/>
    <col min="11531" max="11531" width="14.7109375" style="397" customWidth="1"/>
    <col min="11532" max="11532" width="15.85546875" style="397" customWidth="1"/>
    <col min="11533" max="11533" width="13" style="397" customWidth="1"/>
    <col min="11534" max="11776" width="9.140625" style="397"/>
    <col min="11777" max="11777" width="59" style="397" customWidth="1"/>
    <col min="11778" max="11778" width="5.85546875" style="397" customWidth="1"/>
    <col min="11779" max="11779" width="10.28515625" style="397" customWidth="1"/>
    <col min="11780" max="11780" width="12.42578125" style="397" customWidth="1"/>
    <col min="11781" max="11781" width="7.85546875" style="397" customWidth="1"/>
    <col min="11782" max="11782" width="7.7109375" style="397" customWidth="1"/>
    <col min="11783" max="11783" width="12.42578125" style="397" customWidth="1"/>
    <col min="11784" max="11784" width="11.42578125" style="397" customWidth="1"/>
    <col min="11785" max="11785" width="11.5703125" style="397" customWidth="1"/>
    <col min="11786" max="11786" width="12.42578125" style="397" customWidth="1"/>
    <col min="11787" max="11787" width="14.7109375" style="397" customWidth="1"/>
    <col min="11788" max="11788" width="15.85546875" style="397" customWidth="1"/>
    <col min="11789" max="11789" width="13" style="397" customWidth="1"/>
    <col min="11790" max="12032" width="9.140625" style="397"/>
    <col min="12033" max="12033" width="59" style="397" customWidth="1"/>
    <col min="12034" max="12034" width="5.85546875" style="397" customWidth="1"/>
    <col min="12035" max="12035" width="10.28515625" style="397" customWidth="1"/>
    <col min="12036" max="12036" width="12.42578125" style="397" customWidth="1"/>
    <col min="12037" max="12037" width="7.85546875" style="397" customWidth="1"/>
    <col min="12038" max="12038" width="7.7109375" style="397" customWidth="1"/>
    <col min="12039" max="12039" width="12.42578125" style="397" customWidth="1"/>
    <col min="12040" max="12040" width="11.42578125" style="397" customWidth="1"/>
    <col min="12041" max="12041" width="11.5703125" style="397" customWidth="1"/>
    <col min="12042" max="12042" width="12.42578125" style="397" customWidth="1"/>
    <col min="12043" max="12043" width="14.7109375" style="397" customWidth="1"/>
    <col min="12044" max="12044" width="15.85546875" style="397" customWidth="1"/>
    <col min="12045" max="12045" width="13" style="397" customWidth="1"/>
    <col min="12046" max="12288" width="9.140625" style="397"/>
    <col min="12289" max="12289" width="59" style="397" customWidth="1"/>
    <col min="12290" max="12290" width="5.85546875" style="397" customWidth="1"/>
    <col min="12291" max="12291" width="10.28515625" style="397" customWidth="1"/>
    <col min="12292" max="12292" width="12.42578125" style="397" customWidth="1"/>
    <col min="12293" max="12293" width="7.85546875" style="397" customWidth="1"/>
    <col min="12294" max="12294" width="7.7109375" style="397" customWidth="1"/>
    <col min="12295" max="12295" width="12.42578125" style="397" customWidth="1"/>
    <col min="12296" max="12296" width="11.42578125" style="397" customWidth="1"/>
    <col min="12297" max="12297" width="11.5703125" style="397" customWidth="1"/>
    <col min="12298" max="12298" width="12.42578125" style="397" customWidth="1"/>
    <col min="12299" max="12299" width="14.7109375" style="397" customWidth="1"/>
    <col min="12300" max="12300" width="15.85546875" style="397" customWidth="1"/>
    <col min="12301" max="12301" width="13" style="397" customWidth="1"/>
    <col min="12302" max="12544" width="9.140625" style="397"/>
    <col min="12545" max="12545" width="59" style="397" customWidth="1"/>
    <col min="12546" max="12546" width="5.85546875" style="397" customWidth="1"/>
    <col min="12547" max="12547" width="10.28515625" style="397" customWidth="1"/>
    <col min="12548" max="12548" width="12.42578125" style="397" customWidth="1"/>
    <col min="12549" max="12549" width="7.85546875" style="397" customWidth="1"/>
    <col min="12550" max="12550" width="7.7109375" style="397" customWidth="1"/>
    <col min="12551" max="12551" width="12.42578125" style="397" customWidth="1"/>
    <col min="12552" max="12552" width="11.42578125" style="397" customWidth="1"/>
    <col min="12553" max="12553" width="11.5703125" style="397" customWidth="1"/>
    <col min="12554" max="12554" width="12.42578125" style="397" customWidth="1"/>
    <col min="12555" max="12555" width="14.7109375" style="397" customWidth="1"/>
    <col min="12556" max="12556" width="15.85546875" style="397" customWidth="1"/>
    <col min="12557" max="12557" width="13" style="397" customWidth="1"/>
    <col min="12558" max="12800" width="9.140625" style="397"/>
    <col min="12801" max="12801" width="59" style="397" customWidth="1"/>
    <col min="12802" max="12802" width="5.85546875" style="397" customWidth="1"/>
    <col min="12803" max="12803" width="10.28515625" style="397" customWidth="1"/>
    <col min="12804" max="12804" width="12.42578125" style="397" customWidth="1"/>
    <col min="12805" max="12805" width="7.85546875" style="397" customWidth="1"/>
    <col min="12806" max="12806" width="7.7109375" style="397" customWidth="1"/>
    <col min="12807" max="12807" width="12.42578125" style="397" customWidth="1"/>
    <col min="12808" max="12808" width="11.42578125" style="397" customWidth="1"/>
    <col min="12809" max="12809" width="11.5703125" style="397" customWidth="1"/>
    <col min="12810" max="12810" width="12.42578125" style="397" customWidth="1"/>
    <col min="12811" max="12811" width="14.7109375" style="397" customWidth="1"/>
    <col min="12812" max="12812" width="15.85546875" style="397" customWidth="1"/>
    <col min="12813" max="12813" width="13" style="397" customWidth="1"/>
    <col min="12814" max="13056" width="9.140625" style="397"/>
    <col min="13057" max="13057" width="59" style="397" customWidth="1"/>
    <col min="13058" max="13058" width="5.85546875" style="397" customWidth="1"/>
    <col min="13059" max="13059" width="10.28515625" style="397" customWidth="1"/>
    <col min="13060" max="13060" width="12.42578125" style="397" customWidth="1"/>
    <col min="13061" max="13061" width="7.85546875" style="397" customWidth="1"/>
    <col min="13062" max="13062" width="7.7109375" style="397" customWidth="1"/>
    <col min="13063" max="13063" width="12.42578125" style="397" customWidth="1"/>
    <col min="13064" max="13064" width="11.42578125" style="397" customWidth="1"/>
    <col min="13065" max="13065" width="11.5703125" style="397" customWidth="1"/>
    <col min="13066" max="13066" width="12.42578125" style="397" customWidth="1"/>
    <col min="13067" max="13067" width="14.7109375" style="397" customWidth="1"/>
    <col min="13068" max="13068" width="15.85546875" style="397" customWidth="1"/>
    <col min="13069" max="13069" width="13" style="397" customWidth="1"/>
    <col min="13070" max="13312" width="9.140625" style="397"/>
    <col min="13313" max="13313" width="59" style="397" customWidth="1"/>
    <col min="13314" max="13314" width="5.85546875" style="397" customWidth="1"/>
    <col min="13315" max="13315" width="10.28515625" style="397" customWidth="1"/>
    <col min="13316" max="13316" width="12.42578125" style="397" customWidth="1"/>
    <col min="13317" max="13317" width="7.85546875" style="397" customWidth="1"/>
    <col min="13318" max="13318" width="7.7109375" style="397" customWidth="1"/>
    <col min="13319" max="13319" width="12.42578125" style="397" customWidth="1"/>
    <col min="13320" max="13320" width="11.42578125" style="397" customWidth="1"/>
    <col min="13321" max="13321" width="11.5703125" style="397" customWidth="1"/>
    <col min="13322" max="13322" width="12.42578125" style="397" customWidth="1"/>
    <col min="13323" max="13323" width="14.7109375" style="397" customWidth="1"/>
    <col min="13324" max="13324" width="15.85546875" style="397" customWidth="1"/>
    <col min="13325" max="13325" width="13" style="397" customWidth="1"/>
    <col min="13326" max="13568" width="9.140625" style="397"/>
    <col min="13569" max="13569" width="59" style="397" customWidth="1"/>
    <col min="13570" max="13570" width="5.85546875" style="397" customWidth="1"/>
    <col min="13571" max="13571" width="10.28515625" style="397" customWidth="1"/>
    <col min="13572" max="13572" width="12.42578125" style="397" customWidth="1"/>
    <col min="13573" max="13573" width="7.85546875" style="397" customWidth="1"/>
    <col min="13574" max="13574" width="7.7109375" style="397" customWidth="1"/>
    <col min="13575" max="13575" width="12.42578125" style="397" customWidth="1"/>
    <col min="13576" max="13576" width="11.42578125" style="397" customWidth="1"/>
    <col min="13577" max="13577" width="11.5703125" style="397" customWidth="1"/>
    <col min="13578" max="13578" width="12.42578125" style="397" customWidth="1"/>
    <col min="13579" max="13579" width="14.7109375" style="397" customWidth="1"/>
    <col min="13580" max="13580" width="15.85546875" style="397" customWidth="1"/>
    <col min="13581" max="13581" width="13" style="397" customWidth="1"/>
    <col min="13582" max="13824" width="9.140625" style="397"/>
    <col min="13825" max="13825" width="59" style="397" customWidth="1"/>
    <col min="13826" max="13826" width="5.85546875" style="397" customWidth="1"/>
    <col min="13827" max="13827" width="10.28515625" style="397" customWidth="1"/>
    <col min="13828" max="13828" width="12.42578125" style="397" customWidth="1"/>
    <col min="13829" max="13829" width="7.85546875" style="397" customWidth="1"/>
    <col min="13830" max="13830" width="7.7109375" style="397" customWidth="1"/>
    <col min="13831" max="13831" width="12.42578125" style="397" customWidth="1"/>
    <col min="13832" max="13832" width="11.42578125" style="397" customWidth="1"/>
    <col min="13833" max="13833" width="11.5703125" style="397" customWidth="1"/>
    <col min="13834" max="13834" width="12.42578125" style="397" customWidth="1"/>
    <col min="13835" max="13835" width="14.7109375" style="397" customWidth="1"/>
    <col min="13836" max="13836" width="15.85546875" style="397" customWidth="1"/>
    <col min="13837" max="13837" width="13" style="397" customWidth="1"/>
    <col min="13838" max="14080" width="9.140625" style="397"/>
    <col min="14081" max="14081" width="59" style="397" customWidth="1"/>
    <col min="14082" max="14082" width="5.85546875" style="397" customWidth="1"/>
    <col min="14083" max="14083" width="10.28515625" style="397" customWidth="1"/>
    <col min="14084" max="14084" width="12.42578125" style="397" customWidth="1"/>
    <col min="14085" max="14085" width="7.85546875" style="397" customWidth="1"/>
    <col min="14086" max="14086" width="7.7109375" style="397" customWidth="1"/>
    <col min="14087" max="14087" width="12.42578125" style="397" customWidth="1"/>
    <col min="14088" max="14088" width="11.42578125" style="397" customWidth="1"/>
    <col min="14089" max="14089" width="11.5703125" style="397" customWidth="1"/>
    <col min="14090" max="14090" width="12.42578125" style="397" customWidth="1"/>
    <col min="14091" max="14091" width="14.7109375" style="397" customWidth="1"/>
    <col min="14092" max="14092" width="15.85546875" style="397" customWidth="1"/>
    <col min="14093" max="14093" width="13" style="397" customWidth="1"/>
    <col min="14094" max="14336" width="9.140625" style="397"/>
    <col min="14337" max="14337" width="59" style="397" customWidth="1"/>
    <col min="14338" max="14338" width="5.85546875" style="397" customWidth="1"/>
    <col min="14339" max="14339" width="10.28515625" style="397" customWidth="1"/>
    <col min="14340" max="14340" width="12.42578125" style="397" customWidth="1"/>
    <col min="14341" max="14341" width="7.85546875" style="397" customWidth="1"/>
    <col min="14342" max="14342" width="7.7109375" style="397" customWidth="1"/>
    <col min="14343" max="14343" width="12.42578125" style="397" customWidth="1"/>
    <col min="14344" max="14344" width="11.42578125" style="397" customWidth="1"/>
    <col min="14345" max="14345" width="11.5703125" style="397" customWidth="1"/>
    <col min="14346" max="14346" width="12.42578125" style="397" customWidth="1"/>
    <col min="14347" max="14347" width="14.7109375" style="397" customWidth="1"/>
    <col min="14348" max="14348" width="15.85546875" style="397" customWidth="1"/>
    <col min="14349" max="14349" width="13" style="397" customWidth="1"/>
    <col min="14350" max="14592" width="9.140625" style="397"/>
    <col min="14593" max="14593" width="59" style="397" customWidth="1"/>
    <col min="14594" max="14594" width="5.85546875" style="397" customWidth="1"/>
    <col min="14595" max="14595" width="10.28515625" style="397" customWidth="1"/>
    <col min="14596" max="14596" width="12.42578125" style="397" customWidth="1"/>
    <col min="14597" max="14597" width="7.85546875" style="397" customWidth="1"/>
    <col min="14598" max="14598" width="7.7109375" style="397" customWidth="1"/>
    <col min="14599" max="14599" width="12.42578125" style="397" customWidth="1"/>
    <col min="14600" max="14600" width="11.42578125" style="397" customWidth="1"/>
    <col min="14601" max="14601" width="11.5703125" style="397" customWidth="1"/>
    <col min="14602" max="14602" width="12.42578125" style="397" customWidth="1"/>
    <col min="14603" max="14603" width="14.7109375" style="397" customWidth="1"/>
    <col min="14604" max="14604" width="15.85546875" style="397" customWidth="1"/>
    <col min="14605" max="14605" width="13" style="397" customWidth="1"/>
    <col min="14606" max="14848" width="9.140625" style="397"/>
    <col min="14849" max="14849" width="59" style="397" customWidth="1"/>
    <col min="14850" max="14850" width="5.85546875" style="397" customWidth="1"/>
    <col min="14851" max="14851" width="10.28515625" style="397" customWidth="1"/>
    <col min="14852" max="14852" width="12.42578125" style="397" customWidth="1"/>
    <col min="14853" max="14853" width="7.85546875" style="397" customWidth="1"/>
    <col min="14854" max="14854" width="7.7109375" style="397" customWidth="1"/>
    <col min="14855" max="14855" width="12.42578125" style="397" customWidth="1"/>
    <col min="14856" max="14856" width="11.42578125" style="397" customWidth="1"/>
    <col min="14857" max="14857" width="11.5703125" style="397" customWidth="1"/>
    <col min="14858" max="14858" width="12.42578125" style="397" customWidth="1"/>
    <col min="14859" max="14859" width="14.7109375" style="397" customWidth="1"/>
    <col min="14860" max="14860" width="15.85546875" style="397" customWidth="1"/>
    <col min="14861" max="14861" width="13" style="397" customWidth="1"/>
    <col min="14862" max="15104" width="9.140625" style="397"/>
    <col min="15105" max="15105" width="59" style="397" customWidth="1"/>
    <col min="15106" max="15106" width="5.85546875" style="397" customWidth="1"/>
    <col min="15107" max="15107" width="10.28515625" style="397" customWidth="1"/>
    <col min="15108" max="15108" width="12.42578125" style="397" customWidth="1"/>
    <col min="15109" max="15109" width="7.85546875" style="397" customWidth="1"/>
    <col min="15110" max="15110" width="7.7109375" style="397" customWidth="1"/>
    <col min="15111" max="15111" width="12.42578125" style="397" customWidth="1"/>
    <col min="15112" max="15112" width="11.42578125" style="397" customWidth="1"/>
    <col min="15113" max="15113" width="11.5703125" style="397" customWidth="1"/>
    <col min="15114" max="15114" width="12.42578125" style="397" customWidth="1"/>
    <col min="15115" max="15115" width="14.7109375" style="397" customWidth="1"/>
    <col min="15116" max="15116" width="15.85546875" style="397" customWidth="1"/>
    <col min="15117" max="15117" width="13" style="397" customWidth="1"/>
    <col min="15118" max="15360" width="9.140625" style="397"/>
    <col min="15361" max="15361" width="59" style="397" customWidth="1"/>
    <col min="15362" max="15362" width="5.85546875" style="397" customWidth="1"/>
    <col min="15363" max="15363" width="10.28515625" style="397" customWidth="1"/>
    <col min="15364" max="15364" width="12.42578125" style="397" customWidth="1"/>
    <col min="15365" max="15365" width="7.85546875" style="397" customWidth="1"/>
    <col min="15366" max="15366" width="7.7109375" style="397" customWidth="1"/>
    <col min="15367" max="15367" width="12.42578125" style="397" customWidth="1"/>
    <col min="15368" max="15368" width="11.42578125" style="397" customWidth="1"/>
    <col min="15369" max="15369" width="11.5703125" style="397" customWidth="1"/>
    <col min="15370" max="15370" width="12.42578125" style="397" customWidth="1"/>
    <col min="15371" max="15371" width="14.7109375" style="397" customWidth="1"/>
    <col min="15372" max="15372" width="15.85546875" style="397" customWidth="1"/>
    <col min="15373" max="15373" width="13" style="397" customWidth="1"/>
    <col min="15374" max="15616" width="9.140625" style="397"/>
    <col min="15617" max="15617" width="59" style="397" customWidth="1"/>
    <col min="15618" max="15618" width="5.85546875" style="397" customWidth="1"/>
    <col min="15619" max="15619" width="10.28515625" style="397" customWidth="1"/>
    <col min="15620" max="15620" width="12.42578125" style="397" customWidth="1"/>
    <col min="15621" max="15621" width="7.85546875" style="397" customWidth="1"/>
    <col min="15622" max="15622" width="7.7109375" style="397" customWidth="1"/>
    <col min="15623" max="15623" width="12.42578125" style="397" customWidth="1"/>
    <col min="15624" max="15624" width="11.42578125" style="397" customWidth="1"/>
    <col min="15625" max="15625" width="11.5703125" style="397" customWidth="1"/>
    <col min="15626" max="15626" width="12.42578125" style="397" customWidth="1"/>
    <col min="15627" max="15627" width="14.7109375" style="397" customWidth="1"/>
    <col min="15628" max="15628" width="15.85546875" style="397" customWidth="1"/>
    <col min="15629" max="15629" width="13" style="397" customWidth="1"/>
    <col min="15630" max="15872" width="9.140625" style="397"/>
    <col min="15873" max="15873" width="59" style="397" customWidth="1"/>
    <col min="15874" max="15874" width="5.85546875" style="397" customWidth="1"/>
    <col min="15875" max="15875" width="10.28515625" style="397" customWidth="1"/>
    <col min="15876" max="15876" width="12.42578125" style="397" customWidth="1"/>
    <col min="15877" max="15877" width="7.85546875" style="397" customWidth="1"/>
    <col min="15878" max="15878" width="7.7109375" style="397" customWidth="1"/>
    <col min="15879" max="15879" width="12.42578125" style="397" customWidth="1"/>
    <col min="15880" max="15880" width="11.42578125" style="397" customWidth="1"/>
    <col min="15881" max="15881" width="11.5703125" style="397" customWidth="1"/>
    <col min="15882" max="15882" width="12.42578125" style="397" customWidth="1"/>
    <col min="15883" max="15883" width="14.7109375" style="397" customWidth="1"/>
    <col min="15884" max="15884" width="15.85546875" style="397" customWidth="1"/>
    <col min="15885" max="15885" width="13" style="397" customWidth="1"/>
    <col min="15886" max="16128" width="9.140625" style="397"/>
    <col min="16129" max="16129" width="59" style="397" customWidth="1"/>
    <col min="16130" max="16130" width="5.85546875" style="397" customWidth="1"/>
    <col min="16131" max="16131" width="10.28515625" style="397" customWidth="1"/>
    <col min="16132" max="16132" width="12.42578125" style="397" customWidth="1"/>
    <col min="16133" max="16133" width="7.85546875" style="397" customWidth="1"/>
    <col min="16134" max="16134" width="7.7109375" style="397" customWidth="1"/>
    <col min="16135" max="16135" width="12.42578125" style="397" customWidth="1"/>
    <col min="16136" max="16136" width="11.42578125" style="397" customWidth="1"/>
    <col min="16137" max="16137" width="11.5703125" style="397" customWidth="1"/>
    <col min="16138" max="16138" width="12.42578125" style="397" customWidth="1"/>
    <col min="16139" max="16139" width="14.7109375" style="397" customWidth="1"/>
    <col min="16140" max="16140" width="15.85546875" style="397" customWidth="1"/>
    <col min="16141" max="16141" width="13" style="397" customWidth="1"/>
    <col min="16142" max="16384" width="9.140625" style="397"/>
  </cols>
  <sheetData>
    <row r="1" spans="1:118" s="396" customFormat="1" ht="19.149999999999999" customHeight="1" thickBot="1">
      <c r="A1" s="6600" t="s">
        <v>356</v>
      </c>
      <c r="B1" s="6600"/>
      <c r="C1" s="6600"/>
      <c r="D1" s="6600"/>
      <c r="E1" s="6600"/>
      <c r="F1" s="6600"/>
      <c r="G1" s="6600"/>
      <c r="H1" s="6600"/>
      <c r="I1" s="6600"/>
      <c r="J1" s="6600"/>
      <c r="K1" s="6600"/>
      <c r="L1" s="6600"/>
      <c r="M1" s="6600"/>
      <c r="N1" s="986"/>
      <c r="O1" s="986"/>
      <c r="P1" s="986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402"/>
      <c r="DK1" s="402"/>
      <c r="DL1" s="402"/>
      <c r="DM1" s="402"/>
      <c r="DN1" s="402"/>
    </row>
    <row r="2" spans="1:118" s="396" customFormat="1" ht="16.5" thickBot="1">
      <c r="A2" s="6601" t="s">
        <v>387</v>
      </c>
      <c r="B2" s="6602"/>
      <c r="C2" s="6602"/>
      <c r="D2" s="6602"/>
      <c r="E2" s="6602"/>
      <c r="F2" s="6602"/>
      <c r="G2" s="6602"/>
      <c r="H2" s="6602"/>
      <c r="I2" s="6602"/>
      <c r="J2" s="6602"/>
      <c r="K2" s="6603"/>
      <c r="L2" s="6603"/>
      <c r="M2" s="6624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402"/>
      <c r="CG2" s="402"/>
      <c r="CH2" s="402"/>
      <c r="CI2" s="402"/>
      <c r="CJ2" s="402"/>
      <c r="CK2" s="402"/>
      <c r="CL2" s="402"/>
      <c r="CM2" s="402"/>
      <c r="CN2" s="402"/>
      <c r="CO2" s="402"/>
      <c r="CP2" s="402"/>
      <c r="CQ2" s="402"/>
      <c r="CR2" s="402"/>
      <c r="CS2" s="402"/>
      <c r="CT2" s="402"/>
      <c r="CU2" s="402"/>
      <c r="CV2" s="402"/>
      <c r="CW2" s="402"/>
      <c r="CX2" s="402"/>
      <c r="CY2" s="402"/>
      <c r="CZ2" s="402"/>
      <c r="DA2" s="402"/>
      <c r="DB2" s="402"/>
      <c r="DC2" s="402"/>
      <c r="DD2" s="402"/>
      <c r="DE2" s="402"/>
      <c r="DF2" s="402"/>
      <c r="DG2" s="402"/>
      <c r="DH2" s="402"/>
      <c r="DI2" s="402"/>
      <c r="DJ2" s="402"/>
      <c r="DK2" s="402"/>
      <c r="DL2" s="402"/>
      <c r="DM2" s="402"/>
      <c r="DN2" s="402"/>
    </row>
    <row r="3" spans="1:118" s="396" customFormat="1" ht="16.149999999999999" customHeight="1" thickBot="1">
      <c r="A3" s="6611" t="s">
        <v>1</v>
      </c>
      <c r="B3" s="6625" t="s">
        <v>48</v>
      </c>
      <c r="C3" s="6626"/>
      <c r="D3" s="6626"/>
      <c r="E3" s="6627" t="s">
        <v>49</v>
      </c>
      <c r="F3" s="6628"/>
      <c r="G3" s="6629"/>
      <c r="H3" s="6627" t="s">
        <v>88</v>
      </c>
      <c r="I3" s="6628"/>
      <c r="J3" s="6629"/>
      <c r="K3" s="2874"/>
      <c r="L3" s="2874"/>
      <c r="M3" s="2875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402"/>
      <c r="DK3" s="402"/>
      <c r="DL3" s="402"/>
      <c r="DM3" s="402"/>
      <c r="DN3" s="402"/>
    </row>
    <row r="4" spans="1:118" s="396" customFormat="1" ht="11.45" customHeight="1">
      <c r="A4" s="6612"/>
      <c r="B4" s="6636">
        <v>1</v>
      </c>
      <c r="C4" s="6632"/>
      <c r="D4" s="6632"/>
      <c r="E4" s="6637">
        <v>2</v>
      </c>
      <c r="F4" s="6638"/>
      <c r="G4" s="6639"/>
      <c r="H4" s="6637">
        <v>3</v>
      </c>
      <c r="I4" s="6638"/>
      <c r="J4" s="6639"/>
      <c r="K4" s="6632" t="s">
        <v>78</v>
      </c>
      <c r="L4" s="6632"/>
      <c r="M4" s="6633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02"/>
      <c r="CN4" s="402"/>
      <c r="CO4" s="402"/>
      <c r="CP4" s="402"/>
      <c r="CQ4" s="402"/>
      <c r="CR4" s="402"/>
      <c r="CS4" s="402"/>
      <c r="CT4" s="402"/>
      <c r="CU4" s="402"/>
      <c r="CV4" s="402"/>
      <c r="CW4" s="402"/>
      <c r="CX4" s="402"/>
      <c r="CY4" s="402"/>
      <c r="CZ4" s="402"/>
      <c r="DA4" s="402"/>
      <c r="DB4" s="402"/>
      <c r="DC4" s="402"/>
      <c r="DD4" s="402"/>
      <c r="DE4" s="402"/>
      <c r="DF4" s="402"/>
      <c r="DG4" s="402"/>
      <c r="DH4" s="402"/>
      <c r="DI4" s="402"/>
      <c r="DJ4" s="402"/>
      <c r="DK4" s="402"/>
      <c r="DL4" s="402"/>
      <c r="DM4" s="402"/>
      <c r="DN4" s="402"/>
    </row>
    <row r="5" spans="1:118" s="396" customFormat="1" ht="12" customHeight="1">
      <c r="A5" s="6612"/>
      <c r="B5" s="6640" t="s">
        <v>79</v>
      </c>
      <c r="C5" s="6640"/>
      <c r="D5" s="6640"/>
      <c r="E5" s="6641" t="s">
        <v>79</v>
      </c>
      <c r="F5" s="6642"/>
      <c r="G5" s="6643"/>
      <c r="H5" s="6641" t="s">
        <v>79</v>
      </c>
      <c r="I5" s="6642"/>
      <c r="J5" s="6643"/>
      <c r="K5" s="6634"/>
      <c r="L5" s="6634"/>
      <c r="M5" s="6635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2"/>
      <c r="DH5" s="402"/>
      <c r="DI5" s="402"/>
      <c r="DJ5" s="402"/>
      <c r="DK5" s="402"/>
      <c r="DL5" s="402"/>
      <c r="DM5" s="402"/>
      <c r="DN5" s="402"/>
    </row>
    <row r="6" spans="1:118" s="396" customFormat="1" ht="34.5" customHeight="1">
      <c r="A6" s="6631"/>
      <c r="B6" s="2876" t="s">
        <v>7</v>
      </c>
      <c r="C6" s="2877" t="s">
        <v>51</v>
      </c>
      <c r="D6" s="2912" t="s">
        <v>9</v>
      </c>
      <c r="E6" s="2876" t="s">
        <v>7</v>
      </c>
      <c r="F6" s="2877" t="s">
        <v>51</v>
      </c>
      <c r="G6" s="2878" t="s">
        <v>9</v>
      </c>
      <c r="H6" s="2876" t="s">
        <v>7</v>
      </c>
      <c r="I6" s="2877" t="s">
        <v>51</v>
      </c>
      <c r="J6" s="2878" t="s">
        <v>9</v>
      </c>
      <c r="K6" s="2916" t="s">
        <v>7</v>
      </c>
      <c r="L6" s="2877" t="s">
        <v>51</v>
      </c>
      <c r="M6" s="2878" t="s">
        <v>9</v>
      </c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  <c r="DB6" s="402"/>
      <c r="DC6" s="402"/>
      <c r="DD6" s="402"/>
      <c r="DE6" s="402"/>
      <c r="DF6" s="402"/>
      <c r="DG6" s="402"/>
      <c r="DH6" s="402"/>
      <c r="DI6" s="402"/>
      <c r="DJ6" s="402"/>
      <c r="DK6" s="402"/>
      <c r="DL6" s="402"/>
      <c r="DM6" s="402"/>
      <c r="DN6" s="402"/>
    </row>
    <row r="7" spans="1:118" s="396" customFormat="1" ht="19.5" customHeight="1">
      <c r="A7" s="2822" t="s">
        <v>52</v>
      </c>
      <c r="B7" s="2879"/>
      <c r="C7" s="2880"/>
      <c r="D7" s="2921"/>
      <c r="E7" s="5361"/>
      <c r="F7" s="2825"/>
      <c r="G7" s="2925"/>
      <c r="H7" s="2917"/>
      <c r="I7" s="2826"/>
      <c r="J7" s="2881"/>
      <c r="K7" s="2824"/>
      <c r="L7" s="2826"/>
      <c r="M7" s="2827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2"/>
      <c r="DJ7" s="402"/>
      <c r="DK7" s="402"/>
      <c r="DL7" s="402"/>
      <c r="DM7" s="402"/>
      <c r="DN7" s="402"/>
    </row>
    <row r="8" spans="1:118" s="396" customFormat="1" ht="15.75">
      <c r="A8" s="2828" t="s">
        <v>80</v>
      </c>
      <c r="B8" s="2853">
        <f t="shared" ref="B8:H15" si="0">B19+B29</f>
        <v>17</v>
      </c>
      <c r="C8" s="2854">
        <f t="shared" si="0"/>
        <v>0</v>
      </c>
      <c r="D8" s="2913">
        <f>D19+D29</f>
        <v>17</v>
      </c>
      <c r="E8" s="5335">
        <f>E19+E29</f>
        <v>13</v>
      </c>
      <c r="F8" s="2830">
        <f t="shared" si="0"/>
        <v>0</v>
      </c>
      <c r="G8" s="2918">
        <f>G19+G29</f>
        <v>13</v>
      </c>
      <c r="H8" s="2868">
        <f>H19+H29</f>
        <v>0</v>
      </c>
      <c r="I8" s="2882">
        <f t="shared" ref="I8:J15" si="1">I19+I29</f>
        <v>0</v>
      </c>
      <c r="J8" s="2918">
        <f>J19+J29</f>
        <v>0</v>
      </c>
      <c r="K8" s="2829">
        <f>E8+B8+H8</f>
        <v>30</v>
      </c>
      <c r="L8" s="2829">
        <f>F8+C8+I8</f>
        <v>0</v>
      </c>
      <c r="M8" s="2832">
        <f>K8+L8</f>
        <v>30</v>
      </c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2"/>
      <c r="DN8" s="402"/>
    </row>
    <row r="9" spans="1:118" s="396" customFormat="1" ht="15.75" customHeight="1">
      <c r="A9" s="2833" t="s">
        <v>81</v>
      </c>
      <c r="B9" s="2853">
        <f t="shared" si="0"/>
        <v>14</v>
      </c>
      <c r="C9" s="2854">
        <f t="shared" si="0"/>
        <v>0</v>
      </c>
      <c r="D9" s="2913">
        <f t="shared" si="0"/>
        <v>14</v>
      </c>
      <c r="E9" s="5335">
        <f t="shared" si="0"/>
        <v>14</v>
      </c>
      <c r="F9" s="2830">
        <f t="shared" si="0"/>
        <v>8</v>
      </c>
      <c r="G9" s="2918">
        <f t="shared" si="0"/>
        <v>22</v>
      </c>
      <c r="H9" s="2868">
        <f t="shared" si="0"/>
        <v>0</v>
      </c>
      <c r="I9" s="2882">
        <f t="shared" si="1"/>
        <v>0</v>
      </c>
      <c r="J9" s="2918">
        <f t="shared" si="1"/>
        <v>0</v>
      </c>
      <c r="K9" s="2829">
        <f t="shared" ref="K9:L39" si="2">E9+B9+H9</f>
        <v>28</v>
      </c>
      <c r="L9" s="2829">
        <f t="shared" si="2"/>
        <v>8</v>
      </c>
      <c r="M9" s="2832">
        <f>K9+L9</f>
        <v>36</v>
      </c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402"/>
      <c r="DH9" s="402"/>
      <c r="DI9" s="402"/>
      <c r="DJ9" s="402"/>
      <c r="DK9" s="402"/>
      <c r="DL9" s="402"/>
      <c r="DM9" s="402"/>
      <c r="DN9" s="402"/>
    </row>
    <row r="10" spans="1:118" s="396" customFormat="1" ht="15" customHeight="1">
      <c r="A10" s="2834" t="s">
        <v>82</v>
      </c>
      <c r="B10" s="2853">
        <f t="shared" si="0"/>
        <v>0</v>
      </c>
      <c r="C10" s="2854">
        <f t="shared" si="0"/>
        <v>10</v>
      </c>
      <c r="D10" s="2913">
        <f t="shared" si="0"/>
        <v>10</v>
      </c>
      <c r="E10" s="5335">
        <f t="shared" si="0"/>
        <v>1</v>
      </c>
      <c r="F10" s="2830">
        <f t="shared" si="0"/>
        <v>15</v>
      </c>
      <c r="G10" s="2918">
        <f t="shared" si="0"/>
        <v>16</v>
      </c>
      <c r="H10" s="2868">
        <f t="shared" si="0"/>
        <v>0</v>
      </c>
      <c r="I10" s="2882">
        <f t="shared" si="1"/>
        <v>0</v>
      </c>
      <c r="J10" s="2918">
        <f t="shared" si="1"/>
        <v>0</v>
      </c>
      <c r="K10" s="2829">
        <f t="shared" si="2"/>
        <v>1</v>
      </c>
      <c r="L10" s="2829">
        <f t="shared" si="2"/>
        <v>25</v>
      </c>
      <c r="M10" s="2832">
        <f t="shared" ref="M10:M39" si="3">K10+L10</f>
        <v>26</v>
      </c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2"/>
      <c r="DN10" s="402"/>
    </row>
    <row r="11" spans="1:118" s="396" customFormat="1" ht="15.75">
      <c r="A11" s="2828" t="s">
        <v>83</v>
      </c>
      <c r="B11" s="2853">
        <f t="shared" si="0"/>
        <v>0</v>
      </c>
      <c r="C11" s="2854">
        <f t="shared" si="0"/>
        <v>0</v>
      </c>
      <c r="D11" s="2913">
        <f t="shared" si="0"/>
        <v>0</v>
      </c>
      <c r="E11" s="5335">
        <f t="shared" si="0"/>
        <v>0</v>
      </c>
      <c r="F11" s="2830">
        <f t="shared" si="0"/>
        <v>0</v>
      </c>
      <c r="G11" s="2918">
        <f t="shared" si="0"/>
        <v>0</v>
      </c>
      <c r="H11" s="2868">
        <f t="shared" si="0"/>
        <v>0</v>
      </c>
      <c r="I11" s="2882">
        <f t="shared" si="1"/>
        <v>0</v>
      </c>
      <c r="J11" s="2918">
        <f t="shared" si="1"/>
        <v>0</v>
      </c>
      <c r="K11" s="2829">
        <f t="shared" si="2"/>
        <v>0</v>
      </c>
      <c r="L11" s="2829">
        <f t="shared" si="2"/>
        <v>0</v>
      </c>
      <c r="M11" s="2832">
        <f t="shared" si="3"/>
        <v>0</v>
      </c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2"/>
      <c r="BM11" s="402"/>
      <c r="BN11" s="402"/>
      <c r="BO11" s="402"/>
      <c r="BP11" s="402"/>
      <c r="BQ11" s="402"/>
      <c r="BR11" s="402"/>
      <c r="BS11" s="402"/>
      <c r="BT11" s="402"/>
      <c r="BU11" s="402"/>
      <c r="BV11" s="402"/>
      <c r="BW11" s="402"/>
      <c r="BX11" s="402"/>
      <c r="BY11" s="402"/>
      <c r="BZ11" s="40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2"/>
      <c r="CL11" s="402"/>
      <c r="CM11" s="402"/>
      <c r="CN11" s="402"/>
      <c r="CO11" s="402"/>
      <c r="CP11" s="402"/>
      <c r="CQ11" s="402"/>
      <c r="CR11" s="402"/>
      <c r="CS11" s="402"/>
      <c r="CT11" s="402"/>
      <c r="CU11" s="402"/>
      <c r="CV11" s="402"/>
      <c r="CW11" s="402"/>
      <c r="CX11" s="402"/>
      <c r="CY11" s="402"/>
      <c r="CZ11" s="402"/>
      <c r="DA11" s="402"/>
      <c r="DB11" s="402"/>
      <c r="DC11" s="402"/>
      <c r="DD11" s="402"/>
      <c r="DE11" s="402"/>
      <c r="DF11" s="402"/>
      <c r="DG11" s="402"/>
      <c r="DH11" s="402"/>
      <c r="DI11" s="402"/>
      <c r="DJ11" s="402"/>
      <c r="DK11" s="402"/>
      <c r="DL11" s="402"/>
      <c r="DM11" s="402"/>
      <c r="DN11" s="402"/>
    </row>
    <row r="12" spans="1:118" s="396" customFormat="1" ht="15.75">
      <c r="A12" s="2835" t="s">
        <v>84</v>
      </c>
      <c r="B12" s="2853">
        <f t="shared" si="0"/>
        <v>10</v>
      </c>
      <c r="C12" s="2854">
        <f t="shared" si="0"/>
        <v>0</v>
      </c>
      <c r="D12" s="2913">
        <f t="shared" si="0"/>
        <v>10</v>
      </c>
      <c r="E12" s="5335">
        <f t="shared" si="0"/>
        <v>10</v>
      </c>
      <c r="F12" s="2830">
        <f t="shared" si="0"/>
        <v>4</v>
      </c>
      <c r="G12" s="2918">
        <f t="shared" si="0"/>
        <v>14</v>
      </c>
      <c r="H12" s="2868">
        <f t="shared" si="0"/>
        <v>0</v>
      </c>
      <c r="I12" s="2882">
        <f t="shared" si="1"/>
        <v>0</v>
      </c>
      <c r="J12" s="2918">
        <f t="shared" si="1"/>
        <v>0</v>
      </c>
      <c r="K12" s="2829">
        <f t="shared" si="2"/>
        <v>20</v>
      </c>
      <c r="L12" s="2829">
        <f t="shared" si="2"/>
        <v>4</v>
      </c>
      <c r="M12" s="2832">
        <f t="shared" si="3"/>
        <v>24</v>
      </c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2"/>
      <c r="DN12" s="402"/>
    </row>
    <row r="13" spans="1:118" s="396" customFormat="1" ht="15.75">
      <c r="A13" s="2836" t="s">
        <v>85</v>
      </c>
      <c r="B13" s="2853">
        <f t="shared" si="0"/>
        <v>0</v>
      </c>
      <c r="C13" s="2854">
        <f t="shared" si="0"/>
        <v>0</v>
      </c>
      <c r="D13" s="2913">
        <f t="shared" si="0"/>
        <v>0</v>
      </c>
      <c r="E13" s="5335">
        <f t="shared" si="0"/>
        <v>0</v>
      </c>
      <c r="F13" s="2830">
        <f t="shared" si="0"/>
        <v>5</v>
      </c>
      <c r="G13" s="2918">
        <f t="shared" si="0"/>
        <v>5</v>
      </c>
      <c r="H13" s="2868">
        <f t="shared" si="0"/>
        <v>1</v>
      </c>
      <c r="I13" s="2882">
        <f t="shared" si="1"/>
        <v>0</v>
      </c>
      <c r="J13" s="2918">
        <f t="shared" si="1"/>
        <v>1</v>
      </c>
      <c r="K13" s="2829">
        <f t="shared" si="2"/>
        <v>1</v>
      </c>
      <c r="L13" s="2829">
        <f t="shared" si="2"/>
        <v>5</v>
      </c>
      <c r="M13" s="2832">
        <f>K13+L13</f>
        <v>6</v>
      </c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2"/>
      <c r="BG13" s="402"/>
      <c r="BH13" s="402"/>
      <c r="BI13" s="402"/>
      <c r="BJ13" s="402"/>
      <c r="BK13" s="402"/>
      <c r="BL13" s="402"/>
      <c r="BM13" s="402"/>
      <c r="BN13" s="402"/>
      <c r="BO13" s="402"/>
      <c r="BP13" s="402"/>
      <c r="BQ13" s="402"/>
      <c r="BR13" s="402"/>
      <c r="BS13" s="402"/>
      <c r="BT13" s="402"/>
      <c r="BU13" s="402"/>
      <c r="BV13" s="402"/>
      <c r="BW13" s="402"/>
      <c r="BX13" s="402"/>
      <c r="BY13" s="402"/>
      <c r="BZ13" s="40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2"/>
      <c r="CR13" s="402"/>
      <c r="CS13" s="402"/>
      <c r="CT13" s="402"/>
      <c r="CU13" s="402"/>
      <c r="CV13" s="402"/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402"/>
      <c r="DI13" s="402"/>
      <c r="DJ13" s="402"/>
      <c r="DK13" s="402"/>
      <c r="DL13" s="402"/>
      <c r="DM13" s="402"/>
      <c r="DN13" s="402"/>
    </row>
    <row r="14" spans="1:118" s="396" customFormat="1" ht="15.75">
      <c r="A14" s="2836" t="s">
        <v>86</v>
      </c>
      <c r="B14" s="2853">
        <f t="shared" si="0"/>
        <v>0</v>
      </c>
      <c r="C14" s="2854">
        <f t="shared" si="0"/>
        <v>0</v>
      </c>
      <c r="D14" s="2913">
        <f t="shared" si="0"/>
        <v>0</v>
      </c>
      <c r="E14" s="5335">
        <f t="shared" si="0"/>
        <v>0</v>
      </c>
      <c r="F14" s="2830">
        <f t="shared" si="0"/>
        <v>2</v>
      </c>
      <c r="G14" s="2918">
        <f t="shared" si="0"/>
        <v>2</v>
      </c>
      <c r="H14" s="2868">
        <f t="shared" si="0"/>
        <v>0</v>
      </c>
      <c r="I14" s="2882">
        <f t="shared" si="1"/>
        <v>0</v>
      </c>
      <c r="J14" s="2918">
        <f t="shared" si="1"/>
        <v>0</v>
      </c>
      <c r="K14" s="2829">
        <f t="shared" si="2"/>
        <v>0</v>
      </c>
      <c r="L14" s="2829">
        <f t="shared" si="2"/>
        <v>2</v>
      </c>
      <c r="M14" s="2832">
        <f t="shared" si="3"/>
        <v>2</v>
      </c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2"/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2"/>
      <c r="BT14" s="402"/>
      <c r="BU14" s="402"/>
      <c r="BV14" s="402"/>
      <c r="BW14" s="402"/>
      <c r="BX14" s="402"/>
      <c r="BY14" s="402"/>
      <c r="BZ14" s="40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2"/>
      <c r="CT14" s="402"/>
      <c r="CU14" s="402"/>
      <c r="CV14" s="402"/>
      <c r="CW14" s="402"/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2"/>
      <c r="DN14" s="402"/>
    </row>
    <row r="15" spans="1:118" s="396" customFormat="1" ht="16.5" thickBot="1">
      <c r="A15" s="2883" t="s">
        <v>87</v>
      </c>
      <c r="B15" s="2857">
        <f t="shared" si="0"/>
        <v>20</v>
      </c>
      <c r="C15" s="2858">
        <f t="shared" si="0"/>
        <v>1</v>
      </c>
      <c r="D15" s="2914">
        <f t="shared" si="0"/>
        <v>21</v>
      </c>
      <c r="E15" s="5337">
        <f t="shared" si="0"/>
        <v>19</v>
      </c>
      <c r="F15" s="2838">
        <f t="shared" si="0"/>
        <v>3</v>
      </c>
      <c r="G15" s="2919">
        <f t="shared" si="0"/>
        <v>22</v>
      </c>
      <c r="H15" s="2869">
        <f t="shared" si="0"/>
        <v>0</v>
      </c>
      <c r="I15" s="2884">
        <f t="shared" si="1"/>
        <v>0</v>
      </c>
      <c r="J15" s="2919">
        <f>J26+J36</f>
        <v>0</v>
      </c>
      <c r="K15" s="2837">
        <f t="shared" si="2"/>
        <v>39</v>
      </c>
      <c r="L15" s="2837">
        <f t="shared" si="2"/>
        <v>4</v>
      </c>
      <c r="M15" s="2839">
        <f t="shared" si="3"/>
        <v>43</v>
      </c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2"/>
      <c r="DB15" s="402"/>
      <c r="DC15" s="402"/>
      <c r="DD15" s="402"/>
      <c r="DE15" s="402"/>
      <c r="DF15" s="402"/>
      <c r="DG15" s="402"/>
      <c r="DH15" s="402"/>
      <c r="DI15" s="402"/>
      <c r="DJ15" s="402"/>
      <c r="DK15" s="402"/>
      <c r="DL15" s="402"/>
      <c r="DM15" s="402"/>
      <c r="DN15" s="402"/>
    </row>
    <row r="16" spans="1:118" s="396" customFormat="1" ht="15" customHeight="1" thickBot="1">
      <c r="A16" s="2840" t="s">
        <v>27</v>
      </c>
      <c r="B16" s="2841">
        <f>SUM(B8:B15)</f>
        <v>61</v>
      </c>
      <c r="C16" s="2841">
        <f>SUM(C7:C15)</f>
        <v>11</v>
      </c>
      <c r="D16" s="2842">
        <f>SUM(D7:D15)</f>
        <v>72</v>
      </c>
      <c r="E16" s="5313">
        <f>SUM(E7:E15)</f>
        <v>57</v>
      </c>
      <c r="F16" s="2841">
        <f>SUM(F7:F15)</f>
        <v>37</v>
      </c>
      <c r="G16" s="2845">
        <f>SUM(G7:G15)</f>
        <v>94</v>
      </c>
      <c r="H16" s="2920">
        <f>SUM(H8:H15)</f>
        <v>1</v>
      </c>
      <c r="I16" s="2842">
        <f>SUM(I8:I15)</f>
        <v>0</v>
      </c>
      <c r="J16" s="2845">
        <f>SUM(J7:J15)</f>
        <v>1</v>
      </c>
      <c r="K16" s="2843">
        <f>E16+B16+H16</f>
        <v>119</v>
      </c>
      <c r="L16" s="2843">
        <f>C16+F16+I16</f>
        <v>48</v>
      </c>
      <c r="M16" s="2845">
        <f>K16+L16</f>
        <v>167</v>
      </c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2"/>
      <c r="DM16" s="402"/>
      <c r="DN16" s="402"/>
    </row>
    <row r="17" spans="1:118" s="396" customFormat="1" ht="15.75">
      <c r="A17" s="2846" t="s">
        <v>15</v>
      </c>
      <c r="B17" s="2885"/>
      <c r="C17" s="2886"/>
      <c r="D17" s="2922"/>
      <c r="E17" s="2870"/>
      <c r="F17" s="2849"/>
      <c r="G17" s="2887"/>
      <c r="H17" s="2870"/>
      <c r="I17" s="2851"/>
      <c r="J17" s="2887"/>
      <c r="K17" s="2849"/>
      <c r="L17" s="2849"/>
      <c r="M17" s="285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402"/>
    </row>
    <row r="18" spans="1:118" s="396" customFormat="1" ht="15.75">
      <c r="A18" s="2846" t="s">
        <v>16</v>
      </c>
      <c r="B18" s="2885"/>
      <c r="C18" s="2886"/>
      <c r="D18" s="2923"/>
      <c r="E18" s="5335"/>
      <c r="F18" s="2829"/>
      <c r="G18" s="2888"/>
      <c r="H18" s="2868"/>
      <c r="I18" s="2831"/>
      <c r="J18" s="2888"/>
      <c r="K18" s="2829"/>
      <c r="L18" s="2829"/>
      <c r="M18" s="283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2"/>
      <c r="DF18" s="402"/>
      <c r="DG18" s="402"/>
      <c r="DH18" s="402"/>
      <c r="DI18" s="402"/>
      <c r="DJ18" s="402"/>
      <c r="DK18" s="402"/>
      <c r="DL18" s="402"/>
      <c r="DM18" s="402"/>
      <c r="DN18" s="402"/>
    </row>
    <row r="19" spans="1:118" s="396" customFormat="1" ht="15.75">
      <c r="A19" s="2828" t="s">
        <v>80</v>
      </c>
      <c r="B19" s="2889">
        <v>17</v>
      </c>
      <c r="C19" s="2890">
        <v>0</v>
      </c>
      <c r="D19" s="2898">
        <f>C19+B19</f>
        <v>17</v>
      </c>
      <c r="E19" s="5362">
        <v>13</v>
      </c>
      <c r="F19" s="2890">
        <v>0</v>
      </c>
      <c r="G19" s="2891">
        <f>E19+F19</f>
        <v>13</v>
      </c>
      <c r="H19" s="2868">
        <v>0</v>
      </c>
      <c r="I19" s="2892">
        <v>0</v>
      </c>
      <c r="J19" s="2891">
        <f>H19+I19</f>
        <v>0</v>
      </c>
      <c r="K19" s="2829">
        <f>E19+B19+H19</f>
        <v>30</v>
      </c>
      <c r="L19" s="2829">
        <f t="shared" si="2"/>
        <v>0</v>
      </c>
      <c r="M19" s="2832">
        <f>K19+L19</f>
        <v>30</v>
      </c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  <c r="BM19" s="402"/>
      <c r="BN19" s="402"/>
      <c r="BO19" s="402"/>
      <c r="BP19" s="402"/>
      <c r="BQ19" s="402"/>
      <c r="BR19" s="402"/>
      <c r="BS19" s="402"/>
      <c r="BT19" s="402"/>
      <c r="BU19" s="402"/>
      <c r="BV19" s="402"/>
      <c r="BW19" s="402"/>
      <c r="BX19" s="402"/>
      <c r="BY19" s="402"/>
      <c r="BZ19" s="40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2"/>
      <c r="DB19" s="402"/>
      <c r="DC19" s="402"/>
      <c r="DD19" s="402"/>
      <c r="DE19" s="402"/>
      <c r="DF19" s="402"/>
      <c r="DG19" s="402"/>
      <c r="DH19" s="402"/>
      <c r="DI19" s="402"/>
      <c r="DJ19" s="402"/>
      <c r="DK19" s="402"/>
      <c r="DL19" s="402"/>
      <c r="DM19" s="402"/>
      <c r="DN19" s="402"/>
    </row>
    <row r="20" spans="1:118" s="396" customFormat="1" ht="15.75">
      <c r="A20" s="2833" t="s">
        <v>81</v>
      </c>
      <c r="B20" s="2889">
        <v>14</v>
      </c>
      <c r="C20" s="2890">
        <v>0</v>
      </c>
      <c r="D20" s="2898">
        <f t="shared" ref="D20:D26" si="4">C20+B20</f>
        <v>14</v>
      </c>
      <c r="E20" s="5362">
        <v>14</v>
      </c>
      <c r="F20" s="2893">
        <v>8</v>
      </c>
      <c r="G20" s="2891">
        <f t="shared" ref="G20:G26" si="5">E20+F20</f>
        <v>22</v>
      </c>
      <c r="H20" s="2868">
        <v>0</v>
      </c>
      <c r="I20" s="2892">
        <v>0</v>
      </c>
      <c r="J20" s="2891">
        <f t="shared" ref="J20:J26" si="6">H20+I20</f>
        <v>0</v>
      </c>
      <c r="K20" s="2829">
        <f t="shared" si="2"/>
        <v>28</v>
      </c>
      <c r="L20" s="2829">
        <f t="shared" si="2"/>
        <v>8</v>
      </c>
      <c r="M20" s="2832">
        <f t="shared" si="3"/>
        <v>36</v>
      </c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</row>
    <row r="21" spans="1:118" s="396" customFormat="1" ht="16.5" customHeight="1">
      <c r="A21" s="2834" t="s">
        <v>82</v>
      </c>
      <c r="B21" s="2889">
        <v>0</v>
      </c>
      <c r="C21" s="2890">
        <v>10</v>
      </c>
      <c r="D21" s="2898">
        <f t="shared" si="4"/>
        <v>10</v>
      </c>
      <c r="E21" s="5362">
        <v>1</v>
      </c>
      <c r="F21" s="2893">
        <v>15</v>
      </c>
      <c r="G21" s="2891">
        <f t="shared" si="5"/>
        <v>16</v>
      </c>
      <c r="H21" s="2868">
        <v>0</v>
      </c>
      <c r="I21" s="2892">
        <v>0</v>
      </c>
      <c r="J21" s="2891">
        <f t="shared" si="6"/>
        <v>0</v>
      </c>
      <c r="K21" s="2829">
        <f t="shared" si="2"/>
        <v>1</v>
      </c>
      <c r="L21" s="2829">
        <f t="shared" si="2"/>
        <v>25</v>
      </c>
      <c r="M21" s="2832">
        <f t="shared" si="3"/>
        <v>26</v>
      </c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  <c r="CU21" s="402"/>
      <c r="CV21" s="402"/>
      <c r="CW21" s="402"/>
      <c r="CX21" s="402"/>
      <c r="CY21" s="402"/>
      <c r="CZ21" s="402"/>
      <c r="DA21" s="402"/>
      <c r="DB21" s="402"/>
      <c r="DC21" s="402"/>
      <c r="DD21" s="402"/>
      <c r="DE21" s="402"/>
      <c r="DF21" s="402"/>
      <c r="DG21" s="402"/>
      <c r="DH21" s="402"/>
      <c r="DI21" s="402"/>
      <c r="DJ21" s="402"/>
      <c r="DK21" s="402"/>
      <c r="DL21" s="402"/>
      <c r="DM21" s="402"/>
      <c r="DN21" s="402"/>
    </row>
    <row r="22" spans="1:118" s="396" customFormat="1" ht="15.75">
      <c r="A22" s="2828" t="s">
        <v>83</v>
      </c>
      <c r="B22" s="2889">
        <v>0</v>
      </c>
      <c r="C22" s="2890">
        <v>0</v>
      </c>
      <c r="D22" s="2898">
        <f t="shared" si="4"/>
        <v>0</v>
      </c>
      <c r="E22" s="5362">
        <v>0</v>
      </c>
      <c r="F22" s="2890">
        <v>0</v>
      </c>
      <c r="G22" s="2891">
        <f t="shared" si="5"/>
        <v>0</v>
      </c>
      <c r="H22" s="2868">
        <v>0</v>
      </c>
      <c r="I22" s="2892">
        <v>0</v>
      </c>
      <c r="J22" s="2891">
        <f t="shared" si="6"/>
        <v>0</v>
      </c>
      <c r="K22" s="2829">
        <f t="shared" si="2"/>
        <v>0</v>
      </c>
      <c r="L22" s="2829">
        <f t="shared" si="2"/>
        <v>0</v>
      </c>
      <c r="M22" s="2832">
        <f t="shared" si="3"/>
        <v>0</v>
      </c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2"/>
      <c r="DE22" s="402"/>
      <c r="DF22" s="402"/>
      <c r="DG22" s="402"/>
      <c r="DH22" s="402"/>
      <c r="DI22" s="402"/>
      <c r="DJ22" s="402"/>
      <c r="DK22" s="402"/>
      <c r="DL22" s="402"/>
      <c r="DM22" s="402"/>
      <c r="DN22" s="402"/>
    </row>
    <row r="23" spans="1:118" s="396" customFormat="1" ht="15.75">
      <c r="A23" s="2835" t="s">
        <v>84</v>
      </c>
      <c r="B23" s="2894">
        <v>10</v>
      </c>
      <c r="C23" s="2895">
        <v>0</v>
      </c>
      <c r="D23" s="2898">
        <f t="shared" si="4"/>
        <v>10</v>
      </c>
      <c r="E23" s="5362">
        <v>10</v>
      </c>
      <c r="F23" s="2890">
        <v>4</v>
      </c>
      <c r="G23" s="2891">
        <f t="shared" si="5"/>
        <v>14</v>
      </c>
      <c r="H23" s="2868">
        <v>0</v>
      </c>
      <c r="I23" s="2892">
        <v>0</v>
      </c>
      <c r="J23" s="2891">
        <f t="shared" si="6"/>
        <v>0</v>
      </c>
      <c r="K23" s="2829">
        <f t="shared" si="2"/>
        <v>20</v>
      </c>
      <c r="L23" s="2829">
        <f t="shared" si="2"/>
        <v>4</v>
      </c>
      <c r="M23" s="2896">
        <f t="shared" si="3"/>
        <v>24</v>
      </c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  <c r="DM23" s="402"/>
      <c r="DN23" s="402"/>
    </row>
    <row r="24" spans="1:118" s="396" customFormat="1" ht="15.75">
      <c r="A24" s="2836" t="s">
        <v>85</v>
      </c>
      <c r="B24" s="2889">
        <v>0</v>
      </c>
      <c r="C24" s="2890">
        <v>0</v>
      </c>
      <c r="D24" s="2898">
        <f t="shared" si="4"/>
        <v>0</v>
      </c>
      <c r="E24" s="5363">
        <v>0</v>
      </c>
      <c r="F24" s="2897">
        <v>5</v>
      </c>
      <c r="G24" s="2891">
        <f t="shared" si="5"/>
        <v>5</v>
      </c>
      <c r="H24" s="2868">
        <v>1</v>
      </c>
      <c r="I24" s="2898">
        <v>0</v>
      </c>
      <c r="J24" s="2891">
        <f t="shared" si="6"/>
        <v>1</v>
      </c>
      <c r="K24" s="2829">
        <f t="shared" si="2"/>
        <v>1</v>
      </c>
      <c r="L24" s="2829">
        <f t="shared" si="2"/>
        <v>5</v>
      </c>
      <c r="M24" s="2832">
        <f t="shared" si="3"/>
        <v>6</v>
      </c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2"/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</row>
    <row r="25" spans="1:118" s="396" customFormat="1" ht="15.75">
      <c r="A25" s="2836" t="s">
        <v>86</v>
      </c>
      <c r="B25" s="2889">
        <v>0</v>
      </c>
      <c r="C25" s="2890">
        <v>0</v>
      </c>
      <c r="D25" s="2898">
        <f t="shared" si="4"/>
        <v>0</v>
      </c>
      <c r="E25" s="5362">
        <v>0</v>
      </c>
      <c r="F25" s="2890">
        <v>2</v>
      </c>
      <c r="G25" s="2891">
        <f t="shared" si="5"/>
        <v>2</v>
      </c>
      <c r="H25" s="2899">
        <v>0</v>
      </c>
      <c r="I25" s="2892">
        <v>0</v>
      </c>
      <c r="J25" s="2891">
        <f t="shared" si="6"/>
        <v>0</v>
      </c>
      <c r="K25" s="2829">
        <f t="shared" si="2"/>
        <v>0</v>
      </c>
      <c r="L25" s="2829">
        <f t="shared" si="2"/>
        <v>2</v>
      </c>
      <c r="M25" s="2832">
        <f t="shared" si="3"/>
        <v>2</v>
      </c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402"/>
    </row>
    <row r="26" spans="1:118" s="396" customFormat="1" ht="16.5" thickBot="1">
      <c r="A26" s="2883" t="s">
        <v>87</v>
      </c>
      <c r="B26" s="2900">
        <v>20</v>
      </c>
      <c r="C26" s="2901">
        <v>1</v>
      </c>
      <c r="D26" s="2915">
        <f t="shared" si="4"/>
        <v>21</v>
      </c>
      <c r="E26" s="5364">
        <v>19</v>
      </c>
      <c r="F26" s="2901">
        <v>3</v>
      </c>
      <c r="G26" s="2902">
        <f t="shared" si="5"/>
        <v>22</v>
      </c>
      <c r="H26" s="2903">
        <v>0</v>
      </c>
      <c r="I26" s="2904">
        <v>0</v>
      </c>
      <c r="J26" s="2902">
        <f t="shared" si="6"/>
        <v>0</v>
      </c>
      <c r="K26" s="2837">
        <f t="shared" si="2"/>
        <v>39</v>
      </c>
      <c r="L26" s="2837">
        <f t="shared" si="2"/>
        <v>4</v>
      </c>
      <c r="M26" s="2839">
        <f t="shared" si="3"/>
        <v>43</v>
      </c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  <c r="CX26" s="402"/>
      <c r="CY26" s="402"/>
      <c r="CZ26" s="402"/>
      <c r="DA26" s="402"/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  <c r="DL26" s="402"/>
      <c r="DM26" s="402"/>
      <c r="DN26" s="402"/>
    </row>
    <row r="27" spans="1:118" s="396" customFormat="1" ht="16.5" thickBot="1">
      <c r="A27" s="2859" t="s">
        <v>17</v>
      </c>
      <c r="B27" s="2843">
        <f>SUM(B19:B26)</f>
        <v>61</v>
      </c>
      <c r="C27" s="2843">
        <f>SUM(C19:C26)</f>
        <v>11</v>
      </c>
      <c r="D27" s="2911">
        <f>SUM(D19:D26)</f>
        <v>72</v>
      </c>
      <c r="E27" s="5365">
        <f t="shared" ref="E27" si="7">SUM(E19:E26)</f>
        <v>57</v>
      </c>
      <c r="F27" s="2843">
        <f t="shared" ref="F27:J27" si="8">SUM(F19:F26)</f>
        <v>37</v>
      </c>
      <c r="G27" s="2905">
        <f>SUM(G19:G26)</f>
        <v>94</v>
      </c>
      <c r="H27" s="2906">
        <f t="shared" si="8"/>
        <v>1</v>
      </c>
      <c r="I27" s="2844">
        <f t="shared" si="8"/>
        <v>0</v>
      </c>
      <c r="J27" s="2905">
        <f t="shared" si="8"/>
        <v>1</v>
      </c>
      <c r="K27" s="2843">
        <f>E27+B27+H27</f>
        <v>119</v>
      </c>
      <c r="L27" s="2843">
        <f>F27+C27+I27</f>
        <v>48</v>
      </c>
      <c r="M27" s="2845">
        <f>K27+L27</f>
        <v>167</v>
      </c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2"/>
      <c r="DA27" s="402"/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  <c r="DL27" s="402"/>
      <c r="DM27" s="402"/>
      <c r="DN27" s="402"/>
    </row>
    <row r="28" spans="1:118" s="396" customFormat="1" ht="15.75">
      <c r="A28" s="2860" t="s">
        <v>63</v>
      </c>
      <c r="B28" s="2885"/>
      <c r="C28" s="2907"/>
      <c r="D28" s="2922"/>
      <c r="E28" s="5339"/>
      <c r="F28" s="2849"/>
      <c r="G28" s="2887"/>
      <c r="H28" s="2908"/>
      <c r="I28" s="2851"/>
      <c r="J28" s="2887"/>
      <c r="K28" s="2849"/>
      <c r="L28" s="2849"/>
      <c r="M28" s="285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</row>
    <row r="29" spans="1:118" s="396" customFormat="1" ht="15.75">
      <c r="A29" s="2828" t="s">
        <v>80</v>
      </c>
      <c r="B29" s="2853">
        <v>0</v>
      </c>
      <c r="C29" s="2854">
        <v>0</v>
      </c>
      <c r="D29" s="2867">
        <f t="shared" ref="D29:D36" si="9">B29+C29</f>
        <v>0</v>
      </c>
      <c r="E29" s="5362">
        <v>0</v>
      </c>
      <c r="F29" s="2893">
        <v>0</v>
      </c>
      <c r="G29" s="2891">
        <f t="shared" ref="G29:G34" si="10">E29+F29</f>
        <v>0</v>
      </c>
      <c r="H29" s="2899">
        <v>0</v>
      </c>
      <c r="I29" s="2892">
        <v>0</v>
      </c>
      <c r="J29" s="2891">
        <v>0</v>
      </c>
      <c r="K29" s="2829">
        <f t="shared" si="2"/>
        <v>0</v>
      </c>
      <c r="L29" s="2829">
        <f t="shared" si="2"/>
        <v>0</v>
      </c>
      <c r="M29" s="2832">
        <f t="shared" si="3"/>
        <v>0</v>
      </c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</row>
    <row r="30" spans="1:118" s="396" customFormat="1" ht="15.75">
      <c r="A30" s="2833" t="s">
        <v>81</v>
      </c>
      <c r="B30" s="2855">
        <v>0</v>
      </c>
      <c r="C30" s="2854">
        <v>0</v>
      </c>
      <c r="D30" s="2867">
        <f t="shared" si="9"/>
        <v>0</v>
      </c>
      <c r="E30" s="5362">
        <v>0</v>
      </c>
      <c r="F30" s="2893">
        <v>0</v>
      </c>
      <c r="G30" s="2891">
        <f t="shared" si="10"/>
        <v>0</v>
      </c>
      <c r="H30" s="2899">
        <v>0</v>
      </c>
      <c r="I30" s="2892">
        <v>0</v>
      </c>
      <c r="J30" s="2891">
        <f t="shared" ref="J30:J35" si="11">H30+I30</f>
        <v>0</v>
      </c>
      <c r="K30" s="2829">
        <f>E30+B30+H30</f>
        <v>0</v>
      </c>
      <c r="L30" s="2829">
        <f>F30+C30+I30</f>
        <v>0</v>
      </c>
      <c r="M30" s="2832">
        <f>K30+L30</f>
        <v>0</v>
      </c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2"/>
      <c r="CX30" s="402"/>
      <c r="CY30" s="402"/>
      <c r="CZ30" s="402"/>
      <c r="DA30" s="402"/>
      <c r="DB30" s="402"/>
      <c r="DC30" s="402"/>
      <c r="DD30" s="402"/>
      <c r="DE30" s="402"/>
      <c r="DF30" s="402"/>
      <c r="DG30" s="402"/>
      <c r="DH30" s="402"/>
      <c r="DI30" s="402"/>
      <c r="DJ30" s="402"/>
      <c r="DK30" s="402"/>
      <c r="DL30" s="402"/>
      <c r="DM30" s="402"/>
      <c r="DN30" s="402"/>
    </row>
    <row r="31" spans="1:118" s="396" customFormat="1" ht="16.5" customHeight="1">
      <c r="A31" s="2834" t="s">
        <v>82</v>
      </c>
      <c r="B31" s="2855">
        <v>0</v>
      </c>
      <c r="C31" s="2854">
        <v>0</v>
      </c>
      <c r="D31" s="2867">
        <f t="shared" si="9"/>
        <v>0</v>
      </c>
      <c r="E31" s="5362">
        <v>0</v>
      </c>
      <c r="F31" s="2890">
        <v>0</v>
      </c>
      <c r="G31" s="2891">
        <f t="shared" si="10"/>
        <v>0</v>
      </c>
      <c r="H31" s="2899">
        <v>0</v>
      </c>
      <c r="I31" s="2892">
        <v>0</v>
      </c>
      <c r="J31" s="2891">
        <f t="shared" si="11"/>
        <v>0</v>
      </c>
      <c r="K31" s="2829">
        <f t="shared" si="2"/>
        <v>0</v>
      </c>
      <c r="L31" s="2829">
        <f t="shared" si="2"/>
        <v>0</v>
      </c>
      <c r="M31" s="2832">
        <f t="shared" si="3"/>
        <v>0</v>
      </c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402"/>
      <c r="BL31" s="402"/>
      <c r="BM31" s="402"/>
      <c r="BN31" s="402"/>
      <c r="BO31" s="402"/>
      <c r="BP31" s="402"/>
      <c r="BQ31" s="402"/>
      <c r="BR31" s="402"/>
      <c r="BS31" s="402"/>
      <c r="BT31" s="402"/>
      <c r="BU31" s="402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2"/>
      <c r="CX31" s="402"/>
      <c r="CY31" s="402"/>
      <c r="CZ31" s="402"/>
      <c r="DA31" s="402"/>
      <c r="DB31" s="402"/>
      <c r="DC31" s="402"/>
      <c r="DD31" s="402"/>
      <c r="DE31" s="402"/>
      <c r="DF31" s="402"/>
      <c r="DG31" s="402"/>
      <c r="DH31" s="402"/>
      <c r="DI31" s="402"/>
      <c r="DJ31" s="402"/>
      <c r="DK31" s="402"/>
      <c r="DL31" s="402"/>
      <c r="DM31" s="402"/>
      <c r="DN31" s="402"/>
    </row>
    <row r="32" spans="1:118" s="396" customFormat="1" ht="15.75">
      <c r="A32" s="2828" t="s">
        <v>83</v>
      </c>
      <c r="B32" s="2855">
        <v>0</v>
      </c>
      <c r="C32" s="2854">
        <v>0</v>
      </c>
      <c r="D32" s="2867">
        <f t="shared" si="9"/>
        <v>0</v>
      </c>
      <c r="E32" s="5362">
        <v>0</v>
      </c>
      <c r="F32" s="2890">
        <v>0</v>
      </c>
      <c r="G32" s="2891">
        <f t="shared" si="10"/>
        <v>0</v>
      </c>
      <c r="H32" s="2899">
        <v>0</v>
      </c>
      <c r="I32" s="2892">
        <v>0</v>
      </c>
      <c r="J32" s="2891">
        <v>0</v>
      </c>
      <c r="K32" s="2829">
        <f t="shared" si="2"/>
        <v>0</v>
      </c>
      <c r="L32" s="2829">
        <f t="shared" si="2"/>
        <v>0</v>
      </c>
      <c r="M32" s="2832">
        <f t="shared" si="3"/>
        <v>0</v>
      </c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  <c r="BT32" s="402"/>
      <c r="BU32" s="402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2"/>
      <c r="CT32" s="402"/>
      <c r="CU32" s="402"/>
      <c r="CV32" s="402"/>
      <c r="CW32" s="402"/>
      <c r="CX32" s="402"/>
      <c r="CY32" s="402"/>
      <c r="CZ32" s="402"/>
      <c r="DA32" s="402"/>
      <c r="DB32" s="402"/>
      <c r="DC32" s="402"/>
      <c r="DD32" s="402"/>
      <c r="DE32" s="402"/>
      <c r="DF32" s="402"/>
      <c r="DG32" s="402"/>
      <c r="DH32" s="402"/>
      <c r="DI32" s="402"/>
      <c r="DJ32" s="402"/>
      <c r="DK32" s="402"/>
      <c r="DL32" s="402"/>
      <c r="DM32" s="402"/>
      <c r="DN32" s="402"/>
    </row>
    <row r="33" spans="1:118" s="396" customFormat="1" ht="15.75" customHeight="1">
      <c r="A33" s="2835" t="s">
        <v>84</v>
      </c>
      <c r="B33" s="2855">
        <v>0</v>
      </c>
      <c r="C33" s="2854">
        <v>0</v>
      </c>
      <c r="D33" s="2867">
        <f t="shared" si="9"/>
        <v>0</v>
      </c>
      <c r="E33" s="5362">
        <v>0</v>
      </c>
      <c r="F33" s="2890">
        <v>0</v>
      </c>
      <c r="G33" s="2891">
        <f t="shared" si="10"/>
        <v>0</v>
      </c>
      <c r="H33" s="2899">
        <v>0</v>
      </c>
      <c r="I33" s="2892">
        <v>0</v>
      </c>
      <c r="J33" s="2891">
        <f t="shared" si="11"/>
        <v>0</v>
      </c>
      <c r="K33" s="2829">
        <f t="shared" si="2"/>
        <v>0</v>
      </c>
      <c r="L33" s="2829">
        <f t="shared" si="2"/>
        <v>0</v>
      </c>
      <c r="M33" s="2832">
        <f t="shared" si="3"/>
        <v>0</v>
      </c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402"/>
    </row>
    <row r="34" spans="1:118" s="396" customFormat="1" ht="19.5" customHeight="1">
      <c r="A34" s="2836" t="s">
        <v>85</v>
      </c>
      <c r="B34" s="2855">
        <v>0</v>
      </c>
      <c r="C34" s="2854">
        <v>0</v>
      </c>
      <c r="D34" s="2867">
        <f t="shared" si="9"/>
        <v>0</v>
      </c>
      <c r="E34" s="5362">
        <v>0</v>
      </c>
      <c r="F34" s="2890">
        <v>0</v>
      </c>
      <c r="G34" s="2891">
        <f t="shared" si="10"/>
        <v>0</v>
      </c>
      <c r="H34" s="2899">
        <v>0</v>
      </c>
      <c r="I34" s="2892">
        <v>0</v>
      </c>
      <c r="J34" s="2891">
        <f t="shared" si="11"/>
        <v>0</v>
      </c>
      <c r="K34" s="2829">
        <f t="shared" si="2"/>
        <v>0</v>
      </c>
      <c r="L34" s="2829">
        <f t="shared" si="2"/>
        <v>0</v>
      </c>
      <c r="M34" s="2832">
        <f t="shared" si="3"/>
        <v>0</v>
      </c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2"/>
      <c r="BE34" s="402"/>
      <c r="BF34" s="402"/>
      <c r="BG34" s="402"/>
      <c r="BH34" s="402"/>
      <c r="BI34" s="402"/>
      <c r="BJ34" s="402"/>
      <c r="BK34" s="402"/>
      <c r="BL34" s="402"/>
      <c r="BM34" s="402"/>
      <c r="BN34" s="402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2"/>
      <c r="DF34" s="402"/>
      <c r="DG34" s="402"/>
      <c r="DH34" s="402"/>
      <c r="DI34" s="402"/>
      <c r="DJ34" s="402"/>
      <c r="DK34" s="402"/>
      <c r="DL34" s="402"/>
      <c r="DM34" s="402"/>
      <c r="DN34" s="402"/>
    </row>
    <row r="35" spans="1:118" s="396" customFormat="1" ht="22.9" customHeight="1">
      <c r="A35" s="2836" t="s">
        <v>86</v>
      </c>
      <c r="B35" s="2855">
        <v>0</v>
      </c>
      <c r="C35" s="2854">
        <v>0</v>
      </c>
      <c r="D35" s="2867">
        <f t="shared" si="9"/>
        <v>0</v>
      </c>
      <c r="E35" s="5362">
        <v>0</v>
      </c>
      <c r="F35" s="2890">
        <v>0</v>
      </c>
      <c r="G35" s="2891">
        <v>0</v>
      </c>
      <c r="H35" s="2899">
        <v>0</v>
      </c>
      <c r="I35" s="2892">
        <v>0</v>
      </c>
      <c r="J35" s="2891">
        <f t="shared" si="11"/>
        <v>0</v>
      </c>
      <c r="K35" s="2829">
        <f t="shared" si="2"/>
        <v>0</v>
      </c>
      <c r="L35" s="2829">
        <f t="shared" si="2"/>
        <v>0</v>
      </c>
      <c r="M35" s="2832">
        <f t="shared" si="3"/>
        <v>0</v>
      </c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  <c r="DL35" s="402"/>
      <c r="DM35" s="402"/>
      <c r="DN35" s="402"/>
    </row>
    <row r="36" spans="1:118" s="396" customFormat="1" ht="18.600000000000001" customHeight="1" thickBot="1">
      <c r="A36" s="2883" t="s">
        <v>87</v>
      </c>
      <c r="B36" s="2909">
        <v>0</v>
      </c>
      <c r="C36" s="2858">
        <v>0</v>
      </c>
      <c r="D36" s="2924">
        <f t="shared" si="9"/>
        <v>0</v>
      </c>
      <c r="E36" s="5364">
        <v>0</v>
      </c>
      <c r="F36" s="2901">
        <v>0</v>
      </c>
      <c r="G36" s="2902">
        <v>0</v>
      </c>
      <c r="H36" s="2903">
        <v>0</v>
      </c>
      <c r="I36" s="2904">
        <v>0</v>
      </c>
      <c r="J36" s="2902">
        <v>0</v>
      </c>
      <c r="K36" s="2837">
        <f>E36+B36+H36</f>
        <v>0</v>
      </c>
      <c r="L36" s="2837">
        <f>F36+C36+I36</f>
        <v>0</v>
      </c>
      <c r="M36" s="2839">
        <f>K36+L36</f>
        <v>0</v>
      </c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  <c r="AF36" s="402"/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2"/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2"/>
      <c r="BF36" s="402"/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2"/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2"/>
      <c r="CX36" s="402"/>
      <c r="CY36" s="402"/>
      <c r="CZ36" s="402"/>
      <c r="DA36" s="402"/>
      <c r="DB36" s="402"/>
      <c r="DC36" s="402"/>
      <c r="DD36" s="402"/>
      <c r="DE36" s="402"/>
      <c r="DF36" s="402"/>
      <c r="DG36" s="402"/>
      <c r="DH36" s="402"/>
      <c r="DI36" s="402"/>
      <c r="DJ36" s="402"/>
      <c r="DK36" s="402"/>
      <c r="DL36" s="402"/>
      <c r="DM36" s="402"/>
      <c r="DN36" s="402"/>
    </row>
    <row r="37" spans="1:118" s="396" customFormat="1" ht="19.5" customHeight="1" thickBot="1">
      <c r="A37" s="2859" t="s">
        <v>66</v>
      </c>
      <c r="B37" s="2843">
        <f t="shared" ref="B37:J37" si="12">SUM(B29:B36)</f>
        <v>0</v>
      </c>
      <c r="C37" s="2843">
        <f t="shared" si="12"/>
        <v>0</v>
      </c>
      <c r="D37" s="2844">
        <f t="shared" si="12"/>
        <v>0</v>
      </c>
      <c r="E37" s="5365">
        <f t="shared" ref="E37" si="13">SUM(E29:E36)</f>
        <v>0</v>
      </c>
      <c r="F37" s="2843">
        <f t="shared" si="12"/>
        <v>0</v>
      </c>
      <c r="G37" s="2905">
        <f t="shared" si="12"/>
        <v>0</v>
      </c>
      <c r="H37" s="2906">
        <f t="shared" si="12"/>
        <v>0</v>
      </c>
      <c r="I37" s="2844">
        <f t="shared" si="12"/>
        <v>0</v>
      </c>
      <c r="J37" s="2905">
        <f t="shared" si="12"/>
        <v>0</v>
      </c>
      <c r="K37" s="2843">
        <f t="shared" si="2"/>
        <v>0</v>
      </c>
      <c r="L37" s="2843">
        <f t="shared" si="2"/>
        <v>0</v>
      </c>
      <c r="M37" s="2845">
        <f t="shared" si="3"/>
        <v>0</v>
      </c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2"/>
      <c r="BE37" s="402"/>
      <c r="BF37" s="402"/>
      <c r="BG37" s="402"/>
      <c r="BH37" s="402"/>
      <c r="BI37" s="402"/>
      <c r="BJ37" s="402"/>
      <c r="BK37" s="402"/>
      <c r="BL37" s="402"/>
      <c r="BM37" s="402"/>
      <c r="BN37" s="402"/>
      <c r="BO37" s="402"/>
      <c r="BP37" s="402"/>
      <c r="BQ37" s="402"/>
      <c r="BR37" s="402"/>
      <c r="BS37" s="402"/>
      <c r="BT37" s="402"/>
      <c r="BU37" s="402"/>
      <c r="BV37" s="402"/>
      <c r="BW37" s="402"/>
      <c r="BX37" s="402"/>
      <c r="BY37" s="402"/>
      <c r="BZ37" s="402"/>
      <c r="CA37" s="402"/>
      <c r="CB37" s="402"/>
      <c r="CC37" s="402"/>
      <c r="CD37" s="402"/>
      <c r="CE37" s="402"/>
      <c r="CF37" s="402"/>
      <c r="CG37" s="402"/>
      <c r="CH37" s="402"/>
      <c r="CI37" s="402"/>
      <c r="CJ37" s="402"/>
      <c r="CK37" s="402"/>
      <c r="CL37" s="402"/>
      <c r="CM37" s="402"/>
      <c r="CN37" s="402"/>
      <c r="CO37" s="402"/>
      <c r="CP37" s="402"/>
      <c r="CQ37" s="402"/>
      <c r="CR37" s="402"/>
      <c r="CS37" s="402"/>
      <c r="CT37" s="402"/>
      <c r="CU37" s="402"/>
      <c r="CV37" s="402"/>
      <c r="CW37" s="402"/>
      <c r="CX37" s="402"/>
      <c r="CY37" s="402"/>
      <c r="CZ37" s="402"/>
      <c r="DA37" s="402"/>
      <c r="DB37" s="402"/>
      <c r="DC37" s="402"/>
      <c r="DD37" s="402"/>
      <c r="DE37" s="402"/>
      <c r="DF37" s="402"/>
      <c r="DG37" s="402"/>
      <c r="DH37" s="402"/>
      <c r="DI37" s="402"/>
      <c r="DJ37" s="402"/>
      <c r="DK37" s="402"/>
      <c r="DL37" s="402"/>
      <c r="DM37" s="402"/>
      <c r="DN37" s="402"/>
    </row>
    <row r="38" spans="1:118" s="396" customFormat="1" ht="19.5" customHeight="1" thickBot="1">
      <c r="A38" s="2910" t="s">
        <v>72</v>
      </c>
      <c r="B38" s="2841">
        <f>B27</f>
        <v>61</v>
      </c>
      <c r="C38" s="2841">
        <f>C27</f>
        <v>11</v>
      </c>
      <c r="D38" s="2842">
        <f t="shared" ref="D38:J38" si="14">D27</f>
        <v>72</v>
      </c>
      <c r="E38" s="5313">
        <f>E27</f>
        <v>57</v>
      </c>
      <c r="F38" s="5367">
        <f t="shared" si="14"/>
        <v>37</v>
      </c>
      <c r="G38" s="2845">
        <f>G27</f>
        <v>94</v>
      </c>
      <c r="H38" s="5368">
        <f>H27</f>
        <v>1</v>
      </c>
      <c r="I38" s="5369">
        <f>I27</f>
        <v>0</v>
      </c>
      <c r="J38" s="2845">
        <f t="shared" si="14"/>
        <v>1</v>
      </c>
      <c r="K38" s="2841">
        <f t="shared" si="2"/>
        <v>119</v>
      </c>
      <c r="L38" s="2841">
        <f t="shared" si="2"/>
        <v>48</v>
      </c>
      <c r="M38" s="2845">
        <f t="shared" si="3"/>
        <v>167</v>
      </c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2"/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2"/>
      <c r="CF38" s="402"/>
      <c r="CG38" s="402"/>
      <c r="CH38" s="402"/>
      <c r="CI38" s="402"/>
      <c r="CJ38" s="402"/>
      <c r="CK38" s="402"/>
      <c r="CL38" s="402"/>
      <c r="CM38" s="402"/>
      <c r="CN38" s="402"/>
      <c r="CO38" s="402"/>
      <c r="CP38" s="402"/>
      <c r="CQ38" s="402"/>
      <c r="CR38" s="402"/>
      <c r="CS38" s="402"/>
      <c r="CT38" s="402"/>
      <c r="CU38" s="402"/>
      <c r="CV38" s="402"/>
      <c r="CW38" s="402"/>
      <c r="CX38" s="402"/>
      <c r="CY38" s="402"/>
      <c r="CZ38" s="402"/>
      <c r="DA38" s="402"/>
      <c r="DB38" s="402"/>
      <c r="DC38" s="402"/>
      <c r="DD38" s="402"/>
      <c r="DE38" s="402"/>
      <c r="DF38" s="402"/>
      <c r="DG38" s="402"/>
      <c r="DH38" s="402"/>
      <c r="DI38" s="402"/>
      <c r="DJ38" s="402"/>
      <c r="DK38" s="402"/>
      <c r="DL38" s="402"/>
      <c r="DM38" s="402"/>
      <c r="DN38" s="402"/>
    </row>
    <row r="39" spans="1:118" s="396" customFormat="1" ht="24" customHeight="1" thickBot="1">
      <c r="A39" s="2471" t="s">
        <v>66</v>
      </c>
      <c r="B39" s="5370">
        <f>B37</f>
        <v>0</v>
      </c>
      <c r="C39" s="5370">
        <f>C37</f>
        <v>0</v>
      </c>
      <c r="D39" s="5371">
        <f t="shared" ref="D39:J39" si="15">D37</f>
        <v>0</v>
      </c>
      <c r="E39" s="5372">
        <f t="shared" si="15"/>
        <v>0</v>
      </c>
      <c r="F39" s="5373">
        <f t="shared" si="15"/>
        <v>0</v>
      </c>
      <c r="G39" s="2852">
        <f>G37</f>
        <v>0</v>
      </c>
      <c r="H39" s="5374">
        <f>H37</f>
        <v>0</v>
      </c>
      <c r="I39" s="5375">
        <f>I37</f>
        <v>0</v>
      </c>
      <c r="J39" s="5376">
        <f t="shared" si="15"/>
        <v>0</v>
      </c>
      <c r="K39" s="2841">
        <f t="shared" si="2"/>
        <v>0</v>
      </c>
      <c r="L39" s="2841">
        <f t="shared" si="2"/>
        <v>0</v>
      </c>
      <c r="M39" s="2845">
        <f t="shared" si="3"/>
        <v>0</v>
      </c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02"/>
      <c r="AK39" s="402"/>
      <c r="AL39" s="402"/>
      <c r="AM39" s="402"/>
      <c r="AN39" s="402"/>
      <c r="AO39" s="402"/>
      <c r="AP39" s="402"/>
      <c r="AQ39" s="402"/>
      <c r="AR39" s="402"/>
      <c r="AS39" s="402"/>
      <c r="AT39" s="402"/>
      <c r="AU39" s="402"/>
      <c r="AV39" s="402"/>
      <c r="AW39" s="402"/>
      <c r="AX39" s="402"/>
      <c r="AY39" s="402"/>
      <c r="AZ39" s="402"/>
      <c r="BA39" s="402"/>
      <c r="BB39" s="402"/>
      <c r="BC39" s="402"/>
      <c r="BD39" s="402"/>
      <c r="BE39" s="402"/>
      <c r="BF39" s="402"/>
      <c r="BG39" s="402"/>
      <c r="BH39" s="402"/>
      <c r="BI39" s="402"/>
      <c r="BJ39" s="402"/>
      <c r="BK39" s="402"/>
      <c r="BL39" s="402"/>
      <c r="BM39" s="402"/>
      <c r="BN39" s="402"/>
      <c r="BO39" s="402"/>
      <c r="BP39" s="402"/>
      <c r="BQ39" s="402"/>
      <c r="BR39" s="402"/>
      <c r="BS39" s="402"/>
      <c r="BT39" s="402"/>
      <c r="BU39" s="402"/>
      <c r="BV39" s="402"/>
      <c r="BW39" s="402"/>
      <c r="BX39" s="402"/>
      <c r="BY39" s="402"/>
      <c r="BZ39" s="402"/>
      <c r="CA39" s="402"/>
      <c r="CB39" s="402"/>
      <c r="CC39" s="402"/>
      <c r="CD39" s="402"/>
      <c r="CE39" s="402"/>
      <c r="CF39" s="402"/>
      <c r="CG39" s="402"/>
      <c r="CH39" s="402"/>
      <c r="CI39" s="402"/>
      <c r="CJ39" s="402"/>
      <c r="CK39" s="402"/>
      <c r="CL39" s="402"/>
      <c r="CM39" s="402"/>
      <c r="CN39" s="402"/>
      <c r="CO39" s="402"/>
      <c r="CP39" s="402"/>
      <c r="CQ39" s="402"/>
      <c r="CR39" s="402"/>
      <c r="CS39" s="402"/>
      <c r="CT39" s="402"/>
      <c r="CU39" s="402"/>
      <c r="CV39" s="402"/>
      <c r="CW39" s="402"/>
      <c r="CX39" s="402"/>
      <c r="CY39" s="402"/>
      <c r="CZ39" s="402"/>
      <c r="DA39" s="402"/>
      <c r="DB39" s="402"/>
      <c r="DC39" s="402"/>
      <c r="DD39" s="402"/>
      <c r="DE39" s="402"/>
      <c r="DF39" s="402"/>
      <c r="DG39" s="402"/>
      <c r="DH39" s="402"/>
      <c r="DI39" s="402"/>
      <c r="DJ39" s="402"/>
      <c r="DK39" s="402"/>
      <c r="DL39" s="402"/>
      <c r="DM39" s="402"/>
      <c r="DN39" s="402"/>
    </row>
    <row r="40" spans="1:118" s="396" customFormat="1" ht="23.25" customHeight="1" thickBot="1">
      <c r="A40" s="2864" t="s">
        <v>67</v>
      </c>
      <c r="B40" s="2926">
        <f>B39+B38</f>
        <v>61</v>
      </c>
      <c r="C40" s="2926">
        <f>C39+C38</f>
        <v>11</v>
      </c>
      <c r="D40" s="2927">
        <f t="shared" ref="D40:J40" si="16">D39+D38</f>
        <v>72</v>
      </c>
      <c r="E40" s="5366">
        <f t="shared" si="16"/>
        <v>57</v>
      </c>
      <c r="F40" s="2929">
        <f t="shared" si="16"/>
        <v>37</v>
      </c>
      <c r="G40" s="2930">
        <f t="shared" si="16"/>
        <v>94</v>
      </c>
      <c r="H40" s="2931">
        <f t="shared" si="16"/>
        <v>1</v>
      </c>
      <c r="I40" s="2931">
        <f t="shared" si="16"/>
        <v>0</v>
      </c>
      <c r="J40" s="2930">
        <f t="shared" si="16"/>
        <v>1</v>
      </c>
      <c r="K40" s="2928">
        <f>E40+B40+H40</f>
        <v>119</v>
      </c>
      <c r="L40" s="2926">
        <f>F40+C40+I40</f>
        <v>48</v>
      </c>
      <c r="M40" s="2930">
        <f>K40+L40</f>
        <v>167</v>
      </c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</row>
    <row r="41" spans="1:118" s="396" customFormat="1" ht="15.75">
      <c r="B41" s="399"/>
      <c r="C41" s="399"/>
      <c r="D41" s="399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  <c r="CU41" s="402"/>
      <c r="CV41" s="402"/>
      <c r="CW41" s="402"/>
      <c r="CX41" s="402"/>
      <c r="CY41" s="402"/>
      <c r="CZ41" s="402"/>
      <c r="DA41" s="402"/>
      <c r="DB41" s="402"/>
      <c r="DC41" s="402"/>
      <c r="DD41" s="402"/>
      <c r="DE41" s="402"/>
      <c r="DF41" s="402"/>
      <c r="DG41" s="402"/>
      <c r="DH41" s="402"/>
      <c r="DI41" s="402"/>
      <c r="DJ41" s="402"/>
      <c r="DK41" s="402"/>
      <c r="DL41" s="402"/>
      <c r="DM41" s="402"/>
      <c r="DN41" s="402"/>
    </row>
    <row r="42" spans="1:118" s="396" customFormat="1" ht="15.75">
      <c r="A42" s="400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2"/>
      <c r="BT42" s="402"/>
      <c r="BU42" s="402"/>
      <c r="BV42" s="402"/>
      <c r="BW42" s="402"/>
      <c r="BX42" s="402"/>
      <c r="BY42" s="402"/>
      <c r="BZ42" s="402"/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  <c r="CU42" s="402"/>
      <c r="CV42" s="402"/>
      <c r="CW42" s="402"/>
      <c r="CX42" s="402"/>
      <c r="CY42" s="402"/>
      <c r="CZ42" s="402"/>
      <c r="DA42" s="402"/>
      <c r="DB42" s="402"/>
      <c r="DC42" s="402"/>
      <c r="DD42" s="402"/>
      <c r="DE42" s="402"/>
      <c r="DF42" s="402"/>
      <c r="DG42" s="402"/>
      <c r="DH42" s="402"/>
      <c r="DI42" s="402"/>
      <c r="DJ42" s="402"/>
      <c r="DK42" s="402"/>
      <c r="DL42" s="402"/>
      <c r="DM42" s="402"/>
      <c r="DN42" s="402"/>
    </row>
    <row r="43" spans="1:118" s="396" customFormat="1" ht="15.75">
      <c r="A43" s="6630"/>
      <c r="B43" s="6630"/>
      <c r="C43" s="6630"/>
      <c r="D43" s="6630"/>
      <c r="E43" s="6630"/>
      <c r="F43" s="6630"/>
      <c r="G43" s="6630"/>
      <c r="H43" s="6630"/>
      <c r="I43" s="6630"/>
      <c r="J43" s="6630"/>
      <c r="K43" s="6630"/>
      <c r="L43" s="6630"/>
      <c r="M43" s="6630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2"/>
      <c r="AX43" s="402"/>
      <c r="AY43" s="402"/>
      <c r="AZ43" s="402"/>
      <c r="BA43" s="402"/>
      <c r="BB43" s="402"/>
      <c r="BC43" s="402"/>
      <c r="BD43" s="402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402"/>
      <c r="CK43" s="402"/>
      <c r="CL43" s="402"/>
      <c r="CM43" s="402"/>
      <c r="CN43" s="402"/>
      <c r="CO43" s="402"/>
      <c r="CP43" s="402"/>
      <c r="CQ43" s="402"/>
      <c r="CR43" s="402"/>
      <c r="CS43" s="402"/>
      <c r="CT43" s="402"/>
      <c r="CU43" s="402"/>
      <c r="CV43" s="402"/>
      <c r="CW43" s="402"/>
      <c r="CX43" s="402"/>
      <c r="CY43" s="402"/>
      <c r="CZ43" s="402"/>
      <c r="DA43" s="402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</row>
    <row r="44" spans="1:118" s="396" customFormat="1" ht="15.75">
      <c r="A44" s="401"/>
      <c r="B44" s="401"/>
      <c r="C44" s="401"/>
      <c r="D44" s="401"/>
      <c r="E44" s="401"/>
      <c r="F44" s="401"/>
      <c r="G44" s="401"/>
      <c r="H44" s="401"/>
      <c r="I44" s="403"/>
      <c r="J44" s="403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2"/>
      <c r="BE44" s="402"/>
      <c r="BF44" s="402"/>
      <c r="BG44" s="402"/>
      <c r="BH44" s="402"/>
      <c r="BI44" s="402"/>
      <c r="BJ44" s="402"/>
      <c r="BK44" s="402"/>
      <c r="BL44" s="402"/>
      <c r="BM44" s="402"/>
      <c r="BN44" s="402"/>
      <c r="BO44" s="402"/>
      <c r="BP44" s="402"/>
      <c r="BQ44" s="402"/>
      <c r="BR44" s="402"/>
      <c r="BS44" s="402"/>
      <c r="BT44" s="402"/>
      <c r="BU44" s="402"/>
      <c r="BV44" s="402"/>
      <c r="BW44" s="402"/>
      <c r="BX44" s="402"/>
      <c r="BY44" s="402"/>
      <c r="BZ44" s="402"/>
      <c r="CA44" s="402"/>
      <c r="CB44" s="402"/>
      <c r="CC44" s="402"/>
      <c r="CD44" s="402"/>
      <c r="CE44" s="402"/>
      <c r="CF44" s="402"/>
      <c r="CG44" s="402"/>
      <c r="CH44" s="402"/>
      <c r="CI44" s="402"/>
      <c r="CJ44" s="402"/>
      <c r="CK44" s="402"/>
      <c r="CL44" s="402"/>
      <c r="CM44" s="402"/>
      <c r="CN44" s="402"/>
      <c r="CO44" s="402"/>
      <c r="CP44" s="402"/>
      <c r="CQ44" s="402"/>
      <c r="CR44" s="402"/>
      <c r="CS44" s="402"/>
      <c r="CT44" s="402"/>
      <c r="CU44" s="402"/>
      <c r="CV44" s="402"/>
      <c r="CW44" s="402"/>
      <c r="CX44" s="402"/>
      <c r="CY44" s="402"/>
      <c r="CZ44" s="402"/>
      <c r="DA44" s="402"/>
      <c r="DB44" s="402"/>
      <c r="DC44" s="402"/>
      <c r="DD44" s="402"/>
      <c r="DE44" s="402"/>
      <c r="DF44" s="402"/>
      <c r="DG44" s="402"/>
      <c r="DH44" s="402"/>
      <c r="DI44" s="402"/>
      <c r="DJ44" s="402"/>
      <c r="DK44" s="402"/>
      <c r="DL44" s="402"/>
      <c r="DM44" s="402"/>
      <c r="DN44" s="402"/>
    </row>
  </sheetData>
  <mergeCells count="14">
    <mergeCell ref="A43:M43"/>
    <mergeCell ref="A3:A6"/>
    <mergeCell ref="K4:M5"/>
    <mergeCell ref="B4:D4"/>
    <mergeCell ref="E4:G4"/>
    <mergeCell ref="H4:J4"/>
    <mergeCell ref="B5:D5"/>
    <mergeCell ref="E5:G5"/>
    <mergeCell ref="H5:J5"/>
    <mergeCell ref="A1:M1"/>
    <mergeCell ref="A2:M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7"/>
  <sheetViews>
    <sheetView zoomScale="50" zoomScaleNormal="50" workbookViewId="0">
      <selection activeCell="R40" sqref="R40"/>
    </sheetView>
  </sheetViews>
  <sheetFormatPr defaultColWidth="9.140625" defaultRowHeight="25.5"/>
  <cols>
    <col min="1" max="1" width="106.5703125" style="262" bestFit="1" customWidth="1"/>
    <col min="2" max="2" width="15.5703125" style="262" customWidth="1"/>
    <col min="3" max="3" width="14.42578125" style="262" customWidth="1"/>
    <col min="4" max="4" width="13.28515625" style="262" customWidth="1"/>
    <col min="5" max="5" width="15" style="262" customWidth="1"/>
    <col min="6" max="6" width="14.42578125" style="262" customWidth="1"/>
    <col min="7" max="7" width="13.7109375" style="262" customWidth="1"/>
    <col min="8" max="8" width="15.140625" style="262" customWidth="1"/>
    <col min="9" max="9" width="14.28515625" style="262" customWidth="1"/>
    <col min="10" max="10" width="12.28515625" style="262" customWidth="1"/>
    <col min="11" max="11" width="15.140625" style="262" customWidth="1"/>
    <col min="12" max="12" width="14.85546875" style="262" customWidth="1"/>
    <col min="13" max="13" width="13.28515625" style="262" customWidth="1"/>
    <col min="14" max="14" width="17.140625" style="262" customWidth="1"/>
    <col min="15" max="15" width="15.85546875" style="262" customWidth="1"/>
    <col min="16" max="16" width="14" style="262" customWidth="1"/>
    <col min="17" max="18" width="10.7109375" style="262" customWidth="1"/>
    <col min="19" max="19" width="9.140625" style="262"/>
    <col min="20" max="20" width="12.85546875" style="262" customWidth="1"/>
    <col min="21" max="21" width="23.42578125" style="262" customWidth="1"/>
    <col min="22" max="23" width="9.140625" style="262"/>
    <col min="24" max="24" width="10.5703125" style="262" bestFit="1" customWidth="1"/>
    <col min="25" max="25" width="11.28515625" style="262" customWidth="1"/>
    <col min="26" max="16384" width="9.140625" style="262"/>
  </cols>
  <sheetData>
    <row r="1" spans="1:20" ht="39.75" customHeight="1">
      <c r="A1" s="6645" t="s">
        <v>89</v>
      </c>
      <c r="B1" s="6645"/>
      <c r="C1" s="6645"/>
      <c r="D1" s="6645"/>
      <c r="E1" s="6645"/>
      <c r="F1" s="6645"/>
      <c r="G1" s="6645"/>
      <c r="H1" s="6645"/>
      <c r="I1" s="6645"/>
      <c r="J1" s="6645"/>
      <c r="K1" s="6645"/>
      <c r="L1" s="6645"/>
      <c r="M1" s="6645"/>
      <c r="N1" s="6645"/>
      <c r="O1" s="6645"/>
      <c r="P1" s="6645"/>
      <c r="Q1" s="562"/>
      <c r="R1" s="562"/>
      <c r="S1" s="562"/>
      <c r="T1" s="562"/>
    </row>
    <row r="2" spans="1:20" ht="28.5" customHeight="1">
      <c r="A2" s="6646" t="s">
        <v>90</v>
      </c>
      <c r="B2" s="6646"/>
      <c r="C2" s="6646"/>
      <c r="D2" s="6646"/>
      <c r="E2" s="6646"/>
      <c r="F2" s="6646"/>
      <c r="G2" s="6646"/>
      <c r="H2" s="6646"/>
      <c r="I2" s="6646"/>
      <c r="J2" s="6646"/>
      <c r="K2" s="6646"/>
      <c r="L2" s="6646"/>
      <c r="M2" s="6646"/>
      <c r="N2" s="6646"/>
      <c r="O2" s="6646"/>
      <c r="P2" s="6646"/>
    </row>
    <row r="3" spans="1:20" ht="37.5" customHeight="1">
      <c r="A3" s="6647" t="s">
        <v>91</v>
      </c>
      <c r="B3" s="6647"/>
      <c r="C3" s="6647"/>
      <c r="D3" s="6647"/>
      <c r="E3" s="6647"/>
      <c r="F3" s="6647"/>
      <c r="G3" s="6647"/>
      <c r="H3" s="6647"/>
      <c r="I3" s="6647"/>
      <c r="J3" s="6647"/>
      <c r="K3" s="6647"/>
      <c r="L3" s="6647"/>
      <c r="M3" s="6647"/>
      <c r="N3" s="6647"/>
      <c r="O3" s="6647"/>
      <c r="P3" s="6647"/>
      <c r="Q3" s="1407"/>
      <c r="R3" s="1407"/>
    </row>
    <row r="4" spans="1:20" ht="19.5" customHeight="1">
      <c r="A4" s="6645" t="s">
        <v>380</v>
      </c>
      <c r="B4" s="6645"/>
      <c r="C4" s="6645"/>
      <c r="D4" s="6645"/>
      <c r="E4" s="6645"/>
      <c r="F4" s="6645"/>
      <c r="G4" s="6645"/>
      <c r="H4" s="6645"/>
      <c r="I4" s="6645"/>
      <c r="J4" s="6645"/>
      <c r="K4" s="6645"/>
      <c r="L4" s="6645"/>
      <c r="M4" s="6645"/>
      <c r="N4" s="6645"/>
      <c r="O4" s="6645"/>
      <c r="P4" s="6645"/>
      <c r="Q4" s="1407"/>
      <c r="R4" s="1407"/>
    </row>
    <row r="5" spans="1:20" ht="18" customHeight="1" thickBot="1">
      <c r="A5" s="549"/>
    </row>
    <row r="6" spans="1:20" ht="33" customHeight="1">
      <c r="A6" s="6648" t="s">
        <v>1</v>
      </c>
      <c r="B6" s="6651" t="s">
        <v>2</v>
      </c>
      <c r="C6" s="6652"/>
      <c r="D6" s="6653"/>
      <c r="E6" s="6651" t="s">
        <v>3</v>
      </c>
      <c r="F6" s="6652"/>
      <c r="G6" s="6653"/>
      <c r="H6" s="6651" t="s">
        <v>4</v>
      </c>
      <c r="I6" s="6652"/>
      <c r="J6" s="6653"/>
      <c r="K6" s="6651" t="s">
        <v>5</v>
      </c>
      <c r="L6" s="6652"/>
      <c r="M6" s="6653"/>
      <c r="N6" s="6660" t="s">
        <v>22</v>
      </c>
      <c r="O6" s="6661"/>
      <c r="P6" s="6662"/>
      <c r="Q6" s="563"/>
      <c r="R6" s="563"/>
    </row>
    <row r="7" spans="1:20" ht="3" customHeight="1" thickBot="1">
      <c r="A7" s="6649"/>
      <c r="B7" s="6654"/>
      <c r="C7" s="6655"/>
      <c r="D7" s="6656"/>
      <c r="E7" s="6657"/>
      <c r="F7" s="6658"/>
      <c r="G7" s="6659"/>
      <c r="H7" s="6657"/>
      <c r="I7" s="6658"/>
      <c r="J7" s="6659"/>
      <c r="K7" s="6654"/>
      <c r="L7" s="6655"/>
      <c r="M7" s="6656"/>
      <c r="N7" s="6663"/>
      <c r="O7" s="6664"/>
      <c r="P7" s="6665"/>
      <c r="Q7" s="563"/>
      <c r="R7" s="563"/>
    </row>
    <row r="8" spans="1:20" ht="63.75" customHeight="1" thickBot="1">
      <c r="A8" s="6650"/>
      <c r="B8" s="1559" t="s">
        <v>7</v>
      </c>
      <c r="C8" s="1559" t="s">
        <v>8</v>
      </c>
      <c r="D8" s="1560" t="s">
        <v>9</v>
      </c>
      <c r="E8" s="1559" t="s">
        <v>7</v>
      </c>
      <c r="F8" s="1559" t="s">
        <v>8</v>
      </c>
      <c r="G8" s="1560" t="s">
        <v>9</v>
      </c>
      <c r="H8" s="1559" t="s">
        <v>7</v>
      </c>
      <c r="I8" s="1559" t="s">
        <v>8</v>
      </c>
      <c r="J8" s="1560" t="s">
        <v>9</v>
      </c>
      <c r="K8" s="1559" t="s">
        <v>7</v>
      </c>
      <c r="L8" s="1559" t="s">
        <v>8</v>
      </c>
      <c r="M8" s="1560" t="s">
        <v>9</v>
      </c>
      <c r="N8" s="1559" t="s">
        <v>7</v>
      </c>
      <c r="O8" s="1559" t="s">
        <v>8</v>
      </c>
      <c r="P8" s="1561" t="s">
        <v>9</v>
      </c>
      <c r="Q8" s="563"/>
      <c r="R8" s="563"/>
    </row>
    <row r="9" spans="1:20" ht="26.25">
      <c r="A9" s="767" t="s">
        <v>10</v>
      </c>
      <c r="B9" s="768"/>
      <c r="C9" s="769"/>
      <c r="D9" s="770"/>
      <c r="E9" s="768"/>
      <c r="F9" s="769"/>
      <c r="G9" s="770"/>
      <c r="H9" s="768"/>
      <c r="I9" s="769"/>
      <c r="J9" s="770"/>
      <c r="K9" s="768"/>
      <c r="L9" s="769"/>
      <c r="M9" s="770"/>
      <c r="N9" s="771"/>
      <c r="O9" s="772"/>
      <c r="P9" s="773"/>
      <c r="Q9" s="563"/>
      <c r="R9" s="563"/>
    </row>
    <row r="10" spans="1:20" ht="26.25">
      <c r="A10" s="774" t="s">
        <v>98</v>
      </c>
      <c r="B10" s="3882">
        <f t="shared" ref="B10:C14" si="0">B18+B25</f>
        <v>100</v>
      </c>
      <c r="C10" s="3883">
        <f t="shared" si="0"/>
        <v>29</v>
      </c>
      <c r="D10" s="3884">
        <f>B10+C10</f>
        <v>129</v>
      </c>
      <c r="E10" s="3555">
        <f t="shared" ref="E10:F14" si="1">E18+E25</f>
        <v>121</v>
      </c>
      <c r="F10" s="3556">
        <f t="shared" si="1"/>
        <v>6</v>
      </c>
      <c r="G10" s="3557">
        <f>E10+F10</f>
        <v>127</v>
      </c>
      <c r="H10" s="3555">
        <f t="shared" ref="H10:I14" si="2">H18+H25</f>
        <v>93</v>
      </c>
      <c r="I10" s="3556">
        <f t="shared" si="2"/>
        <v>4</v>
      </c>
      <c r="J10" s="3557">
        <f>H10+I10</f>
        <v>97</v>
      </c>
      <c r="K10" s="3555">
        <f t="shared" ref="K10:L14" si="3">K18+K25</f>
        <v>98</v>
      </c>
      <c r="L10" s="3556">
        <f t="shared" si="3"/>
        <v>22</v>
      </c>
      <c r="M10" s="3557">
        <f>K10+L10</f>
        <v>120</v>
      </c>
      <c r="N10" s="775">
        <f>SUM(B10+E10+H10+K10)</f>
        <v>412</v>
      </c>
      <c r="O10" s="776">
        <f>SUM(C10+F10+I10+L10)</f>
        <v>61</v>
      </c>
      <c r="P10" s="777">
        <f>SUM(N10:O10)</f>
        <v>473</v>
      </c>
      <c r="Q10" s="563"/>
      <c r="R10" s="563"/>
    </row>
    <row r="11" spans="1:20" ht="26.25">
      <c r="A11" s="774" t="s">
        <v>92</v>
      </c>
      <c r="B11" s="3882">
        <f t="shared" si="0"/>
        <v>44</v>
      </c>
      <c r="C11" s="3883">
        <v>9</v>
      </c>
      <c r="D11" s="3884">
        <f>B11+C11</f>
        <v>53</v>
      </c>
      <c r="E11" s="3555">
        <f t="shared" si="1"/>
        <v>45</v>
      </c>
      <c r="F11" s="3556">
        <f t="shared" si="1"/>
        <v>3</v>
      </c>
      <c r="G11" s="3557">
        <f t="shared" ref="G11:G14" si="4">E11+F11</f>
        <v>48</v>
      </c>
      <c r="H11" s="3555">
        <f t="shared" si="2"/>
        <v>43</v>
      </c>
      <c r="I11" s="3556">
        <f t="shared" si="2"/>
        <v>3</v>
      </c>
      <c r="J11" s="3557">
        <f t="shared" ref="J11:J14" si="5">H11+I11</f>
        <v>46</v>
      </c>
      <c r="K11" s="3555">
        <f t="shared" si="3"/>
        <v>42</v>
      </c>
      <c r="L11" s="3556">
        <f t="shared" si="3"/>
        <v>7</v>
      </c>
      <c r="M11" s="3557">
        <f t="shared" ref="M11:M14" si="6">K11+L11</f>
        <v>49</v>
      </c>
      <c r="N11" s="775">
        <f t="shared" ref="N11:O14" si="7">SUM(B11+E11+H11+K11)</f>
        <v>174</v>
      </c>
      <c r="O11" s="776">
        <f t="shared" si="7"/>
        <v>22</v>
      </c>
      <c r="P11" s="777">
        <f t="shared" ref="P11:P14" si="8">SUM(N11:O11)</f>
        <v>196</v>
      </c>
      <c r="Q11" s="563"/>
      <c r="R11" s="563"/>
    </row>
    <row r="12" spans="1:20" ht="26.25">
      <c r="A12" s="778" t="s">
        <v>93</v>
      </c>
      <c r="B12" s="3882">
        <f t="shared" si="0"/>
        <v>26</v>
      </c>
      <c r="C12" s="3883">
        <f t="shared" si="0"/>
        <v>4</v>
      </c>
      <c r="D12" s="3884">
        <f>B12+C12</f>
        <v>30</v>
      </c>
      <c r="E12" s="3555">
        <f t="shared" si="1"/>
        <v>27</v>
      </c>
      <c r="F12" s="3556">
        <f t="shared" si="1"/>
        <v>4</v>
      </c>
      <c r="G12" s="3557">
        <f t="shared" si="4"/>
        <v>31</v>
      </c>
      <c r="H12" s="3555">
        <f t="shared" si="2"/>
        <v>33</v>
      </c>
      <c r="I12" s="3556">
        <f t="shared" si="2"/>
        <v>0</v>
      </c>
      <c r="J12" s="3557">
        <f t="shared" si="5"/>
        <v>33</v>
      </c>
      <c r="K12" s="3555">
        <f t="shared" si="3"/>
        <v>23</v>
      </c>
      <c r="L12" s="3556">
        <f t="shared" si="3"/>
        <v>3</v>
      </c>
      <c r="M12" s="3557">
        <f t="shared" si="6"/>
        <v>26</v>
      </c>
      <c r="N12" s="775">
        <f t="shared" si="7"/>
        <v>109</v>
      </c>
      <c r="O12" s="776">
        <f t="shared" si="7"/>
        <v>11</v>
      </c>
      <c r="P12" s="777">
        <f t="shared" si="8"/>
        <v>120</v>
      </c>
      <c r="Q12" s="563"/>
      <c r="R12" s="563"/>
    </row>
    <row r="13" spans="1:20" ht="26.25">
      <c r="A13" s="779" t="s">
        <v>94</v>
      </c>
      <c r="B13" s="3882">
        <f t="shared" si="0"/>
        <v>45</v>
      </c>
      <c r="C13" s="3883">
        <f t="shared" si="0"/>
        <v>11</v>
      </c>
      <c r="D13" s="3884">
        <f>B13+C13</f>
        <v>56</v>
      </c>
      <c r="E13" s="3555">
        <f t="shared" si="1"/>
        <v>44</v>
      </c>
      <c r="F13" s="3556">
        <f t="shared" si="1"/>
        <v>5</v>
      </c>
      <c r="G13" s="3557">
        <f t="shared" si="4"/>
        <v>49</v>
      </c>
      <c r="H13" s="3555">
        <f t="shared" si="2"/>
        <v>41</v>
      </c>
      <c r="I13" s="3556">
        <f t="shared" si="2"/>
        <v>2</v>
      </c>
      <c r="J13" s="3557">
        <f t="shared" si="5"/>
        <v>43</v>
      </c>
      <c r="K13" s="3555">
        <f t="shared" si="3"/>
        <v>37</v>
      </c>
      <c r="L13" s="3556">
        <f t="shared" si="3"/>
        <v>13</v>
      </c>
      <c r="M13" s="3557">
        <f t="shared" si="6"/>
        <v>50</v>
      </c>
      <c r="N13" s="775">
        <f t="shared" si="7"/>
        <v>167</v>
      </c>
      <c r="O13" s="776">
        <f t="shared" si="7"/>
        <v>31</v>
      </c>
      <c r="P13" s="777">
        <f t="shared" si="8"/>
        <v>198</v>
      </c>
      <c r="Q13" s="563"/>
      <c r="R13" s="563"/>
    </row>
    <row r="14" spans="1:20" ht="27" thickBot="1">
      <c r="A14" s="2611" t="s">
        <v>95</v>
      </c>
      <c r="B14" s="4862">
        <f t="shared" si="0"/>
        <v>28</v>
      </c>
      <c r="C14" s="4863">
        <f t="shared" si="0"/>
        <v>1</v>
      </c>
      <c r="D14" s="4864">
        <f>B14+C14</f>
        <v>29</v>
      </c>
      <c r="E14" s="3342">
        <f t="shared" si="1"/>
        <v>29</v>
      </c>
      <c r="F14" s="3343">
        <f t="shared" si="1"/>
        <v>1</v>
      </c>
      <c r="G14" s="3344">
        <f t="shared" si="4"/>
        <v>30</v>
      </c>
      <c r="H14" s="3342">
        <f t="shared" si="2"/>
        <v>25</v>
      </c>
      <c r="I14" s="3343">
        <f t="shared" si="2"/>
        <v>1</v>
      </c>
      <c r="J14" s="3344">
        <f t="shared" si="5"/>
        <v>26</v>
      </c>
      <c r="K14" s="3342">
        <f t="shared" si="3"/>
        <v>32</v>
      </c>
      <c r="L14" s="3343">
        <f t="shared" si="3"/>
        <v>2</v>
      </c>
      <c r="M14" s="3344">
        <f t="shared" si="6"/>
        <v>34</v>
      </c>
      <c r="N14" s="2612">
        <f t="shared" si="7"/>
        <v>114</v>
      </c>
      <c r="O14" s="2613">
        <f t="shared" si="7"/>
        <v>5</v>
      </c>
      <c r="P14" s="2614">
        <f t="shared" si="8"/>
        <v>119</v>
      </c>
      <c r="Q14" s="563"/>
      <c r="R14" s="563"/>
    </row>
    <row r="15" spans="1:20" ht="27" thickBot="1">
      <c r="A15" s="2621" t="s">
        <v>27</v>
      </c>
      <c r="B15" s="4859">
        <f t="shared" ref="B15:M15" si="9">SUM(B10:B14)</f>
        <v>243</v>
      </c>
      <c r="C15" s="4860">
        <f t="shared" si="9"/>
        <v>54</v>
      </c>
      <c r="D15" s="4861">
        <f t="shared" si="9"/>
        <v>297</v>
      </c>
      <c r="E15" s="4485">
        <f t="shared" si="9"/>
        <v>266</v>
      </c>
      <c r="F15" s="4486">
        <f t="shared" si="9"/>
        <v>19</v>
      </c>
      <c r="G15" s="4487">
        <f t="shared" si="9"/>
        <v>285</v>
      </c>
      <c r="H15" s="4485">
        <f t="shared" si="9"/>
        <v>235</v>
      </c>
      <c r="I15" s="4486">
        <f t="shared" si="9"/>
        <v>10</v>
      </c>
      <c r="J15" s="4487">
        <f t="shared" si="9"/>
        <v>245</v>
      </c>
      <c r="K15" s="4485">
        <f t="shared" si="9"/>
        <v>232</v>
      </c>
      <c r="L15" s="4486">
        <f t="shared" si="9"/>
        <v>47</v>
      </c>
      <c r="M15" s="4487">
        <f t="shared" si="9"/>
        <v>279</v>
      </c>
      <c r="N15" s="2519">
        <f>SUM(N10:N14)</f>
        <v>976</v>
      </c>
      <c r="O15" s="2518">
        <f>SUM(O10:O14)</f>
        <v>130</v>
      </c>
      <c r="P15" s="2622">
        <f>SUM(N15:O15)</f>
        <v>1106</v>
      </c>
      <c r="Q15" s="563"/>
      <c r="R15" s="563"/>
    </row>
    <row r="16" spans="1:20" ht="26.25">
      <c r="A16" s="2623" t="s">
        <v>15</v>
      </c>
      <c r="B16" s="4883"/>
      <c r="C16" s="4884"/>
      <c r="D16" s="4885"/>
      <c r="E16" s="4831"/>
      <c r="F16" s="4832"/>
      <c r="G16" s="4833"/>
      <c r="H16" s="4831"/>
      <c r="I16" s="4832"/>
      <c r="J16" s="4833"/>
      <c r="K16" s="4831"/>
      <c r="L16" s="4832"/>
      <c r="M16" s="4833"/>
      <c r="N16" s="2624"/>
      <c r="O16" s="2625"/>
      <c r="P16" s="2626"/>
      <c r="Q16" s="566"/>
      <c r="R16" s="566"/>
    </row>
    <row r="17" spans="1:18" ht="27" thickBot="1">
      <c r="A17" s="2627" t="s">
        <v>16</v>
      </c>
      <c r="B17" s="4841"/>
      <c r="C17" s="4842"/>
      <c r="D17" s="4843"/>
      <c r="E17" s="4844"/>
      <c r="F17" s="4845"/>
      <c r="G17" s="4846"/>
      <c r="H17" s="4844"/>
      <c r="I17" s="4845" t="s">
        <v>28</v>
      </c>
      <c r="J17" s="4846"/>
      <c r="K17" s="4844"/>
      <c r="L17" s="4845"/>
      <c r="M17" s="4846"/>
      <c r="N17" s="2629"/>
      <c r="O17" s="2630"/>
      <c r="P17" s="2628"/>
      <c r="Q17" s="1408"/>
      <c r="R17" s="1408"/>
    </row>
    <row r="18" spans="1:18" ht="26.25">
      <c r="A18" s="2615" t="s">
        <v>98</v>
      </c>
      <c r="B18" s="4850">
        <v>98</v>
      </c>
      <c r="C18" s="4851">
        <v>28</v>
      </c>
      <c r="D18" s="4852">
        <f>SUM(B18:C18)</f>
        <v>126</v>
      </c>
      <c r="E18" s="4853">
        <v>121</v>
      </c>
      <c r="F18" s="4854">
        <v>4</v>
      </c>
      <c r="G18" s="4855">
        <f>SUM(E18:F18)</f>
        <v>125</v>
      </c>
      <c r="H18" s="4853">
        <v>92</v>
      </c>
      <c r="I18" s="4854">
        <v>4</v>
      </c>
      <c r="J18" s="4855">
        <f>SUM(H18:I18)</f>
        <v>96</v>
      </c>
      <c r="K18" s="4853">
        <v>97</v>
      </c>
      <c r="L18" s="4854">
        <v>22</v>
      </c>
      <c r="M18" s="4855">
        <f>SUM(K18:L18)</f>
        <v>119</v>
      </c>
      <c r="N18" s="2619">
        <f t="shared" ref="N18" si="10">SUM(B18+E18+H18+K18)</f>
        <v>408</v>
      </c>
      <c r="O18" s="2619">
        <f t="shared" ref="O18" si="11">SUM(C18+F18+I18+L18)</f>
        <v>58</v>
      </c>
      <c r="P18" s="2620">
        <f t="shared" ref="P18:P23" si="12">SUM(N18:O18)</f>
        <v>466</v>
      </c>
      <c r="Q18" s="1408"/>
      <c r="R18" s="1408"/>
    </row>
    <row r="19" spans="1:18" ht="26.25">
      <c r="A19" s="2287" t="s">
        <v>92</v>
      </c>
      <c r="B19" s="4199">
        <v>44</v>
      </c>
      <c r="C19" s="4200">
        <v>9</v>
      </c>
      <c r="D19" s="4201">
        <f t="shared" ref="D19:D22" si="13">SUM(B19:C19)</f>
        <v>53</v>
      </c>
      <c r="E19" s="3555">
        <v>43</v>
      </c>
      <c r="F19" s="3556">
        <v>3</v>
      </c>
      <c r="G19" s="3557">
        <f t="shared" ref="G19:G22" si="14">SUM(E19:F19)</f>
        <v>46</v>
      </c>
      <c r="H19" s="3555">
        <v>43</v>
      </c>
      <c r="I19" s="3556">
        <v>3</v>
      </c>
      <c r="J19" s="3557">
        <f>SUM(H19:I19)</f>
        <v>46</v>
      </c>
      <c r="K19" s="3555">
        <v>42</v>
      </c>
      <c r="L19" s="3556">
        <v>7</v>
      </c>
      <c r="M19" s="3557">
        <f>SUM(K19:L19)</f>
        <v>49</v>
      </c>
      <c r="N19" s="2288">
        <f t="shared" ref="N19:N22" si="15">SUM(B19+E19+H19+K19)</f>
        <v>172</v>
      </c>
      <c r="O19" s="2288">
        <f t="shared" ref="O19:O22" si="16">SUM(C19+F19+I19+L19)</f>
        <v>22</v>
      </c>
      <c r="P19" s="2289">
        <f t="shared" si="12"/>
        <v>194</v>
      </c>
      <c r="Q19" s="1408"/>
      <c r="R19" s="1408"/>
    </row>
    <row r="20" spans="1:18" ht="26.25">
      <c r="A20" s="2290" t="s">
        <v>93</v>
      </c>
      <c r="B20" s="4199">
        <v>26</v>
      </c>
      <c r="C20" s="4200">
        <v>4</v>
      </c>
      <c r="D20" s="4201">
        <f t="shared" si="13"/>
        <v>30</v>
      </c>
      <c r="E20" s="3555">
        <v>27</v>
      </c>
      <c r="F20" s="3556">
        <v>4</v>
      </c>
      <c r="G20" s="3557">
        <f t="shared" si="14"/>
        <v>31</v>
      </c>
      <c r="H20" s="3555">
        <v>33</v>
      </c>
      <c r="I20" s="3556">
        <v>0</v>
      </c>
      <c r="J20" s="3557">
        <f>SUM(H20:I20)</f>
        <v>33</v>
      </c>
      <c r="K20" s="3555">
        <v>23</v>
      </c>
      <c r="L20" s="3556">
        <v>3</v>
      </c>
      <c r="M20" s="3557">
        <f>SUM(K20:L20)</f>
        <v>26</v>
      </c>
      <c r="N20" s="2288">
        <f t="shared" si="15"/>
        <v>109</v>
      </c>
      <c r="O20" s="2288">
        <f t="shared" si="16"/>
        <v>11</v>
      </c>
      <c r="P20" s="2289">
        <f t="shared" si="12"/>
        <v>120</v>
      </c>
      <c r="Q20" s="1408"/>
      <c r="R20" s="1408"/>
    </row>
    <row r="21" spans="1:18" ht="26.25">
      <c r="A21" s="2291" t="s">
        <v>94</v>
      </c>
      <c r="B21" s="4199">
        <v>45</v>
      </c>
      <c r="C21" s="4200">
        <v>11</v>
      </c>
      <c r="D21" s="4201">
        <f t="shared" si="13"/>
        <v>56</v>
      </c>
      <c r="E21" s="3555">
        <v>43</v>
      </c>
      <c r="F21" s="3556">
        <v>5</v>
      </c>
      <c r="G21" s="3557">
        <f t="shared" si="14"/>
        <v>48</v>
      </c>
      <c r="H21" s="3555">
        <v>40</v>
      </c>
      <c r="I21" s="3556">
        <v>2</v>
      </c>
      <c r="J21" s="3557">
        <f>SUM(H21:I21)</f>
        <v>42</v>
      </c>
      <c r="K21" s="3555">
        <v>37</v>
      </c>
      <c r="L21" s="3556">
        <v>13</v>
      </c>
      <c r="M21" s="3557">
        <f>SUM(K21:L21)</f>
        <v>50</v>
      </c>
      <c r="N21" s="2288">
        <f t="shared" si="15"/>
        <v>165</v>
      </c>
      <c r="O21" s="2288">
        <f t="shared" si="16"/>
        <v>31</v>
      </c>
      <c r="P21" s="2289">
        <f t="shared" si="12"/>
        <v>196</v>
      </c>
      <c r="Q21" s="1408"/>
      <c r="R21" s="1408"/>
    </row>
    <row r="22" spans="1:18" ht="27" thickBot="1">
      <c r="A22" s="2292" t="s">
        <v>95</v>
      </c>
      <c r="B22" s="4886">
        <v>28</v>
      </c>
      <c r="C22" s="4887">
        <v>1</v>
      </c>
      <c r="D22" s="4888">
        <f t="shared" si="13"/>
        <v>29</v>
      </c>
      <c r="E22" s="4889">
        <v>29</v>
      </c>
      <c r="F22" s="4890">
        <v>1</v>
      </c>
      <c r="G22" s="4891">
        <f t="shared" si="14"/>
        <v>30</v>
      </c>
      <c r="H22" s="4889">
        <v>25</v>
      </c>
      <c r="I22" s="4890">
        <v>1</v>
      </c>
      <c r="J22" s="4891">
        <f>SUM(H22:I22)</f>
        <v>26</v>
      </c>
      <c r="K22" s="4889">
        <v>32</v>
      </c>
      <c r="L22" s="4890">
        <v>2</v>
      </c>
      <c r="M22" s="4891">
        <f>SUM(K22:L22)</f>
        <v>34</v>
      </c>
      <c r="N22" s="3548">
        <f t="shared" si="15"/>
        <v>114</v>
      </c>
      <c r="O22" s="2293">
        <f t="shared" si="16"/>
        <v>5</v>
      </c>
      <c r="P22" s="2294">
        <f t="shared" si="12"/>
        <v>119</v>
      </c>
      <c r="Q22" s="1408"/>
      <c r="R22" s="1408"/>
    </row>
    <row r="23" spans="1:18" ht="26.25" thickBot="1">
      <c r="A23" s="2279" t="s">
        <v>96</v>
      </c>
      <c r="B23" s="4877">
        <f t="shared" ref="B23:M23" si="17">SUM(B18:B22)</f>
        <v>241</v>
      </c>
      <c r="C23" s="4878">
        <f t="shared" si="17"/>
        <v>53</v>
      </c>
      <c r="D23" s="4879">
        <f t="shared" si="17"/>
        <v>294</v>
      </c>
      <c r="E23" s="4880">
        <f t="shared" si="17"/>
        <v>263</v>
      </c>
      <c r="F23" s="4881">
        <f t="shared" si="17"/>
        <v>17</v>
      </c>
      <c r="G23" s="4882">
        <f t="shared" si="17"/>
        <v>280</v>
      </c>
      <c r="H23" s="4880">
        <f t="shared" si="17"/>
        <v>233</v>
      </c>
      <c r="I23" s="4881">
        <f t="shared" si="17"/>
        <v>10</v>
      </c>
      <c r="J23" s="4882">
        <f t="shared" si="17"/>
        <v>243</v>
      </c>
      <c r="K23" s="4880">
        <f t="shared" si="17"/>
        <v>231</v>
      </c>
      <c r="L23" s="4881">
        <f t="shared" si="17"/>
        <v>47</v>
      </c>
      <c r="M23" s="4882">
        <f t="shared" si="17"/>
        <v>278</v>
      </c>
      <c r="N23" s="3549">
        <f>SUM(N18:N22)</f>
        <v>968</v>
      </c>
      <c r="O23" s="2281">
        <f>SUM(O18:O22)</f>
        <v>127</v>
      </c>
      <c r="P23" s="2282">
        <f t="shared" si="12"/>
        <v>1095</v>
      </c>
      <c r="Q23" s="1408"/>
      <c r="R23" s="1408"/>
    </row>
    <row r="24" spans="1:18" ht="26.25" thickBot="1">
      <c r="A24" s="2295" t="s">
        <v>18</v>
      </c>
      <c r="B24" s="4859"/>
      <c r="C24" s="4860"/>
      <c r="D24" s="4861"/>
      <c r="E24" s="4485"/>
      <c r="F24" s="4486"/>
      <c r="G24" s="4487"/>
      <c r="H24" s="4485"/>
      <c r="I24" s="4486"/>
      <c r="J24" s="4487"/>
      <c r="K24" s="4485"/>
      <c r="L24" s="4486"/>
      <c r="M24" s="4487"/>
      <c r="N24" s="3550"/>
      <c r="O24" s="2297"/>
      <c r="P24" s="2298"/>
      <c r="Q24" s="1408"/>
      <c r="R24" s="1408"/>
    </row>
    <row r="25" spans="1:18" ht="26.25">
      <c r="A25" s="2283" t="s">
        <v>98</v>
      </c>
      <c r="B25" s="4847">
        <v>2</v>
      </c>
      <c r="C25" s="4848">
        <v>1</v>
      </c>
      <c r="D25" s="4849">
        <f>SUM(B25:C25)</f>
        <v>3</v>
      </c>
      <c r="E25" s="2616">
        <v>0</v>
      </c>
      <c r="F25" s="2617">
        <v>2</v>
      </c>
      <c r="G25" s="2618">
        <f>SUM(E25:F25)</f>
        <v>2</v>
      </c>
      <c r="H25" s="2616">
        <v>1</v>
      </c>
      <c r="I25" s="2617">
        <v>0</v>
      </c>
      <c r="J25" s="3345">
        <f>SUM(H25:I25)</f>
        <v>1</v>
      </c>
      <c r="K25" s="2616">
        <v>1</v>
      </c>
      <c r="L25" s="2617">
        <v>0</v>
      </c>
      <c r="M25" s="3345">
        <f>SUM(K25:L25)</f>
        <v>1</v>
      </c>
      <c r="N25" s="2619">
        <f>SUM(B25+E25+H25+K25)</f>
        <v>4</v>
      </c>
      <c r="O25" s="2303">
        <f>SUM(C25+F25+I25+L25)</f>
        <v>3</v>
      </c>
      <c r="P25" s="2304">
        <f>SUM(N25:O25)</f>
        <v>7</v>
      </c>
      <c r="Q25" s="567"/>
      <c r="R25" s="567"/>
    </row>
    <row r="26" spans="1:18" ht="26.25">
      <c r="A26" s="2287" t="s">
        <v>92</v>
      </c>
      <c r="B26" s="3882">
        <v>0</v>
      </c>
      <c r="C26" s="3883">
        <v>0</v>
      </c>
      <c r="D26" s="3884">
        <f t="shared" ref="D26:D29" si="18">SUM(B26:C26)</f>
        <v>0</v>
      </c>
      <c r="E26" s="3555">
        <v>2</v>
      </c>
      <c r="F26" s="3556">
        <v>0</v>
      </c>
      <c r="G26" s="3557">
        <f t="shared" ref="G26:G29" si="19">SUM(E26:F26)</f>
        <v>2</v>
      </c>
      <c r="H26" s="3555">
        <v>0</v>
      </c>
      <c r="I26" s="3556">
        <v>0</v>
      </c>
      <c r="J26" s="4837">
        <f t="shared" ref="J26:J29" si="20">SUM(H26:I26)</f>
        <v>0</v>
      </c>
      <c r="K26" s="3555">
        <v>0</v>
      </c>
      <c r="L26" s="3556">
        <v>0</v>
      </c>
      <c r="M26" s="4837">
        <f t="shared" ref="M26:M29" si="21">SUM(K26:L26)</f>
        <v>0</v>
      </c>
      <c r="N26" s="2288">
        <f t="shared" ref="N26:O29" si="22">SUM(B26+E26+H26+K26)</f>
        <v>2</v>
      </c>
      <c r="O26" s="2305">
        <f t="shared" si="22"/>
        <v>0</v>
      </c>
      <c r="P26" s="2306">
        <f t="shared" ref="P26:P29" si="23">SUM(N26:O26)</f>
        <v>2</v>
      </c>
      <c r="Q26" s="567"/>
      <c r="R26" s="567"/>
    </row>
    <row r="27" spans="1:18" ht="26.25">
      <c r="A27" s="2290" t="s">
        <v>93</v>
      </c>
      <c r="B27" s="3882">
        <v>0</v>
      </c>
      <c r="C27" s="3883">
        <v>0</v>
      </c>
      <c r="D27" s="3884">
        <f t="shared" si="18"/>
        <v>0</v>
      </c>
      <c r="E27" s="3555">
        <v>0</v>
      </c>
      <c r="F27" s="3556">
        <v>0</v>
      </c>
      <c r="G27" s="3557">
        <f t="shared" si="19"/>
        <v>0</v>
      </c>
      <c r="H27" s="3555">
        <v>0</v>
      </c>
      <c r="I27" s="3556">
        <v>0</v>
      </c>
      <c r="J27" s="4837">
        <f t="shared" si="20"/>
        <v>0</v>
      </c>
      <c r="K27" s="3555">
        <v>0</v>
      </c>
      <c r="L27" s="3556">
        <v>0</v>
      </c>
      <c r="M27" s="4837">
        <f t="shared" si="21"/>
        <v>0</v>
      </c>
      <c r="N27" s="2288">
        <f t="shared" si="22"/>
        <v>0</v>
      </c>
      <c r="O27" s="2305">
        <f t="shared" si="22"/>
        <v>0</v>
      </c>
      <c r="P27" s="2306">
        <f t="shared" si="23"/>
        <v>0</v>
      </c>
      <c r="Q27" s="567"/>
      <c r="R27" s="567"/>
    </row>
    <row r="28" spans="1:18" ht="34.5" customHeight="1">
      <c r="A28" s="2291" t="s">
        <v>94</v>
      </c>
      <c r="B28" s="3882">
        <v>0</v>
      </c>
      <c r="C28" s="3883">
        <v>0</v>
      </c>
      <c r="D28" s="3884">
        <f t="shared" si="18"/>
        <v>0</v>
      </c>
      <c r="E28" s="3555">
        <v>1</v>
      </c>
      <c r="F28" s="3556">
        <v>0</v>
      </c>
      <c r="G28" s="3557">
        <f t="shared" si="19"/>
        <v>1</v>
      </c>
      <c r="H28" s="3555">
        <v>1</v>
      </c>
      <c r="I28" s="3556">
        <v>0</v>
      </c>
      <c r="J28" s="4837">
        <f t="shared" si="20"/>
        <v>1</v>
      </c>
      <c r="K28" s="3555">
        <v>0</v>
      </c>
      <c r="L28" s="3556">
        <v>0</v>
      </c>
      <c r="M28" s="4837">
        <f t="shared" si="21"/>
        <v>0</v>
      </c>
      <c r="N28" s="2288">
        <f t="shared" si="22"/>
        <v>2</v>
      </c>
      <c r="O28" s="2305">
        <f t="shared" si="22"/>
        <v>0</v>
      </c>
      <c r="P28" s="2306">
        <f t="shared" si="23"/>
        <v>2</v>
      </c>
      <c r="Q28" s="567"/>
      <c r="R28" s="567"/>
    </row>
    <row r="29" spans="1:18" ht="27" thickBot="1">
      <c r="A29" s="2292" t="s">
        <v>95</v>
      </c>
      <c r="B29" s="4862">
        <v>0</v>
      </c>
      <c r="C29" s="4863">
        <v>0</v>
      </c>
      <c r="D29" s="4864">
        <f t="shared" si="18"/>
        <v>0</v>
      </c>
      <c r="E29" s="3342">
        <v>0</v>
      </c>
      <c r="F29" s="3343">
        <v>0</v>
      </c>
      <c r="G29" s="3344">
        <f t="shared" si="19"/>
        <v>0</v>
      </c>
      <c r="H29" s="3342">
        <v>0</v>
      </c>
      <c r="I29" s="3343">
        <v>0</v>
      </c>
      <c r="J29" s="3542">
        <f t="shared" si="20"/>
        <v>0</v>
      </c>
      <c r="K29" s="3342">
        <v>0</v>
      </c>
      <c r="L29" s="3343">
        <v>0</v>
      </c>
      <c r="M29" s="3542">
        <f t="shared" si="21"/>
        <v>0</v>
      </c>
      <c r="N29" s="2293">
        <f t="shared" si="22"/>
        <v>0</v>
      </c>
      <c r="O29" s="1894">
        <f t="shared" si="22"/>
        <v>0</v>
      </c>
      <c r="P29" s="1895">
        <f t="shared" si="23"/>
        <v>0</v>
      </c>
      <c r="Q29" s="787"/>
      <c r="R29" s="787"/>
    </row>
    <row r="30" spans="1:18" ht="26.25" thickBot="1">
      <c r="A30" s="2299" t="s">
        <v>19</v>
      </c>
      <c r="B30" s="4871">
        <f t="shared" ref="B30:M30" si="24">SUM(B25:B29)</f>
        <v>2</v>
      </c>
      <c r="C30" s="4872">
        <f t="shared" si="24"/>
        <v>1</v>
      </c>
      <c r="D30" s="4873">
        <f t="shared" si="24"/>
        <v>3</v>
      </c>
      <c r="E30" s="4874">
        <f t="shared" si="24"/>
        <v>3</v>
      </c>
      <c r="F30" s="4875">
        <f t="shared" si="24"/>
        <v>2</v>
      </c>
      <c r="G30" s="4876">
        <f t="shared" si="24"/>
        <v>5</v>
      </c>
      <c r="H30" s="4874">
        <f t="shared" si="24"/>
        <v>2</v>
      </c>
      <c r="I30" s="4875">
        <f t="shared" si="24"/>
        <v>0</v>
      </c>
      <c r="J30" s="4876">
        <f t="shared" si="24"/>
        <v>2</v>
      </c>
      <c r="K30" s="4874">
        <f t="shared" si="24"/>
        <v>1</v>
      </c>
      <c r="L30" s="4875">
        <f t="shared" si="24"/>
        <v>0</v>
      </c>
      <c r="M30" s="4876">
        <f t="shared" si="24"/>
        <v>1</v>
      </c>
      <c r="N30" s="2300">
        <f t="shared" ref="N30:P30" si="25">SUM(N25:N29)</f>
        <v>8</v>
      </c>
      <c r="O30" s="2302">
        <f t="shared" si="25"/>
        <v>3</v>
      </c>
      <c r="P30" s="2301">
        <f t="shared" si="25"/>
        <v>11</v>
      </c>
      <c r="Q30" s="264"/>
      <c r="R30" s="264"/>
    </row>
    <row r="31" spans="1:18" ht="26.25" thickBot="1">
      <c r="A31" s="2307" t="s">
        <v>29</v>
      </c>
      <c r="B31" s="4859">
        <f t="shared" ref="B31:M31" si="26">B23</f>
        <v>241</v>
      </c>
      <c r="C31" s="4860">
        <f t="shared" si="26"/>
        <v>53</v>
      </c>
      <c r="D31" s="4861">
        <f t="shared" si="26"/>
        <v>294</v>
      </c>
      <c r="E31" s="4485">
        <f t="shared" si="26"/>
        <v>263</v>
      </c>
      <c r="F31" s="4486">
        <f t="shared" si="26"/>
        <v>17</v>
      </c>
      <c r="G31" s="4487">
        <f t="shared" si="26"/>
        <v>280</v>
      </c>
      <c r="H31" s="4485">
        <f t="shared" si="26"/>
        <v>233</v>
      </c>
      <c r="I31" s="4486">
        <f t="shared" si="26"/>
        <v>10</v>
      </c>
      <c r="J31" s="4487">
        <f t="shared" si="26"/>
        <v>243</v>
      </c>
      <c r="K31" s="4485">
        <f t="shared" si="26"/>
        <v>231</v>
      </c>
      <c r="L31" s="4486">
        <f t="shared" si="26"/>
        <v>47</v>
      </c>
      <c r="M31" s="4487">
        <f t="shared" si="26"/>
        <v>278</v>
      </c>
      <c r="N31" s="2308">
        <f t="shared" ref="N31:P31" si="27">N23</f>
        <v>968</v>
      </c>
      <c r="O31" s="2309">
        <f t="shared" si="27"/>
        <v>127</v>
      </c>
      <c r="P31" s="2296">
        <f t="shared" si="27"/>
        <v>1095</v>
      </c>
      <c r="Q31" s="264"/>
      <c r="R31" s="264"/>
    </row>
    <row r="32" spans="1:18" ht="26.25" thickBot="1">
      <c r="A32" s="2313" t="s">
        <v>30</v>
      </c>
      <c r="B32" s="4859">
        <f>B30</f>
        <v>2</v>
      </c>
      <c r="C32" s="4860">
        <f t="shared" ref="C32:M32" si="28">C30</f>
        <v>1</v>
      </c>
      <c r="D32" s="4861">
        <f t="shared" si="28"/>
        <v>3</v>
      </c>
      <c r="E32" s="4485">
        <f t="shared" si="28"/>
        <v>3</v>
      </c>
      <c r="F32" s="4486">
        <f t="shared" si="28"/>
        <v>2</v>
      </c>
      <c r="G32" s="4487">
        <f t="shared" si="28"/>
        <v>5</v>
      </c>
      <c r="H32" s="4485">
        <f t="shared" si="28"/>
        <v>2</v>
      </c>
      <c r="I32" s="4486">
        <f t="shared" si="28"/>
        <v>0</v>
      </c>
      <c r="J32" s="4487">
        <f t="shared" si="28"/>
        <v>2</v>
      </c>
      <c r="K32" s="4485">
        <f t="shared" si="28"/>
        <v>1</v>
      </c>
      <c r="L32" s="4486">
        <f t="shared" si="28"/>
        <v>0</v>
      </c>
      <c r="M32" s="4487">
        <f t="shared" si="28"/>
        <v>1</v>
      </c>
      <c r="N32" s="2314">
        <f>N30</f>
        <v>8</v>
      </c>
      <c r="O32" s="2316">
        <f t="shared" ref="O32:P32" si="29">O30</f>
        <v>3</v>
      </c>
      <c r="P32" s="2315">
        <f t="shared" si="29"/>
        <v>11</v>
      </c>
      <c r="Q32" s="265"/>
    </row>
    <row r="33" spans="1:18" ht="30.75" thickBot="1">
      <c r="A33" s="2310" t="s">
        <v>31</v>
      </c>
      <c r="B33" s="4865">
        <f>SUM(B31:B32)</f>
        <v>243</v>
      </c>
      <c r="C33" s="4866">
        <f t="shared" ref="C33:M33" si="30">SUM(C31:C32)</f>
        <v>54</v>
      </c>
      <c r="D33" s="4867">
        <f t="shared" si="30"/>
        <v>297</v>
      </c>
      <c r="E33" s="4868">
        <f t="shared" si="30"/>
        <v>266</v>
      </c>
      <c r="F33" s="4869">
        <f t="shared" si="30"/>
        <v>19</v>
      </c>
      <c r="G33" s="4870">
        <f t="shared" si="30"/>
        <v>285</v>
      </c>
      <c r="H33" s="4868">
        <f t="shared" si="30"/>
        <v>235</v>
      </c>
      <c r="I33" s="4869">
        <f t="shared" si="30"/>
        <v>10</v>
      </c>
      <c r="J33" s="4870">
        <f t="shared" si="30"/>
        <v>245</v>
      </c>
      <c r="K33" s="4868">
        <f t="shared" si="30"/>
        <v>232</v>
      </c>
      <c r="L33" s="4869">
        <f t="shared" si="30"/>
        <v>47</v>
      </c>
      <c r="M33" s="4870">
        <f t="shared" si="30"/>
        <v>279</v>
      </c>
      <c r="N33" s="2312">
        <f>SUM(N31:N32)</f>
        <v>976</v>
      </c>
      <c r="O33" s="2311">
        <f t="shared" ref="O33:P33" si="31">SUM(O31:O32)</f>
        <v>130</v>
      </c>
      <c r="P33" s="2311">
        <f t="shared" si="31"/>
        <v>1106</v>
      </c>
      <c r="Q33" s="264"/>
      <c r="R33" s="264"/>
    </row>
    <row r="34" spans="1:18" ht="30" customHeight="1">
      <c r="A34" s="785"/>
      <c r="B34" s="786"/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  <c r="O34" s="786"/>
      <c r="P34" s="786"/>
      <c r="Q34" s="264"/>
      <c r="R34" s="264"/>
    </row>
    <row r="35" spans="1:18" ht="34.5" customHeight="1">
      <c r="A35" s="6644"/>
      <c r="B35" s="6644"/>
      <c r="C35" s="6644"/>
      <c r="D35" s="6644"/>
      <c r="E35" s="6644"/>
      <c r="F35" s="6644"/>
      <c r="G35" s="6644"/>
      <c r="H35" s="6644"/>
      <c r="I35" s="6644"/>
      <c r="J35" s="6644"/>
      <c r="K35" s="6644"/>
      <c r="L35" s="6644"/>
      <c r="M35" s="6644"/>
      <c r="N35" s="6644"/>
      <c r="O35" s="6644"/>
      <c r="P35" s="6644"/>
    </row>
    <row r="36" spans="1:18" ht="40.5" customHeight="1"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</row>
    <row r="37" spans="1:18" ht="45" customHeight="1"/>
  </sheetData>
  <mergeCells count="11">
    <mergeCell ref="A35:P35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0"/>
  <sheetViews>
    <sheetView zoomScale="50" zoomScaleNormal="50" workbookViewId="0">
      <selection activeCell="N24" sqref="N24"/>
    </sheetView>
  </sheetViews>
  <sheetFormatPr defaultColWidth="9.140625" defaultRowHeight="25.5"/>
  <cols>
    <col min="1" max="1" width="101.7109375" style="71" customWidth="1"/>
    <col min="2" max="2" width="13.85546875" style="71" customWidth="1"/>
    <col min="3" max="3" width="14.5703125" style="71" customWidth="1"/>
    <col min="4" max="4" width="12.28515625" style="71" customWidth="1"/>
    <col min="5" max="5" width="14.85546875" style="71" customWidth="1"/>
    <col min="6" max="6" width="14.7109375" style="71" customWidth="1"/>
    <col min="7" max="7" width="12.7109375" style="71" customWidth="1"/>
    <col min="8" max="8" width="14.85546875" style="71" customWidth="1"/>
    <col min="9" max="9" width="13.28515625" style="71" customWidth="1"/>
    <col min="10" max="11" width="14.28515625" style="71" customWidth="1"/>
    <col min="12" max="12" width="15.140625" style="71" customWidth="1"/>
    <col min="13" max="13" width="14.5703125" style="71" customWidth="1"/>
    <col min="14" max="14" width="14.7109375" style="71" customWidth="1"/>
    <col min="15" max="15" width="14.42578125" style="71" customWidth="1"/>
    <col min="16" max="16" width="13.7109375" style="71" customWidth="1"/>
    <col min="17" max="17" width="14.42578125" style="71" customWidth="1"/>
    <col min="18" max="18" width="13.7109375" style="71" customWidth="1"/>
    <col min="19" max="19" width="13.28515625" style="71" customWidth="1"/>
    <col min="20" max="20" width="14.28515625" style="71" hidden="1" customWidth="1"/>
    <col min="21" max="21" width="9.28515625" style="71" bestFit="1" customWidth="1"/>
    <col min="22" max="16384" width="9.140625" style="71"/>
  </cols>
  <sheetData>
    <row r="1" spans="1:22" ht="25.5" customHeight="1">
      <c r="A1" s="6453"/>
      <c r="B1" s="6453"/>
      <c r="C1" s="6453"/>
      <c r="D1" s="6453"/>
      <c r="E1" s="6453"/>
      <c r="F1" s="6453"/>
      <c r="G1" s="6453"/>
      <c r="H1" s="6453"/>
      <c r="I1" s="6453"/>
      <c r="J1" s="6453"/>
      <c r="K1" s="6453"/>
      <c r="L1" s="6453"/>
      <c r="M1" s="6453"/>
      <c r="N1" s="6453"/>
      <c r="O1" s="6453"/>
      <c r="P1" s="6453"/>
      <c r="Q1" s="6453"/>
      <c r="R1" s="6453"/>
      <c r="S1" s="6453"/>
      <c r="T1" s="6453"/>
    </row>
    <row r="2" spans="1:22" ht="26.25" customHeight="1">
      <c r="A2" s="6666" t="s">
        <v>97</v>
      </c>
      <c r="B2" s="6666"/>
      <c r="C2" s="6666"/>
      <c r="D2" s="6666"/>
      <c r="E2" s="6666"/>
      <c r="F2" s="6666"/>
      <c r="G2" s="6666"/>
      <c r="H2" s="6666"/>
      <c r="I2" s="6666"/>
      <c r="J2" s="6666"/>
      <c r="K2" s="6666"/>
      <c r="L2" s="6666"/>
      <c r="M2" s="6666"/>
      <c r="N2" s="6666"/>
      <c r="O2" s="6666"/>
      <c r="P2" s="6666"/>
      <c r="Q2" s="6666"/>
      <c r="R2" s="6666"/>
      <c r="S2" s="6666"/>
      <c r="T2" s="6666"/>
    </row>
    <row r="3" spans="1:22" ht="33" customHeight="1">
      <c r="A3" s="6454" t="s">
        <v>90</v>
      </c>
      <c r="B3" s="6454"/>
      <c r="C3" s="6454"/>
      <c r="D3" s="6454"/>
      <c r="E3" s="6454"/>
      <c r="F3" s="6454"/>
      <c r="G3" s="6454"/>
      <c r="H3" s="6454"/>
      <c r="I3" s="6454"/>
      <c r="J3" s="6454"/>
      <c r="K3" s="6454"/>
      <c r="L3" s="6454"/>
      <c r="M3" s="6454"/>
      <c r="N3" s="6454"/>
      <c r="O3" s="6454"/>
      <c r="P3" s="6454"/>
      <c r="Q3" s="6454"/>
      <c r="R3" s="6454"/>
      <c r="S3" s="6454"/>
      <c r="T3" s="6454"/>
    </row>
    <row r="4" spans="1:22" ht="19.5" customHeight="1">
      <c r="A4" s="6667" t="s">
        <v>91</v>
      </c>
      <c r="B4" s="6667"/>
      <c r="C4" s="6667"/>
      <c r="D4" s="6667"/>
      <c r="E4" s="6667"/>
      <c r="F4" s="6667"/>
      <c r="G4" s="6667"/>
      <c r="H4" s="6667"/>
      <c r="I4" s="6667"/>
      <c r="J4" s="6667"/>
      <c r="K4" s="6667"/>
      <c r="L4" s="6667"/>
      <c r="M4" s="6667"/>
      <c r="N4" s="6667"/>
      <c r="O4" s="6667"/>
      <c r="P4" s="6667"/>
      <c r="Q4" s="6667"/>
      <c r="R4" s="6667"/>
      <c r="S4" s="6667"/>
      <c r="T4" s="6667"/>
    </row>
    <row r="5" spans="1:22" ht="33" customHeight="1">
      <c r="A5" s="6668" t="s">
        <v>364</v>
      </c>
      <c r="B5" s="6668"/>
      <c r="C5" s="6668"/>
      <c r="D5" s="6668"/>
      <c r="E5" s="6668"/>
      <c r="F5" s="6668"/>
      <c r="G5" s="6668"/>
      <c r="H5" s="6668"/>
      <c r="I5" s="6668"/>
      <c r="J5" s="6668"/>
      <c r="K5" s="6668"/>
      <c r="L5" s="6668"/>
      <c r="M5" s="6668"/>
      <c r="N5" s="6668"/>
      <c r="O5" s="6668"/>
      <c r="P5" s="6668"/>
      <c r="Q5" s="6668"/>
      <c r="R5" s="6668"/>
      <c r="S5" s="6668"/>
      <c r="T5" s="6668"/>
    </row>
    <row r="6" spans="1:22" ht="22.5" customHeight="1">
      <c r="A6" s="570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</row>
    <row r="7" spans="1:22" ht="18" customHeight="1">
      <c r="A7" s="6669" t="s">
        <v>1</v>
      </c>
      <c r="B7" s="6458" t="s">
        <v>2</v>
      </c>
      <c r="C7" s="6671"/>
      <c r="D7" s="6672"/>
      <c r="E7" s="6458" t="s">
        <v>3</v>
      </c>
      <c r="F7" s="6671"/>
      <c r="G7" s="6672"/>
      <c r="H7" s="6466" t="s">
        <v>4</v>
      </c>
      <c r="I7" s="6671"/>
      <c r="J7" s="6671"/>
      <c r="K7" s="6458" t="s">
        <v>5</v>
      </c>
      <c r="L7" s="6671"/>
      <c r="M7" s="6672"/>
      <c r="N7" s="6458">
        <v>5</v>
      </c>
      <c r="O7" s="6671"/>
      <c r="P7" s="6671"/>
      <c r="Q7" s="6470" t="s">
        <v>22</v>
      </c>
      <c r="R7" s="6471"/>
      <c r="S7" s="6472"/>
    </row>
    <row r="8" spans="1:22" ht="33" customHeight="1">
      <c r="A8" s="6670"/>
      <c r="B8" s="6673"/>
      <c r="C8" s="6674"/>
      <c r="D8" s="6675"/>
      <c r="E8" s="6676"/>
      <c r="F8" s="6677"/>
      <c r="G8" s="6678"/>
      <c r="H8" s="6677"/>
      <c r="I8" s="6677"/>
      <c r="J8" s="6677"/>
      <c r="K8" s="6679"/>
      <c r="L8" s="6680"/>
      <c r="M8" s="6681"/>
      <c r="N8" s="6673"/>
      <c r="O8" s="6674"/>
      <c r="P8" s="6674"/>
      <c r="Q8" s="6682"/>
      <c r="R8" s="6683"/>
      <c r="S8" s="6684"/>
    </row>
    <row r="9" spans="1:22" ht="62.25" customHeight="1">
      <c r="A9" s="6670"/>
      <c r="B9" s="1055" t="s">
        <v>7</v>
      </c>
      <c r="C9" s="1055" t="s">
        <v>8</v>
      </c>
      <c r="D9" s="1056" t="s">
        <v>9</v>
      </c>
      <c r="E9" s="1055" t="s">
        <v>7</v>
      </c>
      <c r="F9" s="1055" t="s">
        <v>8</v>
      </c>
      <c r="G9" s="1056" t="s">
        <v>9</v>
      </c>
      <c r="H9" s="1057" t="s">
        <v>7</v>
      </c>
      <c r="I9" s="1055" t="s">
        <v>8</v>
      </c>
      <c r="J9" s="1058" t="s">
        <v>9</v>
      </c>
      <c r="K9" s="1055" t="s">
        <v>7</v>
      </c>
      <c r="L9" s="1055" t="s">
        <v>8</v>
      </c>
      <c r="M9" s="1058" t="s">
        <v>9</v>
      </c>
      <c r="N9" s="1055" t="s">
        <v>7</v>
      </c>
      <c r="O9" s="1055" t="s">
        <v>8</v>
      </c>
      <c r="P9" s="1056" t="s">
        <v>9</v>
      </c>
      <c r="Q9" s="1055" t="s">
        <v>7</v>
      </c>
      <c r="R9" s="1055" t="s">
        <v>8</v>
      </c>
      <c r="S9" s="1056" t="s">
        <v>9</v>
      </c>
    </row>
    <row r="10" spans="1:22" ht="26.25">
      <c r="A10" s="580" t="s">
        <v>10</v>
      </c>
      <c r="B10" s="581"/>
      <c r="C10" s="582"/>
      <c r="D10" s="583"/>
      <c r="E10" s="581"/>
      <c r="F10" s="582"/>
      <c r="G10" s="583"/>
      <c r="H10" s="581"/>
      <c r="I10" s="582"/>
      <c r="J10" s="583"/>
      <c r="K10" s="581"/>
      <c r="L10" s="582"/>
      <c r="M10" s="583"/>
      <c r="N10" s="581"/>
      <c r="O10" s="582"/>
      <c r="P10" s="583"/>
      <c r="Q10" s="584"/>
      <c r="R10" s="578"/>
      <c r="S10" s="1035"/>
    </row>
    <row r="11" spans="1:22" ht="26.25">
      <c r="A11" s="778" t="s">
        <v>98</v>
      </c>
      <c r="B11" s="1855">
        <f t="shared" ref="B11:C15" si="0">B19+B26</f>
        <v>0</v>
      </c>
      <c r="C11" s="1856">
        <f t="shared" si="0"/>
        <v>0</v>
      </c>
      <c r="D11" s="783">
        <f>B11+C11</f>
        <v>0</v>
      </c>
      <c r="E11" s="1798">
        <f t="shared" ref="E11:F15" si="1">E19+E26</f>
        <v>0</v>
      </c>
      <c r="F11" s="1787">
        <f t="shared" si="1"/>
        <v>32</v>
      </c>
      <c r="G11" s="1847">
        <f>E11+F11</f>
        <v>32</v>
      </c>
      <c r="H11" s="1798">
        <f t="shared" ref="H11:I15" si="2">H19+H26</f>
        <v>3</v>
      </c>
      <c r="I11" s="1787">
        <f t="shared" si="2"/>
        <v>30</v>
      </c>
      <c r="J11" s="1847">
        <f>H11+I11</f>
        <v>33</v>
      </c>
      <c r="K11" s="1798">
        <f t="shared" ref="K11:L15" si="3">K19+K26</f>
        <v>17</v>
      </c>
      <c r="L11" s="1787">
        <f t="shared" si="3"/>
        <v>51</v>
      </c>
      <c r="M11" s="1847">
        <f>K11+L11</f>
        <v>68</v>
      </c>
      <c r="N11" s="1798">
        <f t="shared" ref="N11:O15" si="4">N19+N26</f>
        <v>25</v>
      </c>
      <c r="O11" s="1787">
        <f t="shared" si="4"/>
        <v>26</v>
      </c>
      <c r="P11" s="1847">
        <f>N11+O11</f>
        <v>51</v>
      </c>
      <c r="Q11" s="1034">
        <f>SUM(B11+E11+H11+K11+N11)</f>
        <v>45</v>
      </c>
      <c r="R11" s="268">
        <f t="shared" ref="R11:S11" si="5">SUM(C11+F11+I11+L11+O11)</f>
        <v>139</v>
      </c>
      <c r="S11" s="269">
        <f t="shared" si="5"/>
        <v>184</v>
      </c>
    </row>
    <row r="12" spans="1:22" ht="26.25">
      <c r="A12" s="774" t="s">
        <v>92</v>
      </c>
      <c r="B12" s="1855">
        <f t="shared" si="0"/>
        <v>0</v>
      </c>
      <c r="C12" s="1856">
        <f t="shared" si="0"/>
        <v>0</v>
      </c>
      <c r="D12" s="783">
        <f t="shared" ref="D12:D15" si="6">B12+C12</f>
        <v>0</v>
      </c>
      <c r="E12" s="1798">
        <f t="shared" si="1"/>
        <v>1</v>
      </c>
      <c r="F12" s="1787">
        <f t="shared" si="1"/>
        <v>0</v>
      </c>
      <c r="G12" s="1847">
        <f t="shared" ref="G12:G15" si="7">E12+F12</f>
        <v>1</v>
      </c>
      <c r="H12" s="1798">
        <f t="shared" si="2"/>
        <v>0</v>
      </c>
      <c r="I12" s="1787">
        <f t="shared" si="2"/>
        <v>0</v>
      </c>
      <c r="J12" s="1847">
        <f t="shared" ref="J12:J15" si="8">H12+I12</f>
        <v>0</v>
      </c>
      <c r="K12" s="1798">
        <f t="shared" si="3"/>
        <v>10</v>
      </c>
      <c r="L12" s="1787">
        <f t="shared" si="3"/>
        <v>12</v>
      </c>
      <c r="M12" s="1847">
        <f t="shared" ref="M12:M15" si="9">K12+L12</f>
        <v>22</v>
      </c>
      <c r="N12" s="1798">
        <f t="shared" si="4"/>
        <v>9</v>
      </c>
      <c r="O12" s="1787">
        <f t="shared" si="4"/>
        <v>6</v>
      </c>
      <c r="P12" s="1847">
        <f t="shared" ref="P12:P15" si="10">N12+O12</f>
        <v>15</v>
      </c>
      <c r="Q12" s="1034">
        <f t="shared" ref="Q12:Q15" si="11">SUM(B12+E12+H12+K12+N12)</f>
        <v>20</v>
      </c>
      <c r="R12" s="268">
        <f t="shared" ref="R12:R15" si="12">SUM(C12+F12+I12+L12+O12)</f>
        <v>18</v>
      </c>
      <c r="S12" s="269">
        <f t="shared" ref="S12:S15" si="13">SUM(D12+G12+J12+M12+P12)</f>
        <v>38</v>
      </c>
    </row>
    <row r="13" spans="1:22" ht="26.25">
      <c r="A13" s="774" t="s">
        <v>93</v>
      </c>
      <c r="B13" s="1855">
        <f t="shared" si="0"/>
        <v>0</v>
      </c>
      <c r="C13" s="1856">
        <f t="shared" si="0"/>
        <v>0</v>
      </c>
      <c r="D13" s="783">
        <f t="shared" si="6"/>
        <v>0</v>
      </c>
      <c r="E13" s="1798">
        <f t="shared" si="1"/>
        <v>0</v>
      </c>
      <c r="F13" s="1787">
        <f t="shared" si="1"/>
        <v>0</v>
      </c>
      <c r="G13" s="1847">
        <f t="shared" si="7"/>
        <v>0</v>
      </c>
      <c r="H13" s="1798">
        <f t="shared" si="2"/>
        <v>0</v>
      </c>
      <c r="I13" s="1787">
        <f t="shared" si="2"/>
        <v>0</v>
      </c>
      <c r="J13" s="1847">
        <f t="shared" si="8"/>
        <v>0</v>
      </c>
      <c r="K13" s="1798">
        <f t="shared" si="3"/>
        <v>5</v>
      </c>
      <c r="L13" s="1787">
        <f t="shared" si="3"/>
        <v>11</v>
      </c>
      <c r="M13" s="1847">
        <f t="shared" si="9"/>
        <v>16</v>
      </c>
      <c r="N13" s="1798">
        <f t="shared" si="4"/>
        <v>2</v>
      </c>
      <c r="O13" s="1787">
        <f t="shared" si="4"/>
        <v>12</v>
      </c>
      <c r="P13" s="1847">
        <f t="shared" si="10"/>
        <v>14</v>
      </c>
      <c r="Q13" s="1034">
        <f t="shared" si="11"/>
        <v>7</v>
      </c>
      <c r="R13" s="268">
        <f t="shared" si="12"/>
        <v>23</v>
      </c>
      <c r="S13" s="269">
        <f t="shared" si="13"/>
        <v>30</v>
      </c>
    </row>
    <row r="14" spans="1:22" ht="26.25">
      <c r="A14" s="788" t="s">
        <v>94</v>
      </c>
      <c r="B14" s="1855">
        <f t="shared" si="0"/>
        <v>0</v>
      </c>
      <c r="C14" s="1856">
        <f t="shared" si="0"/>
        <v>0</v>
      </c>
      <c r="D14" s="783">
        <f t="shared" si="6"/>
        <v>0</v>
      </c>
      <c r="E14" s="1798">
        <f t="shared" si="1"/>
        <v>0</v>
      </c>
      <c r="F14" s="1787">
        <f t="shared" si="1"/>
        <v>28</v>
      </c>
      <c r="G14" s="1847">
        <f t="shared" si="7"/>
        <v>28</v>
      </c>
      <c r="H14" s="1798">
        <f t="shared" si="2"/>
        <v>0</v>
      </c>
      <c r="I14" s="1787">
        <f t="shared" si="2"/>
        <v>35</v>
      </c>
      <c r="J14" s="1847">
        <f t="shared" si="8"/>
        <v>35</v>
      </c>
      <c r="K14" s="1798">
        <f t="shared" si="3"/>
        <v>6</v>
      </c>
      <c r="L14" s="1787">
        <f t="shared" si="3"/>
        <v>13</v>
      </c>
      <c r="M14" s="1847">
        <f t="shared" si="9"/>
        <v>19</v>
      </c>
      <c r="N14" s="1798">
        <f t="shared" si="4"/>
        <v>5</v>
      </c>
      <c r="O14" s="1787">
        <f t="shared" si="4"/>
        <v>14</v>
      </c>
      <c r="P14" s="1847">
        <f t="shared" si="10"/>
        <v>19</v>
      </c>
      <c r="Q14" s="1034">
        <f t="shared" si="11"/>
        <v>11</v>
      </c>
      <c r="R14" s="268">
        <f t="shared" si="12"/>
        <v>90</v>
      </c>
      <c r="S14" s="269">
        <f t="shared" si="13"/>
        <v>101</v>
      </c>
    </row>
    <row r="15" spans="1:22" ht="27" thickBot="1">
      <c r="A15" s="1567" t="s">
        <v>95</v>
      </c>
      <c r="B15" s="1879">
        <f t="shared" si="0"/>
        <v>0</v>
      </c>
      <c r="C15" s="1880">
        <f t="shared" si="0"/>
        <v>0</v>
      </c>
      <c r="D15" s="1881">
        <f t="shared" si="6"/>
        <v>0</v>
      </c>
      <c r="E15" s="1882">
        <f t="shared" si="1"/>
        <v>0</v>
      </c>
      <c r="F15" s="790">
        <f t="shared" si="1"/>
        <v>0</v>
      </c>
      <c r="G15" s="1570">
        <f t="shared" si="7"/>
        <v>0</v>
      </c>
      <c r="H15" s="2098">
        <f t="shared" si="2"/>
        <v>0</v>
      </c>
      <c r="I15" s="2099">
        <f t="shared" si="2"/>
        <v>0</v>
      </c>
      <c r="J15" s="2100">
        <f t="shared" si="8"/>
        <v>0</v>
      </c>
      <c r="K15" s="2098">
        <f t="shared" si="3"/>
        <v>3</v>
      </c>
      <c r="L15" s="2099">
        <f t="shared" si="3"/>
        <v>5</v>
      </c>
      <c r="M15" s="2100">
        <f t="shared" si="9"/>
        <v>8</v>
      </c>
      <c r="N15" s="2098">
        <f t="shared" si="4"/>
        <v>5</v>
      </c>
      <c r="O15" s="2099">
        <f t="shared" si="4"/>
        <v>1</v>
      </c>
      <c r="P15" s="2100">
        <f t="shared" si="10"/>
        <v>6</v>
      </c>
      <c r="Q15" s="1790">
        <f t="shared" si="11"/>
        <v>8</v>
      </c>
      <c r="R15" s="996">
        <f t="shared" si="12"/>
        <v>6</v>
      </c>
      <c r="S15" s="1568">
        <f t="shared" si="13"/>
        <v>14</v>
      </c>
      <c r="T15" s="579">
        <f>SUM(T11:T14)</f>
        <v>0</v>
      </c>
      <c r="V15" s="71" t="s">
        <v>99</v>
      </c>
    </row>
    <row r="16" spans="1:22" ht="26.25" thickBot="1">
      <c r="A16" s="1888" t="s">
        <v>14</v>
      </c>
      <c r="B16" s="1876">
        <f t="shared" ref="B16:R16" si="14">SUM(B11:B15)</f>
        <v>0</v>
      </c>
      <c r="C16" s="1877">
        <f t="shared" si="14"/>
        <v>0</v>
      </c>
      <c r="D16" s="1878">
        <f t="shared" si="14"/>
        <v>0</v>
      </c>
      <c r="E16" s="1876">
        <f t="shared" si="14"/>
        <v>1</v>
      </c>
      <c r="F16" s="1877">
        <f t="shared" si="14"/>
        <v>60</v>
      </c>
      <c r="G16" s="1878">
        <f t="shared" si="14"/>
        <v>61</v>
      </c>
      <c r="H16" s="2055">
        <f t="shared" si="14"/>
        <v>3</v>
      </c>
      <c r="I16" s="2114">
        <f t="shared" si="14"/>
        <v>65</v>
      </c>
      <c r="J16" s="2115">
        <f t="shared" si="14"/>
        <v>68</v>
      </c>
      <c r="K16" s="2055">
        <f t="shared" si="14"/>
        <v>41</v>
      </c>
      <c r="L16" s="2114">
        <f t="shared" si="14"/>
        <v>92</v>
      </c>
      <c r="M16" s="2115">
        <f t="shared" si="14"/>
        <v>133</v>
      </c>
      <c r="N16" s="2055">
        <f t="shared" si="14"/>
        <v>46</v>
      </c>
      <c r="O16" s="2114">
        <f t="shared" si="14"/>
        <v>59</v>
      </c>
      <c r="P16" s="2115">
        <f t="shared" si="14"/>
        <v>105</v>
      </c>
      <c r="Q16" s="1876">
        <f t="shared" si="14"/>
        <v>91</v>
      </c>
      <c r="R16" s="1877">
        <f t="shared" si="14"/>
        <v>276</v>
      </c>
      <c r="S16" s="1878">
        <f>SUM(S11:S15)</f>
        <v>367</v>
      </c>
    </row>
    <row r="17" spans="1:20">
      <c r="A17" s="1889" t="s">
        <v>15</v>
      </c>
      <c r="B17" s="1851"/>
      <c r="C17" s="1852"/>
      <c r="D17" s="1853"/>
      <c r="E17" s="1851"/>
      <c r="F17" s="1852"/>
      <c r="G17" s="1853"/>
      <c r="H17" s="2092"/>
      <c r="I17" s="2093"/>
      <c r="J17" s="2094"/>
      <c r="K17" s="2092"/>
      <c r="L17" s="2093"/>
      <c r="M17" s="2094"/>
      <c r="N17" s="2092"/>
      <c r="O17" s="2093"/>
      <c r="P17" s="2094"/>
      <c r="Q17" s="1851"/>
      <c r="R17" s="1852"/>
      <c r="S17" s="1853"/>
    </row>
    <row r="18" spans="1:20" s="230" customFormat="1" ht="27" thickBot="1">
      <c r="A18" s="1890" t="s">
        <v>16</v>
      </c>
      <c r="B18" s="1891"/>
      <c r="C18" s="1892" t="s">
        <v>28</v>
      </c>
      <c r="D18" s="1850"/>
      <c r="E18" s="1891"/>
      <c r="F18" s="1892"/>
      <c r="G18" s="1850"/>
      <c r="H18" s="2116"/>
      <c r="I18" s="2117" t="s">
        <v>28</v>
      </c>
      <c r="J18" s="2091"/>
      <c r="K18" s="2116"/>
      <c r="L18" s="2117"/>
      <c r="M18" s="2091"/>
      <c r="N18" s="1535"/>
      <c r="O18" s="2090"/>
      <c r="P18" s="2091"/>
      <c r="Q18" s="1893"/>
      <c r="R18" s="1894"/>
      <c r="S18" s="1895"/>
    </row>
    <row r="19" spans="1:20" ht="26.25">
      <c r="A19" s="1883" t="s">
        <v>98</v>
      </c>
      <c r="B19" s="1807">
        <v>0</v>
      </c>
      <c r="C19" s="1808">
        <v>0</v>
      </c>
      <c r="D19" s="1884">
        <f>SUM(B19:C19)</f>
        <v>0</v>
      </c>
      <c r="E19" s="1807">
        <v>0</v>
      </c>
      <c r="F19" s="1808">
        <v>32</v>
      </c>
      <c r="G19" s="1884">
        <f>SUM(E19:F19)</f>
        <v>32</v>
      </c>
      <c r="H19" s="1807">
        <v>3</v>
      </c>
      <c r="I19" s="1808">
        <v>30</v>
      </c>
      <c r="J19" s="1884">
        <f>SUM(H19:I19)</f>
        <v>33</v>
      </c>
      <c r="K19" s="1807">
        <v>17</v>
      </c>
      <c r="L19" s="1808">
        <v>50</v>
      </c>
      <c r="M19" s="1884">
        <f>SUM(K19:L19)</f>
        <v>67</v>
      </c>
      <c r="N19" s="1807">
        <v>25</v>
      </c>
      <c r="O19" s="1808">
        <v>26</v>
      </c>
      <c r="P19" s="1884">
        <f>N19+O19</f>
        <v>51</v>
      </c>
      <c r="Q19" s="1885">
        <f>SUM(B19+E19+H19+K19+N19)</f>
        <v>45</v>
      </c>
      <c r="R19" s="1886">
        <f>SUM(C19+F19+I19+L19+O19)</f>
        <v>138</v>
      </c>
      <c r="S19" s="1887">
        <f>SUM(Q19:R19)</f>
        <v>183</v>
      </c>
    </row>
    <row r="20" spans="1:20" ht="26.25">
      <c r="A20" s="386" t="s">
        <v>92</v>
      </c>
      <c r="B20" s="1031">
        <v>0</v>
      </c>
      <c r="C20" s="1032">
        <v>0</v>
      </c>
      <c r="D20" s="1033">
        <f t="shared" ref="D20:D23" si="15">SUM(B20:C20)</f>
        <v>0</v>
      </c>
      <c r="E20" s="1798">
        <v>1</v>
      </c>
      <c r="F20" s="1787">
        <v>0</v>
      </c>
      <c r="G20" s="1847">
        <f t="shared" ref="G20:G23" si="16">SUM(E20:F20)</f>
        <v>1</v>
      </c>
      <c r="H20" s="1798">
        <v>0</v>
      </c>
      <c r="I20" s="1787">
        <v>0</v>
      </c>
      <c r="J20" s="1847">
        <f t="shared" ref="J20:J23" si="17">SUM(H20:I20)</f>
        <v>0</v>
      </c>
      <c r="K20" s="1798">
        <v>10</v>
      </c>
      <c r="L20" s="1787">
        <v>12</v>
      </c>
      <c r="M20" s="1847">
        <f t="shared" ref="M20:M23" si="18">SUM(K20:L20)</f>
        <v>22</v>
      </c>
      <c r="N20" s="1798">
        <v>9</v>
      </c>
      <c r="O20" s="1787">
        <v>6</v>
      </c>
      <c r="P20" s="1847">
        <f t="shared" ref="P20:P23" si="19">N20+O20</f>
        <v>15</v>
      </c>
      <c r="Q20" s="270">
        <f t="shared" ref="Q20:R23" si="20">SUM(B20+E20+H20+K20+N20)</f>
        <v>20</v>
      </c>
      <c r="R20" s="268">
        <f t="shared" si="20"/>
        <v>18</v>
      </c>
      <c r="S20" s="269">
        <f t="shared" ref="S20:S23" si="21">SUM(Q20:R20)</f>
        <v>38</v>
      </c>
    </row>
    <row r="21" spans="1:20" ht="26.25">
      <c r="A21" s="386" t="s">
        <v>93</v>
      </c>
      <c r="B21" s="1031">
        <v>0</v>
      </c>
      <c r="C21" s="1032">
        <v>0</v>
      </c>
      <c r="D21" s="1033">
        <f t="shared" si="15"/>
        <v>0</v>
      </c>
      <c r="E21" s="1798">
        <v>0</v>
      </c>
      <c r="F21" s="1787">
        <v>0</v>
      </c>
      <c r="G21" s="1847">
        <f t="shared" si="16"/>
        <v>0</v>
      </c>
      <c r="H21" s="1798">
        <v>0</v>
      </c>
      <c r="I21" s="1787">
        <v>0</v>
      </c>
      <c r="J21" s="1847">
        <f t="shared" si="17"/>
        <v>0</v>
      </c>
      <c r="K21" s="1798">
        <v>4</v>
      </c>
      <c r="L21" s="1787">
        <v>10</v>
      </c>
      <c r="M21" s="1847">
        <f t="shared" si="18"/>
        <v>14</v>
      </c>
      <c r="N21" s="1798">
        <v>2</v>
      </c>
      <c r="O21" s="1787">
        <v>11</v>
      </c>
      <c r="P21" s="1847">
        <f t="shared" si="19"/>
        <v>13</v>
      </c>
      <c r="Q21" s="270">
        <f t="shared" si="20"/>
        <v>6</v>
      </c>
      <c r="R21" s="268">
        <f t="shared" si="20"/>
        <v>21</v>
      </c>
      <c r="S21" s="269">
        <f t="shared" si="21"/>
        <v>27</v>
      </c>
    </row>
    <row r="22" spans="1:20" ht="26.25">
      <c r="A22" s="389" t="s">
        <v>94</v>
      </c>
      <c r="B22" s="1031">
        <v>0</v>
      </c>
      <c r="C22" s="1032">
        <v>0</v>
      </c>
      <c r="D22" s="1033">
        <v>0</v>
      </c>
      <c r="E22" s="1798">
        <v>0</v>
      </c>
      <c r="F22" s="1787">
        <v>28</v>
      </c>
      <c r="G22" s="1847">
        <f t="shared" si="16"/>
        <v>28</v>
      </c>
      <c r="H22" s="1798">
        <v>0</v>
      </c>
      <c r="I22" s="1787">
        <v>34</v>
      </c>
      <c r="J22" s="1847">
        <f t="shared" si="17"/>
        <v>34</v>
      </c>
      <c r="K22" s="1798">
        <v>6</v>
      </c>
      <c r="L22" s="1787">
        <v>13</v>
      </c>
      <c r="M22" s="1847">
        <f t="shared" si="18"/>
        <v>19</v>
      </c>
      <c r="N22" s="1798">
        <v>4</v>
      </c>
      <c r="O22" s="1787">
        <v>14</v>
      </c>
      <c r="P22" s="1847">
        <f t="shared" si="19"/>
        <v>18</v>
      </c>
      <c r="Q22" s="270">
        <f t="shared" si="20"/>
        <v>10</v>
      </c>
      <c r="R22" s="268">
        <f t="shared" si="20"/>
        <v>89</v>
      </c>
      <c r="S22" s="269">
        <f t="shared" si="21"/>
        <v>99</v>
      </c>
    </row>
    <row r="23" spans="1:20" ht="27" thickBot="1">
      <c r="A23" s="1042" t="s">
        <v>95</v>
      </c>
      <c r="B23" s="1043">
        <v>0</v>
      </c>
      <c r="C23" s="1044">
        <v>0</v>
      </c>
      <c r="D23" s="1045">
        <f t="shared" si="15"/>
        <v>0</v>
      </c>
      <c r="E23" s="1798">
        <v>0</v>
      </c>
      <c r="F23" s="1787">
        <v>0</v>
      </c>
      <c r="G23" s="1847">
        <f t="shared" si="16"/>
        <v>0</v>
      </c>
      <c r="H23" s="1798">
        <v>0</v>
      </c>
      <c r="I23" s="1787">
        <v>0</v>
      </c>
      <c r="J23" s="1847">
        <f t="shared" si="17"/>
        <v>0</v>
      </c>
      <c r="K23" s="1798">
        <v>3</v>
      </c>
      <c r="L23" s="1787">
        <v>5</v>
      </c>
      <c r="M23" s="1847">
        <f t="shared" si="18"/>
        <v>8</v>
      </c>
      <c r="N23" s="1798">
        <v>5</v>
      </c>
      <c r="O23" s="1787">
        <v>1</v>
      </c>
      <c r="P23" s="1847">
        <f t="shared" si="19"/>
        <v>6</v>
      </c>
      <c r="Q23" s="390">
        <f t="shared" si="20"/>
        <v>8</v>
      </c>
      <c r="R23" s="391">
        <f t="shared" si="20"/>
        <v>6</v>
      </c>
      <c r="S23" s="392">
        <f t="shared" si="21"/>
        <v>14</v>
      </c>
      <c r="T23" s="579">
        <f>SUM(T18:T22)</f>
        <v>0</v>
      </c>
    </row>
    <row r="24" spans="1:20" ht="26.25" thickBot="1">
      <c r="A24" s="1038" t="s">
        <v>17</v>
      </c>
      <c r="B24" s="1039">
        <f t="shared" ref="B24:R24" si="22">SUM(B19:B23)</f>
        <v>0</v>
      </c>
      <c r="C24" s="1040">
        <f t="shared" si="22"/>
        <v>0</v>
      </c>
      <c r="D24" s="1041">
        <f t="shared" si="22"/>
        <v>0</v>
      </c>
      <c r="E24" s="1848">
        <f t="shared" si="22"/>
        <v>1</v>
      </c>
      <c r="F24" s="1849">
        <f t="shared" si="22"/>
        <v>60</v>
      </c>
      <c r="G24" s="1850">
        <f t="shared" si="22"/>
        <v>61</v>
      </c>
      <c r="H24" s="1848">
        <f t="shared" si="22"/>
        <v>3</v>
      </c>
      <c r="I24" s="1849">
        <f t="shared" si="22"/>
        <v>64</v>
      </c>
      <c r="J24" s="1850">
        <f t="shared" si="22"/>
        <v>67</v>
      </c>
      <c r="K24" s="1848">
        <f t="shared" si="22"/>
        <v>40</v>
      </c>
      <c r="L24" s="1849">
        <f t="shared" si="22"/>
        <v>90</v>
      </c>
      <c r="M24" s="1850">
        <f t="shared" si="22"/>
        <v>130</v>
      </c>
      <c r="N24" s="1848">
        <f t="shared" si="22"/>
        <v>45</v>
      </c>
      <c r="O24" s="1849">
        <f t="shared" si="22"/>
        <v>58</v>
      </c>
      <c r="P24" s="1850">
        <f t="shared" si="22"/>
        <v>103</v>
      </c>
      <c r="Q24" s="1039">
        <f t="shared" si="22"/>
        <v>89</v>
      </c>
      <c r="R24" s="1040">
        <f t="shared" si="22"/>
        <v>272</v>
      </c>
      <c r="S24" s="1041">
        <f>SUM(S19:S23)</f>
        <v>361</v>
      </c>
    </row>
    <row r="25" spans="1:20" ht="27" thickBot="1">
      <c r="A25" s="1065" t="s">
        <v>18</v>
      </c>
      <c r="B25" s="1066"/>
      <c r="C25" s="1067"/>
      <c r="D25" s="1068"/>
      <c r="E25" s="1857"/>
      <c r="F25" s="1858"/>
      <c r="G25" s="1859"/>
      <c r="H25" s="2111"/>
      <c r="I25" s="2112"/>
      <c r="J25" s="2113"/>
      <c r="K25" s="2111"/>
      <c r="L25" s="2112"/>
      <c r="M25" s="2113"/>
      <c r="N25" s="2111"/>
      <c r="O25" s="2112"/>
      <c r="P25" s="2113"/>
      <c r="Q25" s="1066"/>
      <c r="R25" s="1067"/>
      <c r="S25" s="1068"/>
    </row>
    <row r="26" spans="1:20" ht="26.25">
      <c r="A26" s="1062" t="s">
        <v>98</v>
      </c>
      <c r="B26" s="997">
        <v>0</v>
      </c>
      <c r="C26" s="998">
        <v>0</v>
      </c>
      <c r="D26" s="1002">
        <f>SUM(B26:C26)</f>
        <v>0</v>
      </c>
      <c r="E26" s="1860">
        <v>0</v>
      </c>
      <c r="F26" s="1861">
        <v>0</v>
      </c>
      <c r="G26" s="1847">
        <f>SUM(E26:F26)</f>
        <v>0</v>
      </c>
      <c r="H26" s="1860">
        <v>0</v>
      </c>
      <c r="I26" s="1861">
        <v>0</v>
      </c>
      <c r="J26" s="1847">
        <f>SUM(H26:I26)</f>
        <v>0</v>
      </c>
      <c r="K26" s="1860">
        <v>0</v>
      </c>
      <c r="L26" s="1861">
        <v>1</v>
      </c>
      <c r="M26" s="1847">
        <f>SUM(K26:L26)</f>
        <v>1</v>
      </c>
      <c r="N26" s="1860">
        <v>0</v>
      </c>
      <c r="O26" s="1861">
        <v>0</v>
      </c>
      <c r="P26" s="1847">
        <f>N26+O26</f>
        <v>0</v>
      </c>
      <c r="Q26" s="999">
        <f>B26+E26+H26+K26+N26</f>
        <v>0</v>
      </c>
      <c r="R26" s="1000">
        <f>C26+F26+I26+L26+O26</f>
        <v>1</v>
      </c>
      <c r="S26" s="1001">
        <f>SUM(Q26:R26)</f>
        <v>1</v>
      </c>
    </row>
    <row r="27" spans="1:20" ht="26.25">
      <c r="A27" s="774" t="s">
        <v>92</v>
      </c>
      <c r="B27" s="1862">
        <v>0</v>
      </c>
      <c r="C27" s="1863">
        <v>0</v>
      </c>
      <c r="D27" s="762">
        <f t="shared" ref="D27:D30" si="23">SUM(B27:C27)</f>
        <v>0</v>
      </c>
      <c r="E27" s="1860">
        <v>0</v>
      </c>
      <c r="F27" s="1861">
        <v>0</v>
      </c>
      <c r="G27" s="1847">
        <f t="shared" ref="G27:G30" si="24">SUM(E27:F27)</f>
        <v>0</v>
      </c>
      <c r="H27" s="1860">
        <v>0</v>
      </c>
      <c r="I27" s="1861">
        <v>0</v>
      </c>
      <c r="J27" s="1847">
        <f t="shared" ref="J27:J30" si="25">SUM(H27:I27)</f>
        <v>0</v>
      </c>
      <c r="K27" s="1860">
        <v>0</v>
      </c>
      <c r="L27" s="1861">
        <v>0</v>
      </c>
      <c r="M27" s="1847">
        <f t="shared" ref="M27:M30" si="26">SUM(K27:L27)</f>
        <v>0</v>
      </c>
      <c r="N27" s="1860">
        <v>0</v>
      </c>
      <c r="O27" s="1861">
        <v>0</v>
      </c>
      <c r="P27" s="1847">
        <f t="shared" ref="P27:P30" si="27">N27+O27</f>
        <v>0</v>
      </c>
      <c r="Q27" s="789">
        <f t="shared" ref="Q27:R30" si="28">B27+E27+H27+K27+N27</f>
        <v>0</v>
      </c>
      <c r="R27" s="776">
        <f t="shared" si="28"/>
        <v>0</v>
      </c>
      <c r="S27" s="777">
        <f t="shared" ref="S27:S30" si="29">SUM(Q27:R27)</f>
        <v>0</v>
      </c>
    </row>
    <row r="28" spans="1:20" ht="26.25">
      <c r="A28" s="774" t="s">
        <v>93</v>
      </c>
      <c r="B28" s="1862">
        <v>0</v>
      </c>
      <c r="C28" s="1863">
        <v>0</v>
      </c>
      <c r="D28" s="762">
        <f t="shared" si="23"/>
        <v>0</v>
      </c>
      <c r="E28" s="1860">
        <v>0</v>
      </c>
      <c r="F28" s="1861">
        <v>0</v>
      </c>
      <c r="G28" s="1847">
        <f t="shared" si="24"/>
        <v>0</v>
      </c>
      <c r="H28" s="1860">
        <v>0</v>
      </c>
      <c r="I28" s="1861">
        <v>0</v>
      </c>
      <c r="J28" s="1847">
        <f t="shared" si="25"/>
        <v>0</v>
      </c>
      <c r="K28" s="1860">
        <v>1</v>
      </c>
      <c r="L28" s="1861">
        <v>1</v>
      </c>
      <c r="M28" s="1847">
        <f t="shared" si="26"/>
        <v>2</v>
      </c>
      <c r="N28" s="1860">
        <v>0</v>
      </c>
      <c r="O28" s="1861">
        <v>1</v>
      </c>
      <c r="P28" s="1847">
        <f t="shared" si="27"/>
        <v>1</v>
      </c>
      <c r="Q28" s="789">
        <f t="shared" si="28"/>
        <v>1</v>
      </c>
      <c r="R28" s="776">
        <f t="shared" si="28"/>
        <v>2</v>
      </c>
      <c r="S28" s="777">
        <f t="shared" si="29"/>
        <v>3</v>
      </c>
    </row>
    <row r="29" spans="1:20" ht="26.25">
      <c r="A29" s="788" t="s">
        <v>94</v>
      </c>
      <c r="B29" s="1862">
        <v>0</v>
      </c>
      <c r="C29" s="1863">
        <v>0</v>
      </c>
      <c r="D29" s="762">
        <f t="shared" si="23"/>
        <v>0</v>
      </c>
      <c r="E29" s="1860">
        <v>0</v>
      </c>
      <c r="F29" s="1861">
        <v>0</v>
      </c>
      <c r="G29" s="1847">
        <f t="shared" si="24"/>
        <v>0</v>
      </c>
      <c r="H29" s="1860">
        <v>0</v>
      </c>
      <c r="I29" s="1861">
        <v>1</v>
      </c>
      <c r="J29" s="1847">
        <f t="shared" si="25"/>
        <v>1</v>
      </c>
      <c r="K29" s="1860">
        <v>0</v>
      </c>
      <c r="L29" s="1861">
        <v>0</v>
      </c>
      <c r="M29" s="1847">
        <f t="shared" si="26"/>
        <v>0</v>
      </c>
      <c r="N29" s="1860">
        <v>1</v>
      </c>
      <c r="O29" s="1861">
        <v>0</v>
      </c>
      <c r="P29" s="1847">
        <f t="shared" si="27"/>
        <v>1</v>
      </c>
      <c r="Q29" s="789">
        <f t="shared" si="28"/>
        <v>1</v>
      </c>
      <c r="R29" s="776">
        <f t="shared" si="28"/>
        <v>1</v>
      </c>
      <c r="S29" s="777">
        <f t="shared" si="29"/>
        <v>2</v>
      </c>
    </row>
    <row r="30" spans="1:20" ht="26.25">
      <c r="A30" s="774" t="s">
        <v>95</v>
      </c>
      <c r="B30" s="1862">
        <v>0</v>
      </c>
      <c r="C30" s="1863">
        <v>0</v>
      </c>
      <c r="D30" s="762">
        <f t="shared" si="23"/>
        <v>0</v>
      </c>
      <c r="E30" s="1860">
        <v>0</v>
      </c>
      <c r="F30" s="1861">
        <v>0</v>
      </c>
      <c r="G30" s="1847">
        <f t="shared" si="24"/>
        <v>0</v>
      </c>
      <c r="H30" s="1860">
        <v>0</v>
      </c>
      <c r="I30" s="1861">
        <v>0</v>
      </c>
      <c r="J30" s="1847">
        <f t="shared" si="25"/>
        <v>0</v>
      </c>
      <c r="K30" s="1860">
        <v>0</v>
      </c>
      <c r="L30" s="1861">
        <v>0</v>
      </c>
      <c r="M30" s="1847">
        <f t="shared" si="26"/>
        <v>0</v>
      </c>
      <c r="N30" s="1860">
        <v>0</v>
      </c>
      <c r="O30" s="1861">
        <v>0</v>
      </c>
      <c r="P30" s="1847">
        <f t="shared" si="27"/>
        <v>0</v>
      </c>
      <c r="Q30" s="789">
        <f t="shared" si="28"/>
        <v>0</v>
      </c>
      <c r="R30" s="776">
        <f t="shared" si="28"/>
        <v>0</v>
      </c>
      <c r="S30" s="777">
        <f t="shared" si="29"/>
        <v>0</v>
      </c>
    </row>
    <row r="31" spans="1:20" ht="26.25" thickBot="1">
      <c r="A31" s="784" t="s">
        <v>19</v>
      </c>
      <c r="B31" s="780">
        <f t="shared" ref="B31:S31" si="30">SUM(B26:B30)</f>
        <v>0</v>
      </c>
      <c r="C31" s="781">
        <f t="shared" si="30"/>
        <v>0</v>
      </c>
      <c r="D31" s="782">
        <f t="shared" si="30"/>
        <v>0</v>
      </c>
      <c r="E31" s="1848">
        <f t="shared" si="30"/>
        <v>0</v>
      </c>
      <c r="F31" s="1849">
        <f t="shared" si="30"/>
        <v>0</v>
      </c>
      <c r="G31" s="1850">
        <f t="shared" si="30"/>
        <v>0</v>
      </c>
      <c r="H31" s="1848">
        <f t="shared" si="30"/>
        <v>0</v>
      </c>
      <c r="I31" s="1849">
        <f t="shared" si="30"/>
        <v>1</v>
      </c>
      <c r="J31" s="1850">
        <f t="shared" si="30"/>
        <v>1</v>
      </c>
      <c r="K31" s="1848">
        <f t="shared" si="30"/>
        <v>1</v>
      </c>
      <c r="L31" s="1849">
        <f t="shared" si="30"/>
        <v>2</v>
      </c>
      <c r="M31" s="1850">
        <f t="shared" si="30"/>
        <v>3</v>
      </c>
      <c r="N31" s="1848">
        <f t="shared" si="30"/>
        <v>1</v>
      </c>
      <c r="O31" s="1849">
        <f t="shared" si="30"/>
        <v>1</v>
      </c>
      <c r="P31" s="1850">
        <f t="shared" si="30"/>
        <v>2</v>
      </c>
      <c r="Q31" s="780">
        <f t="shared" si="30"/>
        <v>2</v>
      </c>
      <c r="R31" s="781">
        <f t="shared" si="30"/>
        <v>4</v>
      </c>
      <c r="S31" s="782">
        <f t="shared" si="30"/>
        <v>6</v>
      </c>
      <c r="T31" s="101"/>
    </row>
    <row r="32" spans="1:20" ht="26.25" thickBot="1">
      <c r="A32" s="1867" t="s">
        <v>29</v>
      </c>
      <c r="B32" s="1868">
        <f t="shared" ref="B32:S32" si="31">B24</f>
        <v>0</v>
      </c>
      <c r="C32" s="1869">
        <f t="shared" si="31"/>
        <v>0</v>
      </c>
      <c r="D32" s="1870">
        <f t="shared" si="31"/>
        <v>0</v>
      </c>
      <c r="E32" s="1868">
        <f t="shared" si="31"/>
        <v>1</v>
      </c>
      <c r="F32" s="1869">
        <f t="shared" si="31"/>
        <v>60</v>
      </c>
      <c r="G32" s="1870">
        <f t="shared" si="31"/>
        <v>61</v>
      </c>
      <c r="H32" s="1047">
        <f t="shared" si="31"/>
        <v>3</v>
      </c>
      <c r="I32" s="1048">
        <f t="shared" si="31"/>
        <v>64</v>
      </c>
      <c r="J32" s="1049">
        <f t="shared" si="31"/>
        <v>67</v>
      </c>
      <c r="K32" s="1047">
        <f t="shared" si="31"/>
        <v>40</v>
      </c>
      <c r="L32" s="1048">
        <f t="shared" si="31"/>
        <v>90</v>
      </c>
      <c r="M32" s="1049">
        <f t="shared" si="31"/>
        <v>130</v>
      </c>
      <c r="N32" s="1047">
        <f t="shared" si="31"/>
        <v>45</v>
      </c>
      <c r="O32" s="1048">
        <f t="shared" si="31"/>
        <v>58</v>
      </c>
      <c r="P32" s="1049">
        <f t="shared" si="31"/>
        <v>103</v>
      </c>
      <c r="Q32" s="2118">
        <f t="shared" si="31"/>
        <v>89</v>
      </c>
      <c r="R32" s="1870">
        <f t="shared" si="31"/>
        <v>272</v>
      </c>
      <c r="S32" s="1864">
        <f t="shared" si="31"/>
        <v>361</v>
      </c>
    </row>
    <row r="33" spans="1:20" ht="26.25" thickBot="1">
      <c r="A33" s="1871" t="s">
        <v>34</v>
      </c>
      <c r="B33" s="1868">
        <f>B31</f>
        <v>0</v>
      </c>
      <c r="C33" s="1869">
        <f t="shared" ref="C33:P33" si="32">C31</f>
        <v>0</v>
      </c>
      <c r="D33" s="1870">
        <f t="shared" si="32"/>
        <v>0</v>
      </c>
      <c r="E33" s="1868">
        <f t="shared" si="32"/>
        <v>0</v>
      </c>
      <c r="F33" s="1869">
        <f t="shared" si="32"/>
        <v>0</v>
      </c>
      <c r="G33" s="1870">
        <f t="shared" si="32"/>
        <v>0</v>
      </c>
      <c r="H33" s="2122">
        <f t="shared" si="32"/>
        <v>0</v>
      </c>
      <c r="I33" s="2123">
        <f t="shared" si="32"/>
        <v>1</v>
      </c>
      <c r="J33" s="2124">
        <f t="shared" si="32"/>
        <v>1</v>
      </c>
      <c r="K33" s="2122">
        <f t="shared" si="32"/>
        <v>1</v>
      </c>
      <c r="L33" s="2123">
        <f t="shared" si="32"/>
        <v>2</v>
      </c>
      <c r="M33" s="2124">
        <f t="shared" si="32"/>
        <v>3</v>
      </c>
      <c r="N33" s="2122">
        <f t="shared" si="32"/>
        <v>1</v>
      </c>
      <c r="O33" s="2123">
        <f t="shared" si="32"/>
        <v>1</v>
      </c>
      <c r="P33" s="2124">
        <f t="shared" si="32"/>
        <v>2</v>
      </c>
      <c r="Q33" s="2122">
        <f>Q31</f>
        <v>2</v>
      </c>
      <c r="R33" s="1870">
        <f t="shared" ref="R33:S33" si="33">R31</f>
        <v>4</v>
      </c>
      <c r="S33" s="1865">
        <f t="shared" si="33"/>
        <v>6</v>
      </c>
    </row>
    <row r="34" spans="1:20" ht="34.5" customHeight="1" thickBot="1">
      <c r="A34" s="1872" t="s">
        <v>35</v>
      </c>
      <c r="B34" s="1873">
        <f>SUM(B32:B33)</f>
        <v>0</v>
      </c>
      <c r="C34" s="1874">
        <f t="shared" ref="C34:P34" si="34">SUM(C32:C33)</f>
        <v>0</v>
      </c>
      <c r="D34" s="1875">
        <f t="shared" si="34"/>
        <v>0</v>
      </c>
      <c r="E34" s="1876">
        <f t="shared" si="34"/>
        <v>1</v>
      </c>
      <c r="F34" s="1877">
        <f t="shared" si="34"/>
        <v>60</v>
      </c>
      <c r="G34" s="1878">
        <f t="shared" si="34"/>
        <v>61</v>
      </c>
      <c r="H34" s="2119">
        <f t="shared" si="34"/>
        <v>3</v>
      </c>
      <c r="I34" s="2120">
        <f t="shared" si="34"/>
        <v>65</v>
      </c>
      <c r="J34" s="2103">
        <f t="shared" si="34"/>
        <v>68</v>
      </c>
      <c r="K34" s="2119">
        <f t="shared" si="34"/>
        <v>41</v>
      </c>
      <c r="L34" s="2120">
        <f t="shared" si="34"/>
        <v>92</v>
      </c>
      <c r="M34" s="2103">
        <f t="shared" si="34"/>
        <v>133</v>
      </c>
      <c r="N34" s="2119">
        <f t="shared" si="34"/>
        <v>46</v>
      </c>
      <c r="O34" s="2120">
        <f t="shared" si="34"/>
        <v>59</v>
      </c>
      <c r="P34" s="2103">
        <f t="shared" si="34"/>
        <v>105</v>
      </c>
      <c r="Q34" s="2121">
        <f>SUM(Q32:Q33)</f>
        <v>91</v>
      </c>
      <c r="R34" s="1875">
        <f t="shared" ref="R34:T34" si="35">SUM(R32:R33)</f>
        <v>276</v>
      </c>
      <c r="S34" s="1866">
        <f t="shared" si="35"/>
        <v>367</v>
      </c>
      <c r="T34" s="1050">
        <f t="shared" si="35"/>
        <v>0</v>
      </c>
    </row>
    <row r="35" spans="1:20" ht="33" customHeight="1">
      <c r="A35" s="6479"/>
      <c r="B35" s="6479"/>
      <c r="C35" s="6479"/>
      <c r="D35" s="6479"/>
      <c r="E35" s="6479"/>
      <c r="F35" s="6479"/>
      <c r="G35" s="6479"/>
      <c r="H35" s="6479"/>
      <c r="I35" s="6479"/>
      <c r="J35" s="6479"/>
      <c r="K35" s="6479"/>
      <c r="L35" s="6479"/>
      <c r="M35" s="6479"/>
      <c r="N35" s="6479"/>
      <c r="O35" s="6479"/>
      <c r="P35" s="6479"/>
    </row>
    <row r="36" spans="1:20" ht="32.25" customHeight="1">
      <c r="A36" s="6479"/>
      <c r="B36" s="6479"/>
      <c r="C36" s="6479"/>
      <c r="D36" s="6479"/>
      <c r="E36" s="6479"/>
      <c r="F36" s="6479"/>
      <c r="G36" s="6479"/>
      <c r="H36" s="6479"/>
      <c r="I36" s="6479"/>
      <c r="J36" s="6479"/>
      <c r="K36" s="6479"/>
      <c r="L36" s="6479"/>
      <c r="M36" s="6479"/>
      <c r="N36" s="6479"/>
      <c r="O36" s="6479"/>
      <c r="P36" s="6479"/>
      <c r="Q36" s="6479"/>
      <c r="R36" s="6479"/>
      <c r="S36" s="6479"/>
    </row>
    <row r="37" spans="1:20" ht="55.5" customHeight="1">
      <c r="A37" s="505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20" ht="40.5" customHeight="1"/>
    <row r="39" spans="1:20">
      <c r="A39" s="101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20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</sheetData>
  <mergeCells count="14">
    <mergeCell ref="A35:P35"/>
    <mergeCell ref="A36:S36"/>
    <mergeCell ref="A7:A9"/>
    <mergeCell ref="B7:D8"/>
    <mergeCell ref="E7:G8"/>
    <mergeCell ref="H7:J8"/>
    <mergeCell ref="K7:M8"/>
    <mergeCell ref="N7:P8"/>
    <mergeCell ref="Q7:S8"/>
    <mergeCell ref="A1:T1"/>
    <mergeCell ref="A2:T2"/>
    <mergeCell ref="A3:T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1"/>
  <sheetViews>
    <sheetView zoomScale="50" zoomScaleNormal="50" workbookViewId="0">
      <selection activeCell="G31" sqref="G31"/>
    </sheetView>
  </sheetViews>
  <sheetFormatPr defaultColWidth="9.140625" defaultRowHeight="25.5"/>
  <cols>
    <col min="1" max="1" width="102.28515625" style="71" customWidth="1"/>
    <col min="2" max="2" width="15.5703125" style="71" customWidth="1"/>
    <col min="3" max="3" width="12.85546875" style="71" customWidth="1"/>
    <col min="4" max="4" width="12.28515625" style="71" customWidth="1"/>
    <col min="5" max="5" width="14.85546875" style="71" customWidth="1"/>
    <col min="6" max="6" width="12.140625" style="71" customWidth="1"/>
    <col min="7" max="7" width="12.7109375" style="71" customWidth="1"/>
    <col min="8" max="8" width="14.85546875" style="71" customWidth="1"/>
    <col min="9" max="9" width="13.28515625" style="71" customWidth="1"/>
    <col min="10" max="10" width="14.28515625" style="71" customWidth="1"/>
    <col min="11" max="11" width="16.28515625" style="71" customWidth="1"/>
    <col min="12" max="12" width="14" style="71" customWidth="1"/>
    <col min="13" max="13" width="12" style="71" customWidth="1"/>
    <col min="14" max="14" width="16.42578125" style="71" customWidth="1"/>
    <col min="15" max="15" width="13.28515625" style="71" customWidth="1"/>
    <col min="16" max="16" width="12" style="71" customWidth="1"/>
    <col min="17" max="17" width="16.42578125" style="71" customWidth="1"/>
    <col min="18" max="18" width="12.28515625" style="71" customWidth="1"/>
    <col min="19" max="19" width="11.28515625" style="71" customWidth="1"/>
    <col min="20" max="20" width="14.28515625" style="71" hidden="1" customWidth="1"/>
    <col min="21" max="21" width="9.28515625" style="71" bestFit="1" customWidth="1"/>
    <col min="22" max="16384" width="9.140625" style="71"/>
  </cols>
  <sheetData>
    <row r="1" spans="1:20" ht="25.5" customHeight="1">
      <c r="A1" s="6453"/>
      <c r="B1" s="6453"/>
      <c r="C1" s="6453"/>
      <c r="D1" s="6453"/>
      <c r="E1" s="6453"/>
      <c r="F1" s="6453"/>
      <c r="G1" s="6453"/>
      <c r="H1" s="6453"/>
      <c r="I1" s="6453"/>
      <c r="J1" s="6453"/>
      <c r="K1" s="6453"/>
      <c r="L1" s="6453"/>
      <c r="M1" s="6453"/>
      <c r="N1" s="6453"/>
      <c r="O1" s="6453"/>
      <c r="P1" s="6453"/>
      <c r="Q1" s="6453"/>
      <c r="R1" s="6453"/>
      <c r="S1" s="6453"/>
      <c r="T1" s="6453"/>
    </row>
    <row r="2" spans="1:20">
      <c r="A2" s="6666" t="s">
        <v>97</v>
      </c>
      <c r="B2" s="6666"/>
      <c r="C2" s="6666"/>
      <c r="D2" s="6666"/>
      <c r="E2" s="6666"/>
      <c r="F2" s="6666"/>
      <c r="G2" s="6666"/>
      <c r="H2" s="6666"/>
      <c r="I2" s="6666"/>
      <c r="J2" s="6666"/>
      <c r="K2" s="6666"/>
      <c r="L2" s="6666"/>
      <c r="M2" s="6666"/>
      <c r="N2" s="6666"/>
      <c r="O2" s="6666"/>
      <c r="P2" s="6666"/>
      <c r="Q2" s="6666"/>
      <c r="R2" s="6666"/>
      <c r="S2" s="6666"/>
      <c r="T2" s="6666"/>
    </row>
    <row r="3" spans="1:20">
      <c r="A3" s="6454" t="s">
        <v>90</v>
      </c>
      <c r="B3" s="6454"/>
      <c r="C3" s="6454"/>
      <c r="D3" s="6454"/>
      <c r="E3" s="6454"/>
      <c r="F3" s="6454"/>
      <c r="G3" s="6454"/>
      <c r="H3" s="6454"/>
      <c r="I3" s="6454"/>
      <c r="J3" s="6454"/>
      <c r="K3" s="6454"/>
      <c r="L3" s="6454"/>
      <c r="M3" s="6454"/>
      <c r="N3" s="6454"/>
      <c r="O3" s="6454"/>
      <c r="P3" s="6454"/>
      <c r="Q3" s="6454"/>
      <c r="R3" s="6454"/>
      <c r="S3" s="6454"/>
      <c r="T3" s="6454"/>
    </row>
    <row r="4" spans="1:20">
      <c r="A4" s="6667" t="s">
        <v>91</v>
      </c>
      <c r="B4" s="6667"/>
      <c r="C4" s="6667"/>
      <c r="D4" s="6667"/>
      <c r="E4" s="6667"/>
      <c r="F4" s="6667"/>
      <c r="G4" s="6667"/>
      <c r="H4" s="6667"/>
      <c r="I4" s="6667"/>
      <c r="J4" s="6667"/>
      <c r="K4" s="6667"/>
      <c r="L4" s="6667"/>
      <c r="M4" s="6667"/>
      <c r="N4" s="6667"/>
      <c r="O4" s="6667"/>
      <c r="P4" s="6667"/>
      <c r="Q4" s="6667"/>
      <c r="R4" s="6667"/>
      <c r="S4" s="6667"/>
      <c r="T4" s="6667"/>
    </row>
    <row r="5" spans="1:20">
      <c r="A5" s="6668" t="s">
        <v>411</v>
      </c>
      <c r="B5" s="6668"/>
      <c r="C5" s="6668"/>
      <c r="D5" s="6668"/>
      <c r="E5" s="6668"/>
      <c r="F5" s="6668"/>
      <c r="G5" s="6668"/>
      <c r="H5" s="6668"/>
      <c r="I5" s="6668"/>
      <c r="J5" s="6668"/>
      <c r="K5" s="6668"/>
      <c r="L5" s="6668"/>
      <c r="M5" s="6668"/>
      <c r="N5" s="6668"/>
      <c r="O5" s="6668"/>
      <c r="P5" s="6668"/>
      <c r="Q5" s="6668"/>
      <c r="R5" s="6668"/>
      <c r="S5" s="6668"/>
      <c r="T5" s="6668"/>
    </row>
    <row r="6" spans="1:20" ht="26.25" thickBot="1">
      <c r="A6" s="2053"/>
      <c r="B6" s="2053"/>
      <c r="C6" s="2053"/>
      <c r="D6" s="2053"/>
      <c r="E6" s="2053"/>
      <c r="F6" s="2053"/>
      <c r="G6" s="2053"/>
      <c r="H6" s="2053"/>
      <c r="I6" s="2053"/>
      <c r="J6" s="2053"/>
      <c r="K6" s="2053"/>
      <c r="L6" s="2053"/>
      <c r="M6" s="2053"/>
      <c r="N6" s="2053"/>
      <c r="O6" s="2053"/>
      <c r="P6" s="2053"/>
      <c r="Q6" s="2053"/>
      <c r="R6" s="2053"/>
      <c r="S6" s="2053"/>
      <c r="T6" s="2053"/>
    </row>
    <row r="7" spans="1:20">
      <c r="A7" s="6694" t="s">
        <v>1</v>
      </c>
      <c r="B7" s="6685" t="s">
        <v>2</v>
      </c>
      <c r="C7" s="6686"/>
      <c r="D7" s="6696"/>
      <c r="E7" s="6685" t="s">
        <v>3</v>
      </c>
      <c r="F7" s="6686"/>
      <c r="G7" s="6696"/>
      <c r="H7" s="6701" t="s">
        <v>4</v>
      </c>
      <c r="I7" s="6686"/>
      <c r="J7" s="6686"/>
      <c r="K7" s="6685" t="s">
        <v>5</v>
      </c>
      <c r="L7" s="6686"/>
      <c r="M7" s="6696"/>
      <c r="N7" s="6685">
        <v>5</v>
      </c>
      <c r="O7" s="6686"/>
      <c r="P7" s="6686"/>
      <c r="Q7" s="6688" t="s">
        <v>22</v>
      </c>
      <c r="R7" s="6689"/>
      <c r="S7" s="6690"/>
    </row>
    <row r="8" spans="1:20" ht="26.25" thickBot="1">
      <c r="A8" s="6695"/>
      <c r="B8" s="6687"/>
      <c r="C8" s="6674"/>
      <c r="D8" s="6697"/>
      <c r="E8" s="6698"/>
      <c r="F8" s="6699"/>
      <c r="G8" s="6700"/>
      <c r="H8" s="6699"/>
      <c r="I8" s="6699"/>
      <c r="J8" s="6699"/>
      <c r="K8" s="6702"/>
      <c r="L8" s="6703"/>
      <c r="M8" s="6704"/>
      <c r="N8" s="6687"/>
      <c r="O8" s="6674"/>
      <c r="P8" s="6674"/>
      <c r="Q8" s="6691"/>
      <c r="R8" s="6692"/>
      <c r="S8" s="6693"/>
    </row>
    <row r="9" spans="1:20" ht="53.25" thickBot="1">
      <c r="A9" s="6695"/>
      <c r="B9" s="2134" t="s">
        <v>7</v>
      </c>
      <c r="C9" s="2134" t="s">
        <v>8</v>
      </c>
      <c r="D9" s="2135" t="s">
        <v>9</v>
      </c>
      <c r="E9" s="2134" t="s">
        <v>7</v>
      </c>
      <c r="F9" s="2134" t="s">
        <v>8</v>
      </c>
      <c r="G9" s="2135" t="s">
        <v>9</v>
      </c>
      <c r="H9" s="2136" t="s">
        <v>7</v>
      </c>
      <c r="I9" s="2134" t="s">
        <v>8</v>
      </c>
      <c r="J9" s="2137" t="s">
        <v>9</v>
      </c>
      <c r="K9" s="2134" t="s">
        <v>7</v>
      </c>
      <c r="L9" s="2134" t="s">
        <v>8</v>
      </c>
      <c r="M9" s="2137" t="s">
        <v>9</v>
      </c>
      <c r="N9" s="2134" t="s">
        <v>7</v>
      </c>
      <c r="O9" s="2134" t="s">
        <v>8</v>
      </c>
      <c r="P9" s="2135" t="s">
        <v>9</v>
      </c>
      <c r="Q9" s="2134" t="s">
        <v>7</v>
      </c>
      <c r="R9" s="2134" t="s">
        <v>8</v>
      </c>
      <c r="S9" s="2125" t="s">
        <v>9</v>
      </c>
    </row>
    <row r="10" spans="1:20" ht="26.25">
      <c r="A10" s="2129" t="s">
        <v>10</v>
      </c>
      <c r="B10" s="2130"/>
      <c r="C10" s="2131"/>
      <c r="D10" s="2104"/>
      <c r="E10" s="2130"/>
      <c r="F10" s="2131"/>
      <c r="G10" s="2104"/>
      <c r="H10" s="2130"/>
      <c r="I10" s="2131"/>
      <c r="J10" s="2104"/>
      <c r="K10" s="2130"/>
      <c r="L10" s="2131"/>
      <c r="M10" s="2104"/>
      <c r="N10" s="2130"/>
      <c r="O10" s="2131"/>
      <c r="P10" s="2104"/>
      <c r="Q10" s="2132"/>
      <c r="R10" s="2107"/>
      <c r="S10" s="2108"/>
    </row>
    <row r="11" spans="1:20" ht="26.25">
      <c r="A11" s="2106" t="s">
        <v>98</v>
      </c>
      <c r="B11" s="2126">
        <f t="shared" ref="B11:C15" si="0">B19+B26</f>
        <v>0</v>
      </c>
      <c r="C11" s="1935">
        <f t="shared" si="0"/>
        <v>0</v>
      </c>
      <c r="D11" s="1854">
        <f>B11+C11</f>
        <v>0</v>
      </c>
      <c r="E11" s="3555">
        <f t="shared" ref="E11:F15" si="1">E19+E26</f>
        <v>0</v>
      </c>
      <c r="F11" s="3556">
        <f t="shared" si="1"/>
        <v>32</v>
      </c>
      <c r="G11" s="3557">
        <f>E11+F11</f>
        <v>32</v>
      </c>
      <c r="H11" s="3555">
        <f t="shared" ref="H11:I15" si="2">H19+H26</f>
        <v>3</v>
      </c>
      <c r="I11" s="3556">
        <f t="shared" si="2"/>
        <v>29</v>
      </c>
      <c r="J11" s="3557">
        <f>H11+I11</f>
        <v>32</v>
      </c>
      <c r="K11" s="3555">
        <f t="shared" ref="K11:L15" si="3">K19+K26</f>
        <v>17</v>
      </c>
      <c r="L11" s="3556">
        <f t="shared" si="3"/>
        <v>48</v>
      </c>
      <c r="M11" s="3557">
        <f>K11+L11</f>
        <v>65</v>
      </c>
      <c r="N11" s="3555">
        <f t="shared" ref="N11:O15" si="4">N19+N26</f>
        <v>25</v>
      </c>
      <c r="O11" s="3556">
        <f t="shared" si="4"/>
        <v>26</v>
      </c>
      <c r="P11" s="3557">
        <f>N11+O11</f>
        <v>51</v>
      </c>
      <c r="Q11" s="1941">
        <f>SUM(B11+E11+H11+K11+N11)</f>
        <v>45</v>
      </c>
      <c r="R11" s="1939">
        <f>SUM(C11+F11+I11+L11+O11)</f>
        <v>135</v>
      </c>
      <c r="S11" s="1940">
        <f>SUM(Q11:R11)</f>
        <v>180</v>
      </c>
    </row>
    <row r="12" spans="1:20" ht="26.25">
      <c r="A12" s="2105" t="s">
        <v>92</v>
      </c>
      <c r="B12" s="2126">
        <f t="shared" si="0"/>
        <v>0</v>
      </c>
      <c r="C12" s="1935">
        <f t="shared" si="0"/>
        <v>0</v>
      </c>
      <c r="D12" s="1854">
        <f t="shared" ref="D12:D15" si="5">B12+C12</f>
        <v>0</v>
      </c>
      <c r="E12" s="3555">
        <f t="shared" si="1"/>
        <v>0</v>
      </c>
      <c r="F12" s="3556">
        <f t="shared" si="1"/>
        <v>0</v>
      </c>
      <c r="G12" s="3557">
        <f t="shared" ref="G12:G15" si="6">E12+F12</f>
        <v>0</v>
      </c>
      <c r="H12" s="3555">
        <f t="shared" si="2"/>
        <v>0</v>
      </c>
      <c r="I12" s="3556">
        <f t="shared" si="2"/>
        <v>0</v>
      </c>
      <c r="J12" s="3557">
        <f t="shared" ref="J12:J15" si="7">H12+I12</f>
        <v>0</v>
      </c>
      <c r="K12" s="3555">
        <f t="shared" si="3"/>
        <v>9</v>
      </c>
      <c r="L12" s="3556">
        <f t="shared" si="3"/>
        <v>12</v>
      </c>
      <c r="M12" s="3557">
        <f t="shared" ref="M12:M15" si="8">K12+L12</f>
        <v>21</v>
      </c>
      <c r="N12" s="3555">
        <f t="shared" si="4"/>
        <v>9</v>
      </c>
      <c r="O12" s="3556">
        <f t="shared" si="4"/>
        <v>5</v>
      </c>
      <c r="P12" s="3557">
        <f t="shared" ref="P12:P15" si="9">N12+O12</f>
        <v>14</v>
      </c>
      <c r="Q12" s="1941">
        <f t="shared" ref="Q12:R15" si="10">SUM(B12+E12+H12+K12+N12)</f>
        <v>18</v>
      </c>
      <c r="R12" s="1939">
        <f t="shared" si="10"/>
        <v>17</v>
      </c>
      <c r="S12" s="1940">
        <f t="shared" ref="S12:S15" si="11">SUM(Q12:R12)</f>
        <v>35</v>
      </c>
    </row>
    <row r="13" spans="1:20" ht="26.25">
      <c r="A13" s="2105" t="s">
        <v>93</v>
      </c>
      <c r="B13" s="2126">
        <f t="shared" si="0"/>
        <v>0</v>
      </c>
      <c r="C13" s="1935">
        <f t="shared" si="0"/>
        <v>0</v>
      </c>
      <c r="D13" s="1854">
        <f t="shared" si="5"/>
        <v>0</v>
      </c>
      <c r="E13" s="3555">
        <f t="shared" si="1"/>
        <v>0</v>
      </c>
      <c r="F13" s="3556">
        <f t="shared" si="1"/>
        <v>0</v>
      </c>
      <c r="G13" s="3557">
        <f t="shared" si="6"/>
        <v>0</v>
      </c>
      <c r="H13" s="3555">
        <f t="shared" si="2"/>
        <v>0</v>
      </c>
      <c r="I13" s="3556">
        <f t="shared" si="2"/>
        <v>0</v>
      </c>
      <c r="J13" s="3557">
        <f t="shared" si="7"/>
        <v>0</v>
      </c>
      <c r="K13" s="3555">
        <f t="shared" si="3"/>
        <v>5</v>
      </c>
      <c r="L13" s="3556">
        <f t="shared" si="3"/>
        <v>11</v>
      </c>
      <c r="M13" s="3557">
        <f t="shared" si="8"/>
        <v>16</v>
      </c>
      <c r="N13" s="3555">
        <f t="shared" si="4"/>
        <v>3</v>
      </c>
      <c r="O13" s="3556">
        <f t="shared" si="4"/>
        <v>11</v>
      </c>
      <c r="P13" s="3557">
        <f t="shared" si="9"/>
        <v>14</v>
      </c>
      <c r="Q13" s="1941">
        <f t="shared" si="10"/>
        <v>8</v>
      </c>
      <c r="R13" s="1939">
        <f t="shared" si="10"/>
        <v>22</v>
      </c>
      <c r="S13" s="1940">
        <f t="shared" si="11"/>
        <v>30</v>
      </c>
    </row>
    <row r="14" spans="1:20" ht="26.25">
      <c r="A14" s="2127" t="s">
        <v>94</v>
      </c>
      <c r="B14" s="2126">
        <f t="shared" si="0"/>
        <v>0</v>
      </c>
      <c r="C14" s="1935">
        <f t="shared" si="0"/>
        <v>0</v>
      </c>
      <c r="D14" s="1854">
        <f t="shared" si="5"/>
        <v>0</v>
      </c>
      <c r="E14" s="3555">
        <f t="shared" si="1"/>
        <v>0</v>
      </c>
      <c r="F14" s="3556">
        <f t="shared" si="1"/>
        <v>28</v>
      </c>
      <c r="G14" s="3557">
        <f t="shared" si="6"/>
        <v>28</v>
      </c>
      <c r="H14" s="3555">
        <f t="shared" si="2"/>
        <v>0</v>
      </c>
      <c r="I14" s="3556">
        <f t="shared" si="2"/>
        <v>33</v>
      </c>
      <c r="J14" s="3557">
        <f t="shared" si="7"/>
        <v>33</v>
      </c>
      <c r="K14" s="3555">
        <f t="shared" si="3"/>
        <v>6</v>
      </c>
      <c r="L14" s="3556">
        <f t="shared" si="3"/>
        <v>12</v>
      </c>
      <c r="M14" s="3557">
        <f t="shared" si="8"/>
        <v>18</v>
      </c>
      <c r="N14" s="3555">
        <f t="shared" si="4"/>
        <v>5</v>
      </c>
      <c r="O14" s="3556">
        <f t="shared" si="4"/>
        <v>10</v>
      </c>
      <c r="P14" s="3557">
        <f t="shared" si="9"/>
        <v>15</v>
      </c>
      <c r="Q14" s="1941">
        <f t="shared" si="10"/>
        <v>11</v>
      </c>
      <c r="R14" s="1939">
        <f t="shared" si="10"/>
        <v>83</v>
      </c>
      <c r="S14" s="1940">
        <f t="shared" si="11"/>
        <v>94</v>
      </c>
    </row>
    <row r="15" spans="1:20" ht="27" thickBot="1">
      <c r="A15" s="2138" t="s">
        <v>95</v>
      </c>
      <c r="B15" s="2139">
        <f t="shared" si="0"/>
        <v>0</v>
      </c>
      <c r="C15" s="2140">
        <f t="shared" si="0"/>
        <v>0</v>
      </c>
      <c r="D15" s="2101">
        <f t="shared" si="5"/>
        <v>0</v>
      </c>
      <c r="E15" s="3342">
        <f t="shared" si="1"/>
        <v>0</v>
      </c>
      <c r="F15" s="3343">
        <f t="shared" si="1"/>
        <v>0</v>
      </c>
      <c r="G15" s="3344">
        <f t="shared" si="6"/>
        <v>0</v>
      </c>
      <c r="H15" s="3342">
        <f t="shared" si="2"/>
        <v>0</v>
      </c>
      <c r="I15" s="3343">
        <f t="shared" si="2"/>
        <v>0</v>
      </c>
      <c r="J15" s="3344">
        <f t="shared" si="7"/>
        <v>0</v>
      </c>
      <c r="K15" s="3342">
        <f t="shared" si="3"/>
        <v>3</v>
      </c>
      <c r="L15" s="3343">
        <f t="shared" si="3"/>
        <v>5</v>
      </c>
      <c r="M15" s="3344">
        <f t="shared" si="8"/>
        <v>8</v>
      </c>
      <c r="N15" s="3342">
        <f t="shared" si="4"/>
        <v>5</v>
      </c>
      <c r="O15" s="3343">
        <f t="shared" si="4"/>
        <v>1</v>
      </c>
      <c r="P15" s="3344">
        <f t="shared" si="9"/>
        <v>6</v>
      </c>
      <c r="Q15" s="3546">
        <f t="shared" si="10"/>
        <v>8</v>
      </c>
      <c r="R15" s="1036">
        <f t="shared" si="10"/>
        <v>6</v>
      </c>
      <c r="S15" s="1037">
        <f t="shared" si="11"/>
        <v>14</v>
      </c>
    </row>
    <row r="16" spans="1:20" ht="26.25" thickBot="1">
      <c r="A16" s="2109" t="s">
        <v>14</v>
      </c>
      <c r="B16" s="2056">
        <f t="shared" ref="B16:T16" si="12">SUM(B11:B15)</f>
        <v>0</v>
      </c>
      <c r="C16" s="2141">
        <f t="shared" si="12"/>
        <v>0</v>
      </c>
      <c r="D16" s="2110">
        <f t="shared" si="12"/>
        <v>0</v>
      </c>
      <c r="E16" s="4485">
        <f t="shared" si="12"/>
        <v>0</v>
      </c>
      <c r="F16" s="4486">
        <f t="shared" si="12"/>
        <v>60</v>
      </c>
      <c r="G16" s="4487">
        <f t="shared" si="12"/>
        <v>60</v>
      </c>
      <c r="H16" s="4485">
        <f t="shared" si="12"/>
        <v>3</v>
      </c>
      <c r="I16" s="4486">
        <f t="shared" si="12"/>
        <v>62</v>
      </c>
      <c r="J16" s="4487">
        <f t="shared" si="12"/>
        <v>65</v>
      </c>
      <c r="K16" s="4485">
        <f t="shared" si="12"/>
        <v>40</v>
      </c>
      <c r="L16" s="4486">
        <f t="shared" si="12"/>
        <v>88</v>
      </c>
      <c r="M16" s="4487">
        <f t="shared" si="12"/>
        <v>128</v>
      </c>
      <c r="N16" s="4485">
        <f t="shared" si="12"/>
        <v>47</v>
      </c>
      <c r="O16" s="4486">
        <f t="shared" si="12"/>
        <v>53</v>
      </c>
      <c r="P16" s="4487">
        <f t="shared" si="12"/>
        <v>100</v>
      </c>
      <c r="Q16" s="3543">
        <f t="shared" si="12"/>
        <v>90</v>
      </c>
      <c r="R16" s="2141">
        <f t="shared" si="12"/>
        <v>263</v>
      </c>
      <c r="S16" s="2110">
        <f t="shared" si="12"/>
        <v>353</v>
      </c>
      <c r="T16" s="2128">
        <f t="shared" si="12"/>
        <v>0</v>
      </c>
    </row>
    <row r="17" spans="1:20">
      <c r="A17" s="2133" t="s">
        <v>15</v>
      </c>
      <c r="B17" s="2095"/>
      <c r="C17" s="2096"/>
      <c r="D17" s="2097"/>
      <c r="E17" s="4834"/>
      <c r="F17" s="4835"/>
      <c r="G17" s="4836"/>
      <c r="H17" s="4834"/>
      <c r="I17" s="4835"/>
      <c r="J17" s="4836"/>
      <c r="K17" s="4834"/>
      <c r="L17" s="4835"/>
      <c r="M17" s="4836"/>
      <c r="N17" s="4834"/>
      <c r="O17" s="4835"/>
      <c r="P17" s="4836"/>
      <c r="Q17" s="3541"/>
      <c r="R17" s="2096"/>
      <c r="S17" s="2097"/>
    </row>
    <row r="18" spans="1:20" ht="27" thickBot="1">
      <c r="A18" s="2278" t="s">
        <v>16</v>
      </c>
      <c r="B18" s="2317"/>
      <c r="C18" s="2318" t="s">
        <v>28</v>
      </c>
      <c r="D18" s="2319"/>
      <c r="E18" s="4900"/>
      <c r="F18" s="4901"/>
      <c r="G18" s="4830"/>
      <c r="H18" s="4900"/>
      <c r="I18" s="4901" t="s">
        <v>28</v>
      </c>
      <c r="J18" s="4830"/>
      <c r="K18" s="4900"/>
      <c r="L18" s="4901"/>
      <c r="M18" s="4830"/>
      <c r="N18" s="4828"/>
      <c r="O18" s="4829"/>
      <c r="P18" s="4830"/>
      <c r="Q18" s="3547"/>
      <c r="R18" s="2320"/>
      <c r="S18" s="2321"/>
    </row>
    <row r="19" spans="1:20" s="230" customFormat="1" ht="26.25">
      <c r="A19" s="2283" t="s">
        <v>98</v>
      </c>
      <c r="B19" s="2284">
        <v>0</v>
      </c>
      <c r="C19" s="2285">
        <v>0</v>
      </c>
      <c r="D19" s="2286">
        <f>SUM(B19:C19)</f>
        <v>0</v>
      </c>
      <c r="E19" s="2616">
        <v>0</v>
      </c>
      <c r="F19" s="2617">
        <v>32</v>
      </c>
      <c r="G19" s="2618">
        <f>SUM(E19:F19)</f>
        <v>32</v>
      </c>
      <c r="H19" s="2616">
        <v>3</v>
      </c>
      <c r="I19" s="2617">
        <v>29</v>
      </c>
      <c r="J19" s="2618">
        <f>SUM(H19:I19)</f>
        <v>32</v>
      </c>
      <c r="K19" s="2616">
        <v>17</v>
      </c>
      <c r="L19" s="2617">
        <v>47</v>
      </c>
      <c r="M19" s="2618">
        <f>SUM(K19:L19)</f>
        <v>64</v>
      </c>
      <c r="N19" s="2616">
        <v>25</v>
      </c>
      <c r="O19" s="2617">
        <v>26</v>
      </c>
      <c r="P19" s="2618">
        <f>N19+O19</f>
        <v>51</v>
      </c>
      <c r="Q19" s="3031">
        <f>SUM(B19+E19+H19+K19+N19)</f>
        <v>45</v>
      </c>
      <c r="R19" s="2303">
        <f>SUM(C19+F19+I19+L19+O19)</f>
        <v>134</v>
      </c>
      <c r="S19" s="2304">
        <f>SUM(Q19:R19)</f>
        <v>179</v>
      </c>
    </row>
    <row r="20" spans="1:20" ht="26.25">
      <c r="A20" s="2287" t="s">
        <v>92</v>
      </c>
      <c r="B20" s="2275">
        <v>0</v>
      </c>
      <c r="C20" s="2276">
        <v>0</v>
      </c>
      <c r="D20" s="2277">
        <f t="shared" ref="D20:D23" si="13">SUM(B20:C20)</f>
        <v>0</v>
      </c>
      <c r="E20" s="3555">
        <v>0</v>
      </c>
      <c r="F20" s="3556">
        <v>0</v>
      </c>
      <c r="G20" s="3557">
        <f t="shared" ref="G20:G23" si="14">SUM(E20:F20)</f>
        <v>0</v>
      </c>
      <c r="H20" s="3555">
        <v>0</v>
      </c>
      <c r="I20" s="3556">
        <v>0</v>
      </c>
      <c r="J20" s="3557">
        <f t="shared" ref="J20:J23" si="15">SUM(H20:I20)</f>
        <v>0</v>
      </c>
      <c r="K20" s="3555">
        <v>9</v>
      </c>
      <c r="L20" s="3556">
        <v>12</v>
      </c>
      <c r="M20" s="3557">
        <f t="shared" ref="M20:M23" si="16">SUM(K20:L20)</f>
        <v>21</v>
      </c>
      <c r="N20" s="3555">
        <v>9</v>
      </c>
      <c r="O20" s="3556">
        <v>5</v>
      </c>
      <c r="P20" s="3557">
        <f t="shared" ref="P20:P23" si="17">N20+O20</f>
        <v>14</v>
      </c>
      <c r="Q20" s="2322">
        <f t="shared" ref="Q20:R23" si="18">SUM(B20+E20+H20+K20+N20)</f>
        <v>18</v>
      </c>
      <c r="R20" s="2305">
        <f t="shared" si="18"/>
        <v>17</v>
      </c>
      <c r="S20" s="2306">
        <f t="shared" ref="S20:S23" si="19">SUM(Q20:R20)</f>
        <v>35</v>
      </c>
    </row>
    <row r="21" spans="1:20" ht="26.25">
      <c r="A21" s="2287" t="s">
        <v>93</v>
      </c>
      <c r="B21" s="2275">
        <v>0</v>
      </c>
      <c r="C21" s="2276">
        <v>0</v>
      </c>
      <c r="D21" s="2277">
        <f t="shared" si="13"/>
        <v>0</v>
      </c>
      <c r="E21" s="3555">
        <v>0</v>
      </c>
      <c r="F21" s="3556">
        <v>0</v>
      </c>
      <c r="G21" s="3557">
        <f t="shared" si="14"/>
        <v>0</v>
      </c>
      <c r="H21" s="3555">
        <v>0</v>
      </c>
      <c r="I21" s="3556">
        <v>0</v>
      </c>
      <c r="J21" s="3557">
        <f t="shared" si="15"/>
        <v>0</v>
      </c>
      <c r="K21" s="3555">
        <v>4</v>
      </c>
      <c r="L21" s="3556">
        <v>10</v>
      </c>
      <c r="M21" s="3557">
        <f t="shared" si="16"/>
        <v>14</v>
      </c>
      <c r="N21" s="3555">
        <v>3</v>
      </c>
      <c r="O21" s="3556">
        <v>10</v>
      </c>
      <c r="P21" s="3557">
        <f t="shared" si="17"/>
        <v>13</v>
      </c>
      <c r="Q21" s="2322">
        <f t="shared" si="18"/>
        <v>7</v>
      </c>
      <c r="R21" s="2305">
        <f t="shared" si="18"/>
        <v>20</v>
      </c>
      <c r="S21" s="2306">
        <f t="shared" si="19"/>
        <v>27</v>
      </c>
    </row>
    <row r="22" spans="1:20" ht="26.25">
      <c r="A22" s="2323" t="s">
        <v>94</v>
      </c>
      <c r="B22" s="2275">
        <v>0</v>
      </c>
      <c r="C22" s="2276">
        <v>0</v>
      </c>
      <c r="D22" s="2277">
        <f t="shared" si="13"/>
        <v>0</v>
      </c>
      <c r="E22" s="3555">
        <v>0</v>
      </c>
      <c r="F22" s="3556">
        <v>28</v>
      </c>
      <c r="G22" s="3557">
        <f t="shared" si="14"/>
        <v>28</v>
      </c>
      <c r="H22" s="3555">
        <v>0</v>
      </c>
      <c r="I22" s="3556">
        <v>32</v>
      </c>
      <c r="J22" s="3557">
        <f t="shared" si="15"/>
        <v>32</v>
      </c>
      <c r="K22" s="3555">
        <v>6</v>
      </c>
      <c r="L22" s="3556">
        <v>12</v>
      </c>
      <c r="M22" s="3557">
        <f t="shared" si="16"/>
        <v>18</v>
      </c>
      <c r="N22" s="3555">
        <v>5</v>
      </c>
      <c r="O22" s="3556">
        <v>10</v>
      </c>
      <c r="P22" s="3557">
        <f t="shared" si="17"/>
        <v>15</v>
      </c>
      <c r="Q22" s="2322">
        <f t="shared" si="18"/>
        <v>11</v>
      </c>
      <c r="R22" s="2305">
        <f t="shared" si="18"/>
        <v>82</v>
      </c>
      <c r="S22" s="2306">
        <f t="shared" si="19"/>
        <v>93</v>
      </c>
    </row>
    <row r="23" spans="1:20" ht="27" thickBot="1">
      <c r="A23" s="2142" t="s">
        <v>95</v>
      </c>
      <c r="B23" s="1800">
        <v>0</v>
      </c>
      <c r="C23" s="1801">
        <v>0</v>
      </c>
      <c r="D23" s="1569">
        <f t="shared" si="13"/>
        <v>0</v>
      </c>
      <c r="E23" s="3342">
        <v>0</v>
      </c>
      <c r="F23" s="3343">
        <v>0</v>
      </c>
      <c r="G23" s="3344">
        <f t="shared" si="14"/>
        <v>0</v>
      </c>
      <c r="H23" s="3342">
        <v>0</v>
      </c>
      <c r="I23" s="3343">
        <v>0</v>
      </c>
      <c r="J23" s="3344">
        <f t="shared" si="15"/>
        <v>0</v>
      </c>
      <c r="K23" s="3342">
        <v>3</v>
      </c>
      <c r="L23" s="3343">
        <v>5</v>
      </c>
      <c r="M23" s="3344">
        <f t="shared" si="16"/>
        <v>8</v>
      </c>
      <c r="N23" s="3342">
        <v>5</v>
      </c>
      <c r="O23" s="3343">
        <v>1</v>
      </c>
      <c r="P23" s="3344">
        <f t="shared" si="17"/>
        <v>6</v>
      </c>
      <c r="Q23" s="1893">
        <f t="shared" si="18"/>
        <v>8</v>
      </c>
      <c r="R23" s="1894">
        <f t="shared" si="18"/>
        <v>6</v>
      </c>
      <c r="S23" s="1895">
        <f t="shared" si="19"/>
        <v>14</v>
      </c>
    </row>
    <row r="24" spans="1:20" ht="26.25" thickBot="1">
      <c r="A24" s="2310" t="s">
        <v>17</v>
      </c>
      <c r="B24" s="2280">
        <f t="shared" ref="B24:R24" si="20">SUM(B19:B23)</f>
        <v>0</v>
      </c>
      <c r="C24" s="2281">
        <f t="shared" si="20"/>
        <v>0</v>
      </c>
      <c r="D24" s="2282">
        <f t="shared" si="20"/>
        <v>0</v>
      </c>
      <c r="E24" s="4485">
        <f t="shared" si="20"/>
        <v>0</v>
      </c>
      <c r="F24" s="4486">
        <f t="shared" si="20"/>
        <v>60</v>
      </c>
      <c r="G24" s="4487">
        <f t="shared" si="20"/>
        <v>60</v>
      </c>
      <c r="H24" s="4485">
        <f t="shared" si="20"/>
        <v>3</v>
      </c>
      <c r="I24" s="4486">
        <f t="shared" si="20"/>
        <v>61</v>
      </c>
      <c r="J24" s="4487">
        <f t="shared" si="20"/>
        <v>64</v>
      </c>
      <c r="K24" s="4485">
        <f t="shared" si="20"/>
        <v>39</v>
      </c>
      <c r="L24" s="4486">
        <f t="shared" si="20"/>
        <v>86</v>
      </c>
      <c r="M24" s="4487">
        <f t="shared" si="20"/>
        <v>125</v>
      </c>
      <c r="N24" s="4485">
        <f t="shared" si="20"/>
        <v>47</v>
      </c>
      <c r="O24" s="4486">
        <f t="shared" si="20"/>
        <v>52</v>
      </c>
      <c r="P24" s="4487">
        <f t="shared" si="20"/>
        <v>99</v>
      </c>
      <c r="Q24" s="2280">
        <f t="shared" si="20"/>
        <v>89</v>
      </c>
      <c r="R24" s="2281">
        <f t="shared" si="20"/>
        <v>259</v>
      </c>
      <c r="S24" s="2282">
        <f>Q24+R24</f>
        <v>348</v>
      </c>
      <c r="T24" s="2128">
        <f>SUM(T19:T23)</f>
        <v>0</v>
      </c>
    </row>
    <row r="25" spans="1:20" ht="26.25">
      <c r="A25" s="2324" t="s">
        <v>18</v>
      </c>
      <c r="B25" s="2325"/>
      <c r="C25" s="2326"/>
      <c r="D25" s="2327"/>
      <c r="E25" s="4892"/>
      <c r="F25" s="4893"/>
      <c r="G25" s="4894"/>
      <c r="H25" s="4892"/>
      <c r="I25" s="4893"/>
      <c r="J25" s="4894"/>
      <c r="K25" s="4892"/>
      <c r="L25" s="4893"/>
      <c r="M25" s="4894"/>
      <c r="N25" s="4892"/>
      <c r="O25" s="4893"/>
      <c r="P25" s="4894"/>
      <c r="Q25" s="2325"/>
      <c r="R25" s="2326"/>
      <c r="S25" s="2327"/>
    </row>
    <row r="26" spans="1:20" ht="26.25">
      <c r="A26" s="2287" t="s">
        <v>98</v>
      </c>
      <c r="B26" s="2328">
        <v>0</v>
      </c>
      <c r="C26" s="2329">
        <v>0</v>
      </c>
      <c r="D26" s="2277">
        <f>SUM(B26:C26)</f>
        <v>0</v>
      </c>
      <c r="E26" s="4895">
        <v>0</v>
      </c>
      <c r="F26" s="4589">
        <v>0</v>
      </c>
      <c r="G26" s="3557">
        <f>SUM(E26:F26)</f>
        <v>0</v>
      </c>
      <c r="H26" s="4895">
        <v>0</v>
      </c>
      <c r="I26" s="4589">
        <v>0</v>
      </c>
      <c r="J26" s="3557">
        <f>SUM(H26:I26)</f>
        <v>0</v>
      </c>
      <c r="K26" s="4895">
        <v>0</v>
      </c>
      <c r="L26" s="4589">
        <v>1</v>
      </c>
      <c r="M26" s="3557">
        <f>SUM(K26:L26)</f>
        <v>1</v>
      </c>
      <c r="N26" s="4895">
        <v>0</v>
      </c>
      <c r="O26" s="4589">
        <v>0</v>
      </c>
      <c r="P26" s="3557">
        <f>N26+O26</f>
        <v>0</v>
      </c>
      <c r="Q26" s="2322">
        <f>B26+E26+H26+K26+N26</f>
        <v>0</v>
      </c>
      <c r="R26" s="2305">
        <f>C26+F26+I26+L26+O26</f>
        <v>1</v>
      </c>
      <c r="S26" s="2306">
        <f>SUM(Q26:R26)</f>
        <v>1</v>
      </c>
    </row>
    <row r="27" spans="1:20" ht="26.25">
      <c r="A27" s="2287" t="s">
        <v>92</v>
      </c>
      <c r="B27" s="2328">
        <v>0</v>
      </c>
      <c r="C27" s="2329">
        <v>0</v>
      </c>
      <c r="D27" s="2277">
        <f t="shared" ref="D27:D30" si="21">SUM(B27:C27)</f>
        <v>0</v>
      </c>
      <c r="E27" s="4895">
        <v>0</v>
      </c>
      <c r="F27" s="4589">
        <v>0</v>
      </c>
      <c r="G27" s="3557">
        <f t="shared" ref="G27:G30" si="22">SUM(E27:F27)</f>
        <v>0</v>
      </c>
      <c r="H27" s="4895">
        <v>0</v>
      </c>
      <c r="I27" s="4589">
        <v>0</v>
      </c>
      <c r="J27" s="3557">
        <f t="shared" ref="J27:J30" si="23">SUM(H27:I27)</f>
        <v>0</v>
      </c>
      <c r="K27" s="4895">
        <v>0</v>
      </c>
      <c r="L27" s="4589">
        <v>0</v>
      </c>
      <c r="M27" s="3557">
        <f t="shared" ref="M27:M30" si="24">SUM(K27:L27)</f>
        <v>0</v>
      </c>
      <c r="N27" s="4895">
        <v>0</v>
      </c>
      <c r="O27" s="4589">
        <v>0</v>
      </c>
      <c r="P27" s="3557">
        <f t="shared" ref="P27:P30" si="25">N27+O27</f>
        <v>0</v>
      </c>
      <c r="Q27" s="2322">
        <f t="shared" ref="Q27:R30" si="26">B27+E27+H27+K27+N27</f>
        <v>0</v>
      </c>
      <c r="R27" s="2305">
        <f t="shared" si="26"/>
        <v>0</v>
      </c>
      <c r="S27" s="2306">
        <f t="shared" ref="S27:S30" si="27">SUM(Q27:R27)</f>
        <v>0</v>
      </c>
    </row>
    <row r="28" spans="1:20" ht="26.25">
      <c r="A28" s="2287" t="s">
        <v>93</v>
      </c>
      <c r="B28" s="2328">
        <v>0</v>
      </c>
      <c r="C28" s="2329">
        <v>0</v>
      </c>
      <c r="D28" s="2277">
        <f t="shared" si="21"/>
        <v>0</v>
      </c>
      <c r="E28" s="4895">
        <v>0</v>
      </c>
      <c r="F28" s="4589">
        <v>0</v>
      </c>
      <c r="G28" s="3557">
        <f t="shared" si="22"/>
        <v>0</v>
      </c>
      <c r="H28" s="4895">
        <v>0</v>
      </c>
      <c r="I28" s="4589">
        <v>0</v>
      </c>
      <c r="J28" s="3557">
        <f t="shared" si="23"/>
        <v>0</v>
      </c>
      <c r="K28" s="4895">
        <v>1</v>
      </c>
      <c r="L28" s="4589">
        <v>1</v>
      </c>
      <c r="M28" s="3557">
        <f t="shared" si="24"/>
        <v>2</v>
      </c>
      <c r="N28" s="4895">
        <v>0</v>
      </c>
      <c r="O28" s="4589">
        <v>1</v>
      </c>
      <c r="P28" s="3557">
        <f t="shared" si="25"/>
        <v>1</v>
      </c>
      <c r="Q28" s="2322">
        <f t="shared" si="26"/>
        <v>1</v>
      </c>
      <c r="R28" s="2305">
        <f t="shared" si="26"/>
        <v>2</v>
      </c>
      <c r="S28" s="2306">
        <f t="shared" si="27"/>
        <v>3</v>
      </c>
    </row>
    <row r="29" spans="1:20" ht="26.25">
      <c r="A29" s="2323" t="s">
        <v>94</v>
      </c>
      <c r="B29" s="2328">
        <v>0</v>
      </c>
      <c r="C29" s="2329">
        <v>0</v>
      </c>
      <c r="D29" s="2277">
        <f t="shared" si="21"/>
        <v>0</v>
      </c>
      <c r="E29" s="4895">
        <v>0</v>
      </c>
      <c r="F29" s="4589">
        <v>0</v>
      </c>
      <c r="G29" s="3557">
        <f t="shared" si="22"/>
        <v>0</v>
      </c>
      <c r="H29" s="4895">
        <v>0</v>
      </c>
      <c r="I29" s="4589">
        <v>1</v>
      </c>
      <c r="J29" s="3557">
        <f t="shared" si="23"/>
        <v>1</v>
      </c>
      <c r="K29" s="4895">
        <v>0</v>
      </c>
      <c r="L29" s="4589">
        <v>0</v>
      </c>
      <c r="M29" s="3557">
        <f t="shared" si="24"/>
        <v>0</v>
      </c>
      <c r="N29" s="4895">
        <v>0</v>
      </c>
      <c r="O29" s="4589">
        <v>0</v>
      </c>
      <c r="P29" s="3557">
        <f t="shared" si="25"/>
        <v>0</v>
      </c>
      <c r="Q29" s="2322">
        <f t="shared" si="26"/>
        <v>0</v>
      </c>
      <c r="R29" s="2305">
        <f t="shared" si="26"/>
        <v>1</v>
      </c>
      <c r="S29" s="2306">
        <f t="shared" si="27"/>
        <v>1</v>
      </c>
    </row>
    <row r="30" spans="1:20" ht="27" thickBot="1">
      <c r="A30" s="2142" t="s">
        <v>95</v>
      </c>
      <c r="B30" s="2330">
        <v>0</v>
      </c>
      <c r="C30" s="2331">
        <v>0</v>
      </c>
      <c r="D30" s="1569">
        <f t="shared" si="21"/>
        <v>0</v>
      </c>
      <c r="E30" s="3544">
        <v>0</v>
      </c>
      <c r="F30" s="3545">
        <v>0</v>
      </c>
      <c r="G30" s="3344">
        <f t="shared" si="22"/>
        <v>0</v>
      </c>
      <c r="H30" s="3544">
        <v>0</v>
      </c>
      <c r="I30" s="3545">
        <v>0</v>
      </c>
      <c r="J30" s="3344">
        <f t="shared" si="23"/>
        <v>0</v>
      </c>
      <c r="K30" s="3544">
        <v>0</v>
      </c>
      <c r="L30" s="3545">
        <v>0</v>
      </c>
      <c r="M30" s="3344">
        <f t="shared" si="24"/>
        <v>0</v>
      </c>
      <c r="N30" s="3544">
        <v>0</v>
      </c>
      <c r="O30" s="3545">
        <v>0</v>
      </c>
      <c r="P30" s="3344">
        <f t="shared" si="25"/>
        <v>0</v>
      </c>
      <c r="Q30" s="1893">
        <f t="shared" si="26"/>
        <v>0</v>
      </c>
      <c r="R30" s="1894">
        <f t="shared" si="26"/>
        <v>0</v>
      </c>
      <c r="S30" s="1895">
        <f t="shared" si="27"/>
        <v>0</v>
      </c>
    </row>
    <row r="31" spans="1:20" ht="30.75" thickBot="1">
      <c r="A31" s="2299" t="s">
        <v>19</v>
      </c>
      <c r="B31" s="2333">
        <f t="shared" ref="B31:S31" si="28">SUM(B26:B30)</f>
        <v>0</v>
      </c>
      <c r="C31" s="2334">
        <f t="shared" si="28"/>
        <v>0</v>
      </c>
      <c r="D31" s="2335">
        <f t="shared" si="28"/>
        <v>0</v>
      </c>
      <c r="E31" s="4485">
        <f t="shared" si="28"/>
        <v>0</v>
      </c>
      <c r="F31" s="4486">
        <f t="shared" si="28"/>
        <v>0</v>
      </c>
      <c r="G31" s="4487">
        <f t="shared" si="28"/>
        <v>0</v>
      </c>
      <c r="H31" s="4485">
        <f t="shared" si="28"/>
        <v>0</v>
      </c>
      <c r="I31" s="4486">
        <f t="shared" si="28"/>
        <v>1</v>
      </c>
      <c r="J31" s="4487">
        <f t="shared" si="28"/>
        <v>1</v>
      </c>
      <c r="K31" s="4485">
        <f t="shared" si="28"/>
        <v>1</v>
      </c>
      <c r="L31" s="4486">
        <f t="shared" si="28"/>
        <v>2</v>
      </c>
      <c r="M31" s="4487">
        <f t="shared" si="28"/>
        <v>3</v>
      </c>
      <c r="N31" s="4485">
        <f t="shared" si="28"/>
        <v>0</v>
      </c>
      <c r="O31" s="4486">
        <f t="shared" si="28"/>
        <v>1</v>
      </c>
      <c r="P31" s="4487">
        <f t="shared" si="28"/>
        <v>1</v>
      </c>
      <c r="Q31" s="2333">
        <f t="shared" si="28"/>
        <v>1</v>
      </c>
      <c r="R31" s="2334">
        <f t="shared" si="28"/>
        <v>4</v>
      </c>
      <c r="S31" s="2335">
        <f t="shared" si="28"/>
        <v>5</v>
      </c>
    </row>
    <row r="32" spans="1:20" ht="30.75" thickBot="1">
      <c r="A32" s="2313" t="s">
        <v>29</v>
      </c>
      <c r="B32" s="2336">
        <f t="shared" ref="B32:S32" si="29">B24</f>
        <v>0</v>
      </c>
      <c r="C32" s="2337">
        <f t="shared" si="29"/>
        <v>0</v>
      </c>
      <c r="D32" s="2338">
        <f t="shared" si="29"/>
        <v>0</v>
      </c>
      <c r="E32" s="4905">
        <f t="shared" si="29"/>
        <v>0</v>
      </c>
      <c r="F32" s="4906">
        <f t="shared" si="29"/>
        <v>60</v>
      </c>
      <c r="G32" s="4907">
        <f t="shared" si="29"/>
        <v>60</v>
      </c>
      <c r="H32" s="4905">
        <f t="shared" si="29"/>
        <v>3</v>
      </c>
      <c r="I32" s="4906">
        <f t="shared" si="29"/>
        <v>61</v>
      </c>
      <c r="J32" s="4907">
        <f t="shared" si="29"/>
        <v>64</v>
      </c>
      <c r="K32" s="4905">
        <f t="shared" si="29"/>
        <v>39</v>
      </c>
      <c r="L32" s="4906">
        <f t="shared" si="29"/>
        <v>86</v>
      </c>
      <c r="M32" s="4907">
        <f t="shared" si="29"/>
        <v>125</v>
      </c>
      <c r="N32" s="4905">
        <f t="shared" si="29"/>
        <v>47</v>
      </c>
      <c r="O32" s="4906">
        <f t="shared" si="29"/>
        <v>52</v>
      </c>
      <c r="P32" s="4907">
        <f t="shared" si="29"/>
        <v>99</v>
      </c>
      <c r="Q32" s="2336">
        <f t="shared" si="29"/>
        <v>89</v>
      </c>
      <c r="R32" s="2337">
        <f t="shared" si="29"/>
        <v>259</v>
      </c>
      <c r="S32" s="2338">
        <f t="shared" si="29"/>
        <v>348</v>
      </c>
      <c r="T32" s="101"/>
    </row>
    <row r="33" spans="1:19" ht="30.75" thickBot="1">
      <c r="A33" s="2332" t="s">
        <v>34</v>
      </c>
      <c r="B33" s="2336">
        <f>B31</f>
        <v>0</v>
      </c>
      <c r="C33" s="2337">
        <f t="shared" ref="C33:P33" si="30">C31</f>
        <v>0</v>
      </c>
      <c r="D33" s="2338">
        <f t="shared" si="30"/>
        <v>0</v>
      </c>
      <c r="E33" s="4905">
        <f t="shared" si="30"/>
        <v>0</v>
      </c>
      <c r="F33" s="4906">
        <f t="shared" si="30"/>
        <v>0</v>
      </c>
      <c r="G33" s="4907">
        <f t="shared" si="30"/>
        <v>0</v>
      </c>
      <c r="H33" s="4905">
        <f t="shared" si="30"/>
        <v>0</v>
      </c>
      <c r="I33" s="4906">
        <f t="shared" si="30"/>
        <v>1</v>
      </c>
      <c r="J33" s="4907">
        <f t="shared" si="30"/>
        <v>1</v>
      </c>
      <c r="K33" s="4905">
        <f t="shared" si="30"/>
        <v>1</v>
      </c>
      <c r="L33" s="4906">
        <f t="shared" si="30"/>
        <v>2</v>
      </c>
      <c r="M33" s="4907">
        <f t="shared" si="30"/>
        <v>3</v>
      </c>
      <c r="N33" s="4905">
        <f t="shared" si="30"/>
        <v>0</v>
      </c>
      <c r="O33" s="4906">
        <f t="shared" si="30"/>
        <v>1</v>
      </c>
      <c r="P33" s="4907">
        <f t="shared" si="30"/>
        <v>1</v>
      </c>
      <c r="Q33" s="2336">
        <f>Q31</f>
        <v>1</v>
      </c>
      <c r="R33" s="2337">
        <f t="shared" ref="R33:S33" si="31">R31</f>
        <v>4</v>
      </c>
      <c r="S33" s="2338">
        <f t="shared" si="31"/>
        <v>5</v>
      </c>
    </row>
    <row r="34" spans="1:19" ht="36.75" customHeight="1" thickBot="1">
      <c r="A34" s="2313" t="s">
        <v>35</v>
      </c>
      <c r="B34" s="2339">
        <f>SUM(B32:B33)</f>
        <v>0</v>
      </c>
      <c r="C34" s="2340">
        <f t="shared" ref="C34:P34" si="32">SUM(C32:C33)</f>
        <v>0</v>
      </c>
      <c r="D34" s="2341">
        <f t="shared" si="32"/>
        <v>0</v>
      </c>
      <c r="E34" s="4908">
        <f t="shared" si="32"/>
        <v>0</v>
      </c>
      <c r="F34" s="4909">
        <f t="shared" si="32"/>
        <v>60</v>
      </c>
      <c r="G34" s="4910">
        <f t="shared" si="32"/>
        <v>60</v>
      </c>
      <c r="H34" s="4908">
        <f t="shared" si="32"/>
        <v>3</v>
      </c>
      <c r="I34" s="4909">
        <f t="shared" si="32"/>
        <v>62</v>
      </c>
      <c r="J34" s="4910">
        <f t="shared" si="32"/>
        <v>65</v>
      </c>
      <c r="K34" s="4908">
        <f t="shared" si="32"/>
        <v>40</v>
      </c>
      <c r="L34" s="4909">
        <f t="shared" si="32"/>
        <v>88</v>
      </c>
      <c r="M34" s="4910">
        <f t="shared" si="32"/>
        <v>128</v>
      </c>
      <c r="N34" s="4908">
        <f t="shared" si="32"/>
        <v>47</v>
      </c>
      <c r="O34" s="4909">
        <f t="shared" si="32"/>
        <v>53</v>
      </c>
      <c r="P34" s="4910">
        <f t="shared" si="32"/>
        <v>100</v>
      </c>
      <c r="Q34" s="2339">
        <f>SUM(Q32:Q33)</f>
        <v>90</v>
      </c>
      <c r="R34" s="2340">
        <f t="shared" ref="R34" si="33">SUM(R32:R33)</f>
        <v>263</v>
      </c>
      <c r="S34" s="2341">
        <f>SUM(S32:S33)</f>
        <v>353</v>
      </c>
    </row>
    <row r="35" spans="1:19">
      <c r="A35" s="6479"/>
      <c r="B35" s="6479"/>
      <c r="C35" s="6479"/>
      <c r="D35" s="6479"/>
      <c r="E35" s="6479"/>
      <c r="F35" s="6479"/>
      <c r="G35" s="6479"/>
      <c r="H35" s="6479"/>
      <c r="I35" s="6479"/>
      <c r="J35" s="6479"/>
      <c r="K35" s="6479"/>
      <c r="L35" s="6479"/>
      <c r="M35" s="6479"/>
      <c r="N35" s="6479"/>
      <c r="O35" s="6479"/>
      <c r="P35" s="6479"/>
    </row>
    <row r="36" spans="1:19">
      <c r="A36" s="6479"/>
      <c r="B36" s="6479"/>
      <c r="C36" s="6479"/>
      <c r="D36" s="6479"/>
      <c r="E36" s="6479"/>
      <c r="F36" s="6479"/>
      <c r="G36" s="6479"/>
      <c r="H36" s="6479"/>
      <c r="I36" s="6479"/>
      <c r="J36" s="6479"/>
      <c r="K36" s="6479"/>
      <c r="L36" s="6479"/>
      <c r="M36" s="6479"/>
      <c r="N36" s="6479"/>
      <c r="O36" s="6479"/>
      <c r="P36" s="6479"/>
    </row>
    <row r="37" spans="1:19">
      <c r="A37" s="6479"/>
      <c r="B37" s="6479"/>
      <c r="C37" s="6479"/>
      <c r="D37" s="6479"/>
      <c r="E37" s="6479"/>
      <c r="F37" s="6479"/>
      <c r="G37" s="6479"/>
      <c r="H37" s="6479"/>
      <c r="I37" s="6479"/>
      <c r="J37" s="6479"/>
      <c r="K37" s="6479"/>
      <c r="L37" s="6479"/>
      <c r="M37" s="6479"/>
      <c r="N37" s="6479"/>
      <c r="O37" s="6479"/>
      <c r="P37" s="6479"/>
      <c r="Q37" s="6479"/>
      <c r="R37" s="6479"/>
      <c r="S37" s="6479"/>
    </row>
    <row r="38" spans="1:19">
      <c r="A38" s="505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40" spans="1:19">
      <c r="A40" s="101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</sheetData>
  <mergeCells count="15">
    <mergeCell ref="A1:T1"/>
    <mergeCell ref="A2:T2"/>
    <mergeCell ref="A3:T3"/>
    <mergeCell ref="A4:T4"/>
    <mergeCell ref="A5:T5"/>
    <mergeCell ref="N7:P8"/>
    <mergeCell ref="Q7:S8"/>
    <mergeCell ref="A35:P35"/>
    <mergeCell ref="A36:P36"/>
    <mergeCell ref="A37:S37"/>
    <mergeCell ref="A7:A9"/>
    <mergeCell ref="B7:D8"/>
    <mergeCell ref="E7:G8"/>
    <mergeCell ref="H7:J8"/>
    <mergeCell ref="K7:M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1"/>
  <sheetViews>
    <sheetView view="pageBreakPreview" zoomScale="50" zoomScaleNormal="50" zoomScaleSheetLayoutView="50" workbookViewId="0">
      <selection activeCell="D25" sqref="D25"/>
    </sheetView>
  </sheetViews>
  <sheetFormatPr defaultColWidth="9.140625" defaultRowHeight="25.5"/>
  <cols>
    <col min="1" max="1" width="118" style="262" customWidth="1"/>
    <col min="2" max="2" width="15.5703125" style="262" customWidth="1"/>
    <col min="3" max="3" width="12.85546875" style="262" customWidth="1"/>
    <col min="4" max="4" width="12.28515625" style="262" customWidth="1"/>
    <col min="5" max="5" width="14.85546875" style="262" customWidth="1"/>
    <col min="6" max="6" width="12.140625" style="262" customWidth="1"/>
    <col min="7" max="7" width="12.7109375" style="262" customWidth="1"/>
    <col min="8" max="8" width="14.85546875" style="262" customWidth="1"/>
    <col min="9" max="9" width="13.28515625" style="262" customWidth="1"/>
    <col min="10" max="10" width="14.28515625" style="262" customWidth="1"/>
    <col min="11" max="11" width="16.28515625" style="262" customWidth="1"/>
    <col min="12" max="12" width="14" style="262" customWidth="1"/>
    <col min="13" max="13" width="12" style="262" customWidth="1"/>
    <col min="14" max="14" width="16.42578125" style="262" customWidth="1"/>
    <col min="15" max="15" width="13.28515625" style="262" customWidth="1"/>
    <col min="16" max="16" width="12" style="262" customWidth="1"/>
    <col min="17" max="17" width="16.42578125" style="262" customWidth="1"/>
    <col min="18" max="18" width="12.28515625" style="262" customWidth="1"/>
    <col min="19" max="19" width="11.28515625" style="262" customWidth="1"/>
    <col min="20" max="20" width="14.28515625" style="262" hidden="1" customWidth="1"/>
    <col min="21" max="21" width="9.28515625" style="262" customWidth="1"/>
    <col min="22" max="16384" width="9.140625" style="262"/>
  </cols>
  <sheetData>
    <row r="1" spans="1:22" ht="25.5" customHeight="1">
      <c r="A1" s="6705"/>
      <c r="B1" s="6705"/>
      <c r="C1" s="6705"/>
      <c r="D1" s="6705"/>
      <c r="E1" s="6705"/>
      <c r="F1" s="6705"/>
      <c r="G1" s="6705"/>
      <c r="H1" s="6705"/>
      <c r="I1" s="6705"/>
      <c r="J1" s="6705"/>
      <c r="K1" s="6705"/>
      <c r="L1" s="6705"/>
      <c r="M1" s="6705"/>
      <c r="N1" s="6705"/>
      <c r="O1" s="6705"/>
      <c r="P1" s="6705"/>
      <c r="Q1" s="6705"/>
      <c r="R1" s="6705"/>
      <c r="S1" s="6705"/>
      <c r="T1" s="6705"/>
    </row>
    <row r="2" spans="1:22" ht="26.25" customHeight="1">
      <c r="A2" s="6706" t="s">
        <v>97</v>
      </c>
      <c r="B2" s="6706"/>
      <c r="C2" s="6706"/>
      <c r="D2" s="6706"/>
      <c r="E2" s="6706"/>
      <c r="F2" s="6706"/>
      <c r="G2" s="6706"/>
      <c r="H2" s="6706"/>
      <c r="I2" s="6706"/>
      <c r="J2" s="6706"/>
      <c r="K2" s="6706"/>
      <c r="L2" s="6706"/>
      <c r="M2" s="6706"/>
      <c r="N2" s="6706"/>
      <c r="O2" s="6706"/>
      <c r="P2" s="6706"/>
      <c r="Q2" s="6706"/>
      <c r="R2" s="6706"/>
      <c r="S2" s="6706"/>
      <c r="T2" s="6706"/>
    </row>
    <row r="3" spans="1:22" ht="37.5" customHeight="1">
      <c r="A3" s="6646" t="s">
        <v>90</v>
      </c>
      <c r="B3" s="6646"/>
      <c r="C3" s="6646"/>
      <c r="D3" s="6646"/>
      <c r="E3" s="6646"/>
      <c r="F3" s="6646"/>
      <c r="G3" s="6646"/>
      <c r="H3" s="6646"/>
      <c r="I3" s="6646"/>
      <c r="J3" s="6646"/>
      <c r="K3" s="6646"/>
      <c r="L3" s="6646"/>
      <c r="M3" s="6646"/>
      <c r="N3" s="6646"/>
      <c r="O3" s="6646"/>
      <c r="P3" s="6646"/>
      <c r="Q3" s="6646"/>
      <c r="R3" s="6646"/>
      <c r="S3" s="6646"/>
      <c r="T3" s="6646"/>
    </row>
    <row r="4" spans="1:22" ht="33" customHeight="1">
      <c r="A4" s="6647" t="s">
        <v>91</v>
      </c>
      <c r="B4" s="6647"/>
      <c r="C4" s="6647"/>
      <c r="D4" s="6647"/>
      <c r="E4" s="6647"/>
      <c r="F4" s="6647"/>
      <c r="G4" s="6647"/>
      <c r="H4" s="6647"/>
      <c r="I4" s="6647"/>
      <c r="J4" s="6647"/>
      <c r="K4" s="6647"/>
      <c r="L4" s="6647"/>
      <c r="M4" s="6647"/>
      <c r="N4" s="6647"/>
      <c r="O4" s="6647"/>
      <c r="P4" s="6647"/>
      <c r="Q4" s="6647"/>
      <c r="R4" s="6647"/>
      <c r="S4" s="6647"/>
      <c r="T4" s="6647"/>
    </row>
    <row r="5" spans="1:22" ht="33" customHeight="1">
      <c r="A5" s="6668" t="s">
        <v>389</v>
      </c>
      <c r="B5" s="6668"/>
      <c r="C5" s="6668"/>
      <c r="D5" s="6668"/>
      <c r="E5" s="6668"/>
      <c r="F5" s="6668"/>
      <c r="G5" s="6668"/>
      <c r="H5" s="6668"/>
      <c r="I5" s="6668"/>
      <c r="J5" s="6668"/>
      <c r="K5" s="6668"/>
      <c r="L5" s="6668"/>
      <c r="M5" s="6668"/>
      <c r="N5" s="6668"/>
      <c r="O5" s="6668"/>
      <c r="P5" s="6668"/>
      <c r="Q5" s="6668"/>
      <c r="R5" s="6668"/>
      <c r="S5" s="6668"/>
      <c r="T5" s="6668"/>
    </row>
    <row r="6" spans="1:22" ht="22.5" customHeight="1">
      <c r="A6" s="4602"/>
      <c r="B6" s="4602"/>
      <c r="C6" s="4602"/>
      <c r="D6" s="4602"/>
      <c r="E6" s="4602"/>
      <c r="F6" s="4602"/>
      <c r="G6" s="4602"/>
      <c r="H6" s="4602"/>
      <c r="I6" s="4602"/>
      <c r="J6" s="4602"/>
      <c r="K6" s="4602"/>
      <c r="L6" s="4602"/>
      <c r="M6" s="4602"/>
      <c r="N6" s="4602"/>
      <c r="O6" s="4602"/>
      <c r="P6" s="4602"/>
      <c r="Q6" s="4602"/>
      <c r="R6" s="4602"/>
      <c r="S6" s="4602"/>
      <c r="T6" s="4602"/>
    </row>
    <row r="7" spans="1:22" ht="33" customHeight="1">
      <c r="A7" s="6708" t="s">
        <v>1</v>
      </c>
      <c r="B7" s="6710" t="s">
        <v>2</v>
      </c>
      <c r="C7" s="6711"/>
      <c r="D7" s="6712"/>
      <c r="E7" s="6710" t="s">
        <v>3</v>
      </c>
      <c r="F7" s="6711"/>
      <c r="G7" s="6712"/>
      <c r="H7" s="6719" t="s">
        <v>4</v>
      </c>
      <c r="I7" s="6711"/>
      <c r="J7" s="6711"/>
      <c r="K7" s="6710" t="s">
        <v>5</v>
      </c>
      <c r="L7" s="6711"/>
      <c r="M7" s="6712"/>
      <c r="N7" s="6723">
        <v>5</v>
      </c>
      <c r="O7" s="6711"/>
      <c r="P7" s="6711"/>
      <c r="Q7" s="6724" t="s">
        <v>22</v>
      </c>
      <c r="R7" s="6725"/>
      <c r="S7" s="6726"/>
    </row>
    <row r="8" spans="1:22" ht="21" customHeight="1">
      <c r="A8" s="6709"/>
      <c r="B8" s="6713"/>
      <c r="C8" s="6714"/>
      <c r="D8" s="6715"/>
      <c r="E8" s="6716"/>
      <c r="F8" s="6717"/>
      <c r="G8" s="6718"/>
      <c r="H8" s="6717"/>
      <c r="I8" s="6717"/>
      <c r="J8" s="6717"/>
      <c r="K8" s="6720"/>
      <c r="L8" s="6721"/>
      <c r="M8" s="6722"/>
      <c r="N8" s="6713"/>
      <c r="O8" s="6714"/>
      <c r="P8" s="6714"/>
      <c r="Q8" s="6727"/>
      <c r="R8" s="6728"/>
      <c r="S8" s="6729"/>
    </row>
    <row r="9" spans="1:22" ht="68.25" customHeight="1">
      <c r="A9" s="6709"/>
      <c r="B9" s="1896" t="s">
        <v>7</v>
      </c>
      <c r="C9" s="1896" t="s">
        <v>8</v>
      </c>
      <c r="D9" s="1897" t="s">
        <v>9</v>
      </c>
      <c r="E9" s="1896" t="s">
        <v>7</v>
      </c>
      <c r="F9" s="1896" t="s">
        <v>8</v>
      </c>
      <c r="G9" s="1897" t="s">
        <v>9</v>
      </c>
      <c r="H9" s="5393" t="s">
        <v>7</v>
      </c>
      <c r="I9" s="1896" t="s">
        <v>8</v>
      </c>
      <c r="J9" s="5394" t="s">
        <v>9</v>
      </c>
      <c r="K9" s="1896" t="s">
        <v>7</v>
      </c>
      <c r="L9" s="1896" t="s">
        <v>8</v>
      </c>
      <c r="M9" s="5394" t="s">
        <v>9</v>
      </c>
      <c r="N9" s="1896" t="s">
        <v>7</v>
      </c>
      <c r="O9" s="1896" t="s">
        <v>8</v>
      </c>
      <c r="P9" s="1897" t="s">
        <v>9</v>
      </c>
      <c r="Q9" s="1896" t="s">
        <v>7</v>
      </c>
      <c r="R9" s="1896" t="s">
        <v>8</v>
      </c>
      <c r="S9" s="1897" t="s">
        <v>9</v>
      </c>
    </row>
    <row r="10" spans="1:22" ht="27" thickBot="1">
      <c r="A10" s="1069" t="s">
        <v>10</v>
      </c>
      <c r="B10" s="1080"/>
      <c r="C10" s="1081"/>
      <c r="D10" s="1082"/>
      <c r="E10" s="1080"/>
      <c r="F10" s="1081"/>
      <c r="G10" s="1082"/>
      <c r="H10" s="1080"/>
      <c r="I10" s="1081"/>
      <c r="J10" s="1082"/>
      <c r="K10" s="1080"/>
      <c r="L10" s="1081"/>
      <c r="M10" s="1082"/>
      <c r="N10" s="1080"/>
      <c r="O10" s="1081"/>
      <c r="P10" s="1082"/>
      <c r="Q10" s="1083"/>
      <c r="R10" s="1084"/>
      <c r="S10" s="1085"/>
    </row>
    <row r="11" spans="1:22" ht="26.25">
      <c r="A11" s="1073" t="s">
        <v>98</v>
      </c>
      <c r="B11" s="5377">
        <f>B19+B26</f>
        <v>0</v>
      </c>
      <c r="C11" s="5378">
        <f>C19+C26</f>
        <v>10</v>
      </c>
      <c r="D11" s="5379">
        <f t="shared" ref="D11:D15" si="0">B11+C11</f>
        <v>10</v>
      </c>
      <c r="E11" s="1074">
        <f t="shared" ref="E11:F11" si="1">E19+E26</f>
        <v>0</v>
      </c>
      <c r="F11" s="1075">
        <f t="shared" si="1"/>
        <v>0</v>
      </c>
      <c r="G11" s="1076">
        <f t="shared" ref="G11:G15" si="2">E11+F11</f>
        <v>0</v>
      </c>
      <c r="H11" s="1074">
        <f t="shared" ref="H11:L11" si="3">H19+H26</f>
        <v>0</v>
      </c>
      <c r="I11" s="1075">
        <f t="shared" si="3"/>
        <v>0</v>
      </c>
      <c r="J11" s="1076">
        <f t="shared" ref="J11:J15" si="4">H11+I11</f>
        <v>0</v>
      </c>
      <c r="K11" s="1074">
        <f t="shared" si="3"/>
        <v>0</v>
      </c>
      <c r="L11" s="1075">
        <f t="shared" si="3"/>
        <v>0</v>
      </c>
      <c r="M11" s="1076">
        <f t="shared" ref="M11:M15" si="5">K11+L11</f>
        <v>0</v>
      </c>
      <c r="N11" s="1074">
        <f t="shared" ref="N11:N15" si="6">N19+N26</f>
        <v>0</v>
      </c>
      <c r="O11" s="1075">
        <f t="shared" ref="O11:O15" si="7">O19+O26</f>
        <v>0</v>
      </c>
      <c r="P11" s="1076">
        <f t="shared" ref="P11:P15" si="8">N11+O11</f>
        <v>0</v>
      </c>
      <c r="Q11" s="1063">
        <f t="shared" ref="Q11:Q15" si="9">SUM(B11+E11+H11+K11+N11)</f>
        <v>0</v>
      </c>
      <c r="R11" s="1064">
        <f t="shared" ref="R11:R15" si="10">SUM(C11+F11+I11+L11+O11)</f>
        <v>10</v>
      </c>
      <c r="S11" s="1035">
        <f t="shared" ref="S11:S15" si="11">SUM(Q11:R11)</f>
        <v>10</v>
      </c>
    </row>
    <row r="12" spans="1:22" ht="26.25">
      <c r="A12" s="386" t="s">
        <v>92</v>
      </c>
      <c r="B12" s="4202">
        <f>B20+B27</f>
        <v>0</v>
      </c>
      <c r="C12" s="4203">
        <f>C20+C27</f>
        <v>0</v>
      </c>
      <c r="D12" s="4204">
        <f t="shared" si="0"/>
        <v>0</v>
      </c>
      <c r="E12" s="263">
        <f t="shared" ref="E12:F12" si="12">E20+E27</f>
        <v>0</v>
      </c>
      <c r="F12" s="149">
        <f t="shared" si="12"/>
        <v>0</v>
      </c>
      <c r="G12" s="150">
        <f t="shared" si="2"/>
        <v>0</v>
      </c>
      <c r="H12" s="263">
        <f t="shared" ref="H12:L12" si="13">H20+H27</f>
        <v>0</v>
      </c>
      <c r="I12" s="149">
        <f t="shared" si="13"/>
        <v>0</v>
      </c>
      <c r="J12" s="150">
        <f t="shared" si="4"/>
        <v>0</v>
      </c>
      <c r="K12" s="263">
        <f t="shared" si="13"/>
        <v>0</v>
      </c>
      <c r="L12" s="149">
        <f t="shared" si="13"/>
        <v>0</v>
      </c>
      <c r="M12" s="150">
        <f t="shared" si="5"/>
        <v>0</v>
      </c>
      <c r="N12" s="263">
        <f t="shared" si="6"/>
        <v>0</v>
      </c>
      <c r="O12" s="149">
        <f t="shared" si="7"/>
        <v>0</v>
      </c>
      <c r="P12" s="150">
        <f t="shared" si="8"/>
        <v>0</v>
      </c>
      <c r="Q12" s="270">
        <f t="shared" si="9"/>
        <v>0</v>
      </c>
      <c r="R12" s="268">
        <f t="shared" si="10"/>
        <v>0</v>
      </c>
      <c r="S12" s="269">
        <f t="shared" si="11"/>
        <v>0</v>
      </c>
    </row>
    <row r="13" spans="1:22" ht="26.25">
      <c r="A13" s="386" t="s">
        <v>93</v>
      </c>
      <c r="B13" s="4202">
        <f t="shared" ref="B13:C15" si="14">B21+B28</f>
        <v>0</v>
      </c>
      <c r="C13" s="4203">
        <f t="shared" si="14"/>
        <v>0</v>
      </c>
      <c r="D13" s="4204">
        <f t="shared" si="0"/>
        <v>0</v>
      </c>
      <c r="E13" s="263">
        <f t="shared" ref="E13:F13" si="15">E21+E28</f>
        <v>0</v>
      </c>
      <c r="F13" s="149">
        <f t="shared" si="15"/>
        <v>0</v>
      </c>
      <c r="G13" s="150">
        <f t="shared" si="2"/>
        <v>0</v>
      </c>
      <c r="H13" s="263">
        <f t="shared" ref="H13:L13" si="16">H21+H28</f>
        <v>0</v>
      </c>
      <c r="I13" s="149">
        <f t="shared" si="16"/>
        <v>0</v>
      </c>
      <c r="J13" s="150">
        <f t="shared" si="4"/>
        <v>0</v>
      </c>
      <c r="K13" s="263">
        <f t="shared" si="16"/>
        <v>0</v>
      </c>
      <c r="L13" s="149">
        <f t="shared" si="16"/>
        <v>0</v>
      </c>
      <c r="M13" s="150">
        <f t="shared" si="5"/>
        <v>0</v>
      </c>
      <c r="N13" s="263">
        <f t="shared" si="6"/>
        <v>0</v>
      </c>
      <c r="O13" s="149">
        <f t="shared" si="7"/>
        <v>0</v>
      </c>
      <c r="P13" s="150">
        <f t="shared" si="8"/>
        <v>0</v>
      </c>
      <c r="Q13" s="270">
        <f t="shared" si="9"/>
        <v>0</v>
      </c>
      <c r="R13" s="268">
        <f t="shared" si="10"/>
        <v>0</v>
      </c>
      <c r="S13" s="269">
        <f t="shared" si="11"/>
        <v>0</v>
      </c>
    </row>
    <row r="14" spans="1:22" ht="26.25">
      <c r="A14" s="389" t="s">
        <v>94</v>
      </c>
      <c r="B14" s="4202">
        <f t="shared" si="14"/>
        <v>0</v>
      </c>
      <c r="C14" s="4203">
        <f t="shared" si="14"/>
        <v>0</v>
      </c>
      <c r="D14" s="4204">
        <f t="shared" si="0"/>
        <v>0</v>
      </c>
      <c r="E14" s="263">
        <f t="shared" ref="E14:F14" si="17">E22+E29</f>
        <v>0</v>
      </c>
      <c r="F14" s="149">
        <f t="shared" si="17"/>
        <v>0</v>
      </c>
      <c r="G14" s="150">
        <f t="shared" si="2"/>
        <v>0</v>
      </c>
      <c r="H14" s="263">
        <f t="shared" ref="H14:L14" si="18">H22+H29</f>
        <v>0</v>
      </c>
      <c r="I14" s="149">
        <f t="shared" si="18"/>
        <v>0</v>
      </c>
      <c r="J14" s="150">
        <f t="shared" si="4"/>
        <v>0</v>
      </c>
      <c r="K14" s="263">
        <f t="shared" si="18"/>
        <v>0</v>
      </c>
      <c r="L14" s="149">
        <f t="shared" si="18"/>
        <v>0</v>
      </c>
      <c r="M14" s="150">
        <f t="shared" si="5"/>
        <v>0</v>
      </c>
      <c r="N14" s="263">
        <f t="shared" si="6"/>
        <v>0</v>
      </c>
      <c r="O14" s="149">
        <f t="shared" si="7"/>
        <v>0</v>
      </c>
      <c r="P14" s="150">
        <f t="shared" si="8"/>
        <v>0</v>
      </c>
      <c r="Q14" s="270">
        <f t="shared" si="9"/>
        <v>0</v>
      </c>
      <c r="R14" s="268">
        <f t="shared" si="10"/>
        <v>0</v>
      </c>
      <c r="S14" s="269">
        <f t="shared" si="11"/>
        <v>0</v>
      </c>
    </row>
    <row r="15" spans="1:22" ht="27" thickBot="1">
      <c r="A15" s="1042" t="s">
        <v>95</v>
      </c>
      <c r="B15" s="5385">
        <f t="shared" si="14"/>
        <v>0</v>
      </c>
      <c r="C15" s="5386">
        <f t="shared" si="14"/>
        <v>0</v>
      </c>
      <c r="D15" s="5387">
        <f t="shared" si="0"/>
        <v>0</v>
      </c>
      <c r="E15" s="1090">
        <f t="shared" ref="E15:F15" si="19">E23+E30</f>
        <v>0</v>
      </c>
      <c r="F15" s="1091">
        <f t="shared" si="19"/>
        <v>0</v>
      </c>
      <c r="G15" s="1092">
        <f t="shared" si="2"/>
        <v>0</v>
      </c>
      <c r="H15" s="1090">
        <f t="shared" ref="H15:L15" si="20">H23+H30</f>
        <v>0</v>
      </c>
      <c r="I15" s="1091">
        <f t="shared" si="20"/>
        <v>0</v>
      </c>
      <c r="J15" s="1092">
        <f t="shared" si="4"/>
        <v>0</v>
      </c>
      <c r="K15" s="1090">
        <f t="shared" si="20"/>
        <v>0</v>
      </c>
      <c r="L15" s="1091">
        <f t="shared" si="20"/>
        <v>0</v>
      </c>
      <c r="M15" s="1092">
        <f t="shared" si="5"/>
        <v>0</v>
      </c>
      <c r="N15" s="1090">
        <f t="shared" si="6"/>
        <v>0</v>
      </c>
      <c r="O15" s="1091">
        <f t="shared" si="7"/>
        <v>0</v>
      </c>
      <c r="P15" s="1092">
        <f t="shared" si="8"/>
        <v>0</v>
      </c>
      <c r="Q15" s="390">
        <f t="shared" si="9"/>
        <v>0</v>
      </c>
      <c r="R15" s="391">
        <f t="shared" si="10"/>
        <v>0</v>
      </c>
      <c r="S15" s="392">
        <f t="shared" si="11"/>
        <v>0</v>
      </c>
    </row>
    <row r="16" spans="1:22" ht="27.75" customHeight="1" thickBot="1">
      <c r="A16" s="1086" t="s">
        <v>14</v>
      </c>
      <c r="B16" s="5395">
        <f t="shared" ref="B16:D16" si="21">SUM(B11:B15)</f>
        <v>0</v>
      </c>
      <c r="C16" s="5396">
        <f t="shared" si="21"/>
        <v>10</v>
      </c>
      <c r="D16" s="5397">
        <f t="shared" si="21"/>
        <v>10</v>
      </c>
      <c r="E16" s="1087">
        <f t="shared" ref="E16:T16" si="22">SUM(E11:E15)</f>
        <v>0</v>
      </c>
      <c r="F16" s="1088">
        <f t="shared" si="22"/>
        <v>0</v>
      </c>
      <c r="G16" s="1089">
        <f t="shared" si="22"/>
        <v>0</v>
      </c>
      <c r="H16" s="1087">
        <f t="shared" si="22"/>
        <v>0</v>
      </c>
      <c r="I16" s="1088">
        <f t="shared" si="22"/>
        <v>0</v>
      </c>
      <c r="J16" s="1089">
        <f t="shared" si="22"/>
        <v>0</v>
      </c>
      <c r="K16" s="1087">
        <f t="shared" si="22"/>
        <v>0</v>
      </c>
      <c r="L16" s="1088">
        <f t="shared" si="22"/>
        <v>0</v>
      </c>
      <c r="M16" s="1089">
        <f t="shared" si="22"/>
        <v>0</v>
      </c>
      <c r="N16" s="1087">
        <f t="shared" si="22"/>
        <v>0</v>
      </c>
      <c r="O16" s="1088">
        <f t="shared" si="22"/>
        <v>0</v>
      </c>
      <c r="P16" s="1089">
        <f t="shared" si="22"/>
        <v>0</v>
      </c>
      <c r="Q16" s="1087">
        <f t="shared" si="22"/>
        <v>0</v>
      </c>
      <c r="R16" s="1088">
        <f t="shared" si="22"/>
        <v>10</v>
      </c>
      <c r="S16" s="1089">
        <f t="shared" si="22"/>
        <v>10</v>
      </c>
      <c r="T16" s="5398">
        <f t="shared" si="22"/>
        <v>0</v>
      </c>
      <c r="V16" s="262" t="s">
        <v>99</v>
      </c>
    </row>
    <row r="17" spans="1:20">
      <c r="A17" s="388" t="s">
        <v>15</v>
      </c>
      <c r="B17" s="5380"/>
      <c r="C17" s="5381"/>
      <c r="D17" s="5382"/>
      <c r="E17" s="393"/>
      <c r="F17" s="394"/>
      <c r="G17" s="395"/>
      <c r="H17" s="393"/>
      <c r="I17" s="394"/>
      <c r="J17" s="395"/>
      <c r="K17" s="393"/>
      <c r="L17" s="394"/>
      <c r="M17" s="395"/>
      <c r="N17" s="393"/>
      <c r="O17" s="394"/>
      <c r="P17" s="395"/>
      <c r="Q17" s="393"/>
      <c r="R17" s="394"/>
      <c r="S17" s="395"/>
    </row>
    <row r="18" spans="1:20" ht="27" thickBot="1">
      <c r="A18" s="1059" t="s">
        <v>16</v>
      </c>
      <c r="B18" s="5406"/>
      <c r="C18" s="5407" t="s">
        <v>28</v>
      </c>
      <c r="D18" s="5408"/>
      <c r="E18" s="1070"/>
      <c r="F18" s="1071"/>
      <c r="G18" s="1037"/>
      <c r="H18" s="1070"/>
      <c r="I18" s="1060" t="s">
        <v>28</v>
      </c>
      <c r="J18" s="1037"/>
      <c r="K18" s="1070"/>
      <c r="L18" s="1071"/>
      <c r="M18" s="1037"/>
      <c r="N18" s="1061"/>
      <c r="O18" s="1036"/>
      <c r="P18" s="1037"/>
      <c r="Q18" s="1061"/>
      <c r="R18" s="1036"/>
      <c r="S18" s="1037"/>
    </row>
    <row r="19" spans="1:20" ht="26.25">
      <c r="A19" s="1073" t="s">
        <v>98</v>
      </c>
      <c r="B19" s="4850">
        <v>0</v>
      </c>
      <c r="C19" s="4851">
        <v>10</v>
      </c>
      <c r="D19" s="4852">
        <f t="shared" ref="D19:D23" si="23">SUM(B19:C19)</f>
        <v>10</v>
      </c>
      <c r="E19" s="1074">
        <v>0</v>
      </c>
      <c r="F19" s="1075">
        <v>0</v>
      </c>
      <c r="G19" s="1076">
        <f t="shared" ref="G19:G23" si="24">SUM(E19:F19)</f>
        <v>0</v>
      </c>
      <c r="H19" s="1074">
        <v>0</v>
      </c>
      <c r="I19" s="1075">
        <v>0</v>
      </c>
      <c r="J19" s="1076">
        <f t="shared" ref="J19:J23" si="25">SUM(H19:I19)</f>
        <v>0</v>
      </c>
      <c r="K19" s="1074">
        <v>0</v>
      </c>
      <c r="L19" s="1075">
        <v>0</v>
      </c>
      <c r="M19" s="1076">
        <f t="shared" ref="M19:M23" si="26">SUM(K19:L19)</f>
        <v>0</v>
      </c>
      <c r="N19" s="1074">
        <v>0</v>
      </c>
      <c r="O19" s="1075">
        <v>0</v>
      </c>
      <c r="P19" s="1076">
        <f t="shared" ref="P19:P23" si="27">N19+O19</f>
        <v>0</v>
      </c>
      <c r="Q19" s="1063">
        <f t="shared" ref="Q19:Q23" si="28">SUM(B19+E19+H19+K19+N19)</f>
        <v>0</v>
      </c>
      <c r="R19" s="1064">
        <f t="shared" ref="R19:R23" si="29">SUM(C19+F19+I19+L19+O19)</f>
        <v>10</v>
      </c>
      <c r="S19" s="1035">
        <f t="shared" ref="S19:S23" si="30">SUM(Q19:R19)</f>
        <v>10</v>
      </c>
    </row>
    <row r="20" spans="1:20" ht="26.25">
      <c r="A20" s="386" t="s">
        <v>92</v>
      </c>
      <c r="B20" s="4199">
        <v>0</v>
      </c>
      <c r="C20" s="4200">
        <v>0</v>
      </c>
      <c r="D20" s="4201">
        <f t="shared" si="23"/>
        <v>0</v>
      </c>
      <c r="E20" s="263">
        <v>0</v>
      </c>
      <c r="F20" s="149">
        <v>0</v>
      </c>
      <c r="G20" s="150">
        <f t="shared" si="24"/>
        <v>0</v>
      </c>
      <c r="H20" s="263">
        <v>0</v>
      </c>
      <c r="I20" s="149">
        <v>0</v>
      </c>
      <c r="J20" s="150">
        <f t="shared" si="25"/>
        <v>0</v>
      </c>
      <c r="K20" s="263">
        <v>0</v>
      </c>
      <c r="L20" s="149">
        <v>0</v>
      </c>
      <c r="M20" s="150">
        <f t="shared" si="26"/>
        <v>0</v>
      </c>
      <c r="N20" s="263">
        <v>0</v>
      </c>
      <c r="O20" s="149">
        <v>0</v>
      </c>
      <c r="P20" s="150">
        <f t="shared" si="27"/>
        <v>0</v>
      </c>
      <c r="Q20" s="270">
        <f t="shared" si="28"/>
        <v>0</v>
      </c>
      <c r="R20" s="268">
        <f t="shared" si="29"/>
        <v>0</v>
      </c>
      <c r="S20" s="269">
        <f t="shared" si="30"/>
        <v>0</v>
      </c>
    </row>
    <row r="21" spans="1:20" ht="26.25">
      <c r="A21" s="386" t="s">
        <v>93</v>
      </c>
      <c r="B21" s="4199">
        <v>0</v>
      </c>
      <c r="C21" s="4200">
        <v>0</v>
      </c>
      <c r="D21" s="4201">
        <f t="shared" si="23"/>
        <v>0</v>
      </c>
      <c r="E21" s="263">
        <v>0</v>
      </c>
      <c r="F21" s="149">
        <v>0</v>
      </c>
      <c r="G21" s="150">
        <f t="shared" si="24"/>
        <v>0</v>
      </c>
      <c r="H21" s="263">
        <v>0</v>
      </c>
      <c r="I21" s="149">
        <v>0</v>
      </c>
      <c r="J21" s="150">
        <f t="shared" si="25"/>
        <v>0</v>
      </c>
      <c r="K21" s="263">
        <v>0</v>
      </c>
      <c r="L21" s="149">
        <v>0</v>
      </c>
      <c r="M21" s="150">
        <f t="shared" si="26"/>
        <v>0</v>
      </c>
      <c r="N21" s="263">
        <v>0</v>
      </c>
      <c r="O21" s="149">
        <v>0</v>
      </c>
      <c r="P21" s="150">
        <f t="shared" si="27"/>
        <v>0</v>
      </c>
      <c r="Q21" s="270">
        <f t="shared" si="28"/>
        <v>0</v>
      </c>
      <c r="R21" s="268">
        <f t="shared" si="29"/>
        <v>0</v>
      </c>
      <c r="S21" s="269">
        <f t="shared" si="30"/>
        <v>0</v>
      </c>
    </row>
    <row r="22" spans="1:20" ht="26.25">
      <c r="A22" s="389" t="s">
        <v>94</v>
      </c>
      <c r="B22" s="4199">
        <v>0</v>
      </c>
      <c r="C22" s="4200">
        <v>0</v>
      </c>
      <c r="D22" s="4201">
        <f t="shared" si="23"/>
        <v>0</v>
      </c>
      <c r="E22" s="263">
        <v>0</v>
      </c>
      <c r="F22" s="149">
        <v>0</v>
      </c>
      <c r="G22" s="150">
        <f t="shared" si="24"/>
        <v>0</v>
      </c>
      <c r="H22" s="263">
        <v>0</v>
      </c>
      <c r="I22" s="149">
        <v>0</v>
      </c>
      <c r="J22" s="150">
        <f t="shared" si="25"/>
        <v>0</v>
      </c>
      <c r="K22" s="263">
        <v>0</v>
      </c>
      <c r="L22" s="149">
        <v>0</v>
      </c>
      <c r="M22" s="150">
        <f t="shared" si="26"/>
        <v>0</v>
      </c>
      <c r="N22" s="263">
        <v>0</v>
      </c>
      <c r="O22" s="149">
        <v>0</v>
      </c>
      <c r="P22" s="150">
        <f t="shared" si="27"/>
        <v>0</v>
      </c>
      <c r="Q22" s="270">
        <f t="shared" si="28"/>
        <v>0</v>
      </c>
      <c r="R22" s="268">
        <f t="shared" si="29"/>
        <v>0</v>
      </c>
      <c r="S22" s="269">
        <f t="shared" si="30"/>
        <v>0</v>
      </c>
    </row>
    <row r="23" spans="1:20" ht="26.25">
      <c r="A23" s="386" t="s">
        <v>95</v>
      </c>
      <c r="B23" s="4199">
        <v>0</v>
      </c>
      <c r="C23" s="4200">
        <v>0</v>
      </c>
      <c r="D23" s="4201">
        <f t="shared" si="23"/>
        <v>0</v>
      </c>
      <c r="E23" s="263">
        <v>0</v>
      </c>
      <c r="F23" s="149">
        <v>0</v>
      </c>
      <c r="G23" s="150">
        <f t="shared" si="24"/>
        <v>0</v>
      </c>
      <c r="H23" s="263">
        <v>0</v>
      </c>
      <c r="I23" s="149">
        <v>0</v>
      </c>
      <c r="J23" s="150">
        <f t="shared" si="25"/>
        <v>0</v>
      </c>
      <c r="K23" s="263">
        <v>0</v>
      </c>
      <c r="L23" s="149">
        <v>0</v>
      </c>
      <c r="M23" s="150">
        <f t="shared" si="26"/>
        <v>0</v>
      </c>
      <c r="N23" s="263">
        <v>0</v>
      </c>
      <c r="O23" s="149">
        <v>0</v>
      </c>
      <c r="P23" s="150">
        <f t="shared" si="27"/>
        <v>0</v>
      </c>
      <c r="Q23" s="270">
        <f t="shared" si="28"/>
        <v>0</v>
      </c>
      <c r="R23" s="268">
        <f t="shared" si="29"/>
        <v>0</v>
      </c>
      <c r="S23" s="269">
        <f t="shared" si="30"/>
        <v>0</v>
      </c>
    </row>
    <row r="24" spans="1:20" ht="26.25" thickBot="1">
      <c r="A24" s="387" t="s">
        <v>17</v>
      </c>
      <c r="B24" s="4856">
        <f t="shared" ref="B24:D24" si="31">SUM(B19:B23)</f>
        <v>0</v>
      </c>
      <c r="C24" s="4857">
        <f t="shared" si="31"/>
        <v>10</v>
      </c>
      <c r="D24" s="4858">
        <f t="shared" si="31"/>
        <v>10</v>
      </c>
      <c r="E24" s="390">
        <f t="shared" ref="E24:R24" si="32">SUM(E19:E23)</f>
        <v>0</v>
      </c>
      <c r="F24" s="391">
        <f t="shared" si="32"/>
        <v>0</v>
      </c>
      <c r="G24" s="392">
        <f t="shared" si="32"/>
        <v>0</v>
      </c>
      <c r="H24" s="390">
        <f t="shared" si="32"/>
        <v>0</v>
      </c>
      <c r="I24" s="391">
        <f t="shared" si="32"/>
        <v>0</v>
      </c>
      <c r="J24" s="392">
        <f t="shared" si="32"/>
        <v>0</v>
      </c>
      <c r="K24" s="390">
        <f t="shared" si="32"/>
        <v>0</v>
      </c>
      <c r="L24" s="391">
        <f t="shared" si="32"/>
        <v>0</v>
      </c>
      <c r="M24" s="392">
        <f t="shared" si="32"/>
        <v>0</v>
      </c>
      <c r="N24" s="390">
        <f t="shared" si="32"/>
        <v>0</v>
      </c>
      <c r="O24" s="391">
        <f t="shared" si="32"/>
        <v>0</v>
      </c>
      <c r="P24" s="392">
        <f t="shared" si="32"/>
        <v>0</v>
      </c>
      <c r="Q24" s="390">
        <f t="shared" si="32"/>
        <v>0</v>
      </c>
      <c r="R24" s="391">
        <f t="shared" si="32"/>
        <v>10</v>
      </c>
      <c r="S24" s="392">
        <f>Q24+R24</f>
        <v>10</v>
      </c>
      <c r="T24" s="5398">
        <f>SUM(T19:T23)</f>
        <v>0</v>
      </c>
    </row>
    <row r="25" spans="1:20" ht="27" thickBot="1">
      <c r="A25" s="1065" t="s">
        <v>18</v>
      </c>
      <c r="B25" s="5390"/>
      <c r="C25" s="5391"/>
      <c r="D25" s="5392"/>
      <c r="E25" s="1077"/>
      <c r="F25" s="1078"/>
      <c r="G25" s="1079"/>
      <c r="H25" s="1077"/>
      <c r="I25" s="1078"/>
      <c r="J25" s="1079"/>
      <c r="K25" s="1077"/>
      <c r="L25" s="1078"/>
      <c r="M25" s="1079"/>
      <c r="N25" s="1077"/>
      <c r="O25" s="1078"/>
      <c r="P25" s="1079"/>
      <c r="Q25" s="1077"/>
      <c r="R25" s="1078"/>
      <c r="S25" s="1079"/>
    </row>
    <row r="26" spans="1:20" ht="26.25">
      <c r="A26" s="1073" t="s">
        <v>98</v>
      </c>
      <c r="B26" s="5388">
        <v>0</v>
      </c>
      <c r="C26" s="5389">
        <v>0</v>
      </c>
      <c r="D26" s="4849">
        <f t="shared" ref="D26:D30" si="33">SUM(B26:C26)</f>
        <v>0</v>
      </c>
      <c r="E26" s="997">
        <v>0</v>
      </c>
      <c r="F26" s="998">
        <v>0</v>
      </c>
      <c r="G26" s="1072">
        <f t="shared" ref="G26:G30" si="34">SUM(E26:F26)</f>
        <v>0</v>
      </c>
      <c r="H26" s="997">
        <v>0</v>
      </c>
      <c r="I26" s="998">
        <v>0</v>
      </c>
      <c r="J26" s="1072">
        <f t="shared" ref="J26:J30" si="35">SUM(H26:I26)</f>
        <v>0</v>
      </c>
      <c r="K26" s="997">
        <v>0</v>
      </c>
      <c r="L26" s="998">
        <v>0</v>
      </c>
      <c r="M26" s="1072">
        <f t="shared" ref="M26:M30" si="36">SUM(K26:L26)</f>
        <v>0</v>
      </c>
      <c r="N26" s="997">
        <v>0</v>
      </c>
      <c r="O26" s="998">
        <v>0</v>
      </c>
      <c r="P26" s="1072">
        <f t="shared" ref="P26:P30" si="37">N26+O26</f>
        <v>0</v>
      </c>
      <c r="Q26" s="999">
        <f t="shared" ref="Q26:Q30" si="38">B26+E26+H26+K26+N26</f>
        <v>0</v>
      </c>
      <c r="R26" s="1000">
        <f t="shared" ref="R26:R30" si="39">C26+F26+I26+L26+O26</f>
        <v>0</v>
      </c>
      <c r="S26" s="1001">
        <f t="shared" ref="S26:S30" si="40">SUM(Q26:R26)</f>
        <v>0</v>
      </c>
    </row>
    <row r="27" spans="1:20" ht="26.25">
      <c r="A27" s="386" t="s">
        <v>92</v>
      </c>
      <c r="B27" s="5383">
        <v>0</v>
      </c>
      <c r="C27" s="5384">
        <v>0</v>
      </c>
      <c r="D27" s="4201">
        <f t="shared" si="33"/>
        <v>0</v>
      </c>
      <c r="E27" s="266">
        <v>0</v>
      </c>
      <c r="F27" s="267">
        <v>0</v>
      </c>
      <c r="G27" s="150">
        <f t="shared" si="34"/>
        <v>0</v>
      </c>
      <c r="H27" s="266">
        <v>0</v>
      </c>
      <c r="I27" s="267">
        <v>0</v>
      </c>
      <c r="J27" s="150">
        <f t="shared" si="35"/>
        <v>0</v>
      </c>
      <c r="K27" s="266">
        <v>0</v>
      </c>
      <c r="L27" s="267">
        <v>0</v>
      </c>
      <c r="M27" s="150">
        <f t="shared" si="36"/>
        <v>0</v>
      </c>
      <c r="N27" s="266">
        <v>0</v>
      </c>
      <c r="O27" s="267">
        <v>0</v>
      </c>
      <c r="P27" s="150">
        <f t="shared" si="37"/>
        <v>0</v>
      </c>
      <c r="Q27" s="270">
        <f t="shared" si="38"/>
        <v>0</v>
      </c>
      <c r="R27" s="268">
        <f t="shared" si="39"/>
        <v>0</v>
      </c>
      <c r="S27" s="269">
        <f t="shared" si="40"/>
        <v>0</v>
      </c>
    </row>
    <row r="28" spans="1:20" ht="26.25">
      <c r="A28" s="386" t="s">
        <v>93</v>
      </c>
      <c r="B28" s="5383">
        <v>0</v>
      </c>
      <c r="C28" s="5384">
        <v>0</v>
      </c>
      <c r="D28" s="4201">
        <f t="shared" si="33"/>
        <v>0</v>
      </c>
      <c r="E28" s="266">
        <v>0</v>
      </c>
      <c r="F28" s="267">
        <v>0</v>
      </c>
      <c r="G28" s="150">
        <f t="shared" si="34"/>
        <v>0</v>
      </c>
      <c r="H28" s="266">
        <v>0</v>
      </c>
      <c r="I28" s="267">
        <v>0</v>
      </c>
      <c r="J28" s="150">
        <f t="shared" si="35"/>
        <v>0</v>
      </c>
      <c r="K28" s="266">
        <v>0</v>
      </c>
      <c r="L28" s="267">
        <v>0</v>
      </c>
      <c r="M28" s="150">
        <f t="shared" si="36"/>
        <v>0</v>
      </c>
      <c r="N28" s="266">
        <v>0</v>
      </c>
      <c r="O28" s="267">
        <v>0</v>
      </c>
      <c r="P28" s="150">
        <f t="shared" si="37"/>
        <v>0</v>
      </c>
      <c r="Q28" s="270">
        <f t="shared" si="38"/>
        <v>0</v>
      </c>
      <c r="R28" s="268">
        <f t="shared" si="39"/>
        <v>0</v>
      </c>
      <c r="S28" s="269">
        <f t="shared" si="40"/>
        <v>0</v>
      </c>
    </row>
    <row r="29" spans="1:20" ht="26.25">
      <c r="A29" s="389" t="s">
        <v>94</v>
      </c>
      <c r="B29" s="5383">
        <v>0</v>
      </c>
      <c r="C29" s="5384">
        <v>0</v>
      </c>
      <c r="D29" s="4201">
        <f t="shared" si="33"/>
        <v>0</v>
      </c>
      <c r="E29" s="266">
        <v>0</v>
      </c>
      <c r="F29" s="267">
        <v>0</v>
      </c>
      <c r="G29" s="150">
        <f t="shared" si="34"/>
        <v>0</v>
      </c>
      <c r="H29" s="266">
        <v>0</v>
      </c>
      <c r="I29" s="267">
        <v>0</v>
      </c>
      <c r="J29" s="150">
        <f t="shared" si="35"/>
        <v>0</v>
      </c>
      <c r="K29" s="266">
        <v>0</v>
      </c>
      <c r="L29" s="267">
        <v>0</v>
      </c>
      <c r="M29" s="150">
        <f t="shared" si="36"/>
        <v>0</v>
      </c>
      <c r="N29" s="266">
        <v>0</v>
      </c>
      <c r="O29" s="267">
        <v>0</v>
      </c>
      <c r="P29" s="150">
        <f t="shared" si="37"/>
        <v>0</v>
      </c>
      <c r="Q29" s="270">
        <f t="shared" si="38"/>
        <v>0</v>
      </c>
      <c r="R29" s="268">
        <f t="shared" si="39"/>
        <v>0</v>
      </c>
      <c r="S29" s="269">
        <f t="shared" si="40"/>
        <v>0</v>
      </c>
    </row>
    <row r="30" spans="1:20" ht="26.25">
      <c r="A30" s="386" t="s">
        <v>95</v>
      </c>
      <c r="B30" s="5383">
        <v>0</v>
      </c>
      <c r="C30" s="5384">
        <v>0</v>
      </c>
      <c r="D30" s="4201">
        <f t="shared" si="33"/>
        <v>0</v>
      </c>
      <c r="E30" s="266">
        <v>0</v>
      </c>
      <c r="F30" s="267">
        <v>0</v>
      </c>
      <c r="G30" s="150">
        <f t="shared" si="34"/>
        <v>0</v>
      </c>
      <c r="H30" s="266">
        <v>0</v>
      </c>
      <c r="I30" s="267">
        <v>0</v>
      </c>
      <c r="J30" s="150">
        <f t="shared" si="35"/>
        <v>0</v>
      </c>
      <c r="K30" s="266">
        <v>0</v>
      </c>
      <c r="L30" s="267">
        <v>0</v>
      </c>
      <c r="M30" s="150">
        <f t="shared" si="36"/>
        <v>0</v>
      </c>
      <c r="N30" s="266">
        <v>0</v>
      </c>
      <c r="O30" s="267">
        <v>0</v>
      </c>
      <c r="P30" s="150">
        <f t="shared" si="37"/>
        <v>0</v>
      </c>
      <c r="Q30" s="270">
        <f t="shared" si="38"/>
        <v>0</v>
      </c>
      <c r="R30" s="268">
        <f t="shared" si="39"/>
        <v>0</v>
      </c>
      <c r="S30" s="269">
        <f t="shared" si="40"/>
        <v>0</v>
      </c>
    </row>
    <row r="31" spans="1:20" ht="26.25" thickBot="1">
      <c r="A31" s="464" t="s">
        <v>19</v>
      </c>
      <c r="B31" s="4856">
        <f t="shared" ref="B31:D31" si="41">SUM(B26:B30)</f>
        <v>0</v>
      </c>
      <c r="C31" s="4857">
        <f t="shared" si="41"/>
        <v>0</v>
      </c>
      <c r="D31" s="4858">
        <f t="shared" si="41"/>
        <v>0</v>
      </c>
      <c r="E31" s="390">
        <f t="shared" ref="E31:S31" si="42">SUM(E26:E30)</f>
        <v>0</v>
      </c>
      <c r="F31" s="391">
        <f t="shared" si="42"/>
        <v>0</v>
      </c>
      <c r="G31" s="392">
        <f t="shared" si="42"/>
        <v>0</v>
      </c>
      <c r="H31" s="390">
        <f t="shared" si="42"/>
        <v>0</v>
      </c>
      <c r="I31" s="391">
        <f t="shared" si="42"/>
        <v>0</v>
      </c>
      <c r="J31" s="392">
        <f t="shared" si="42"/>
        <v>0</v>
      </c>
      <c r="K31" s="390">
        <f t="shared" si="42"/>
        <v>0</v>
      </c>
      <c r="L31" s="391">
        <f t="shared" si="42"/>
        <v>0</v>
      </c>
      <c r="M31" s="392">
        <f t="shared" si="42"/>
        <v>0</v>
      </c>
      <c r="N31" s="390">
        <f t="shared" si="42"/>
        <v>0</v>
      </c>
      <c r="O31" s="391">
        <f t="shared" si="42"/>
        <v>0</v>
      </c>
      <c r="P31" s="392">
        <f t="shared" si="42"/>
        <v>0</v>
      </c>
      <c r="Q31" s="390">
        <f t="shared" si="42"/>
        <v>0</v>
      </c>
      <c r="R31" s="391">
        <f t="shared" si="42"/>
        <v>0</v>
      </c>
      <c r="S31" s="392">
        <f t="shared" si="42"/>
        <v>0</v>
      </c>
    </row>
    <row r="32" spans="1:20" ht="26.25" thickBot="1">
      <c r="A32" s="1046" t="s">
        <v>29</v>
      </c>
      <c r="B32" s="5399">
        <f t="shared" ref="B32:D32" si="43">B24</f>
        <v>0</v>
      </c>
      <c r="C32" s="5400">
        <f t="shared" si="43"/>
        <v>10</v>
      </c>
      <c r="D32" s="5401">
        <f t="shared" si="43"/>
        <v>10</v>
      </c>
      <c r="E32" s="1047">
        <f t="shared" ref="E32:S32" si="44">E24</f>
        <v>0</v>
      </c>
      <c r="F32" s="1048">
        <f t="shared" si="44"/>
        <v>0</v>
      </c>
      <c r="G32" s="1049">
        <f t="shared" si="44"/>
        <v>0</v>
      </c>
      <c r="H32" s="1047">
        <f t="shared" si="44"/>
        <v>0</v>
      </c>
      <c r="I32" s="1048">
        <f t="shared" si="44"/>
        <v>0</v>
      </c>
      <c r="J32" s="1049">
        <f t="shared" si="44"/>
        <v>0</v>
      </c>
      <c r="K32" s="1047">
        <f t="shared" si="44"/>
        <v>0</v>
      </c>
      <c r="L32" s="1048">
        <f t="shared" si="44"/>
        <v>0</v>
      </c>
      <c r="M32" s="1049">
        <f t="shared" si="44"/>
        <v>0</v>
      </c>
      <c r="N32" s="1047">
        <f t="shared" si="44"/>
        <v>0</v>
      </c>
      <c r="O32" s="1048">
        <f t="shared" si="44"/>
        <v>0</v>
      </c>
      <c r="P32" s="1049">
        <f t="shared" si="44"/>
        <v>0</v>
      </c>
      <c r="Q32" s="1047">
        <f t="shared" si="44"/>
        <v>0</v>
      </c>
      <c r="R32" s="1048">
        <f t="shared" si="44"/>
        <v>10</v>
      </c>
      <c r="S32" s="1049">
        <f t="shared" si="44"/>
        <v>10</v>
      </c>
      <c r="T32" s="265"/>
    </row>
    <row r="33" spans="1:19" ht="26.25" thickBot="1">
      <c r="A33" s="1051" t="s">
        <v>34</v>
      </c>
      <c r="B33" s="5402">
        <f t="shared" ref="B33:D33" si="45">B31</f>
        <v>0</v>
      </c>
      <c r="C33" s="5403">
        <f t="shared" si="45"/>
        <v>0</v>
      </c>
      <c r="D33" s="5404">
        <f t="shared" si="45"/>
        <v>0</v>
      </c>
      <c r="E33" s="1052">
        <f t="shared" ref="E33:S33" si="46">E31</f>
        <v>0</v>
      </c>
      <c r="F33" s="1053">
        <f t="shared" si="46"/>
        <v>0</v>
      </c>
      <c r="G33" s="1054">
        <f t="shared" si="46"/>
        <v>0</v>
      </c>
      <c r="H33" s="1052">
        <f t="shared" si="46"/>
        <v>0</v>
      </c>
      <c r="I33" s="1053">
        <f t="shared" si="46"/>
        <v>0</v>
      </c>
      <c r="J33" s="1054">
        <f t="shared" si="46"/>
        <v>0</v>
      </c>
      <c r="K33" s="1052">
        <f t="shared" si="46"/>
        <v>0</v>
      </c>
      <c r="L33" s="1053">
        <f t="shared" si="46"/>
        <v>0</v>
      </c>
      <c r="M33" s="1054">
        <f t="shared" si="46"/>
        <v>0</v>
      </c>
      <c r="N33" s="1052">
        <f t="shared" si="46"/>
        <v>0</v>
      </c>
      <c r="O33" s="1053">
        <f t="shared" si="46"/>
        <v>0</v>
      </c>
      <c r="P33" s="1054">
        <f t="shared" si="46"/>
        <v>0</v>
      </c>
      <c r="Q33" s="1052">
        <f t="shared" si="46"/>
        <v>0</v>
      </c>
      <c r="R33" s="1053">
        <f t="shared" si="46"/>
        <v>0</v>
      </c>
      <c r="S33" s="1054">
        <f t="shared" si="46"/>
        <v>0</v>
      </c>
    </row>
    <row r="34" spans="1:19" ht="26.25" thickBot="1">
      <c r="A34" s="1038" t="s">
        <v>35</v>
      </c>
      <c r="B34" s="4877">
        <f t="shared" ref="B34:D34" si="47">SUM(B32:B33)</f>
        <v>0</v>
      </c>
      <c r="C34" s="4878">
        <f t="shared" si="47"/>
        <v>10</v>
      </c>
      <c r="D34" s="4879">
        <f t="shared" si="47"/>
        <v>10</v>
      </c>
      <c r="E34" s="1087">
        <f t="shared" ref="E34:S34" si="48">SUM(E32:E33)</f>
        <v>0</v>
      </c>
      <c r="F34" s="1088">
        <f t="shared" si="48"/>
        <v>0</v>
      </c>
      <c r="G34" s="1089">
        <f t="shared" si="48"/>
        <v>0</v>
      </c>
      <c r="H34" s="1087">
        <f t="shared" si="48"/>
        <v>0</v>
      </c>
      <c r="I34" s="1088">
        <f t="shared" si="48"/>
        <v>0</v>
      </c>
      <c r="J34" s="1089">
        <f t="shared" si="48"/>
        <v>0</v>
      </c>
      <c r="K34" s="1087">
        <f t="shared" si="48"/>
        <v>0</v>
      </c>
      <c r="L34" s="1088">
        <f t="shared" si="48"/>
        <v>0</v>
      </c>
      <c r="M34" s="1089">
        <f t="shared" si="48"/>
        <v>0</v>
      </c>
      <c r="N34" s="1087">
        <f t="shared" si="48"/>
        <v>0</v>
      </c>
      <c r="O34" s="1088">
        <f t="shared" si="48"/>
        <v>0</v>
      </c>
      <c r="P34" s="1089">
        <f t="shared" si="48"/>
        <v>0</v>
      </c>
      <c r="Q34" s="1087">
        <f t="shared" si="48"/>
        <v>0</v>
      </c>
      <c r="R34" s="1088">
        <f t="shared" si="48"/>
        <v>10</v>
      </c>
      <c r="S34" s="1089">
        <f t="shared" si="48"/>
        <v>10</v>
      </c>
    </row>
    <row r="35" spans="1:19" ht="34.5" customHeight="1">
      <c r="A35" s="6707"/>
      <c r="B35" s="6707"/>
      <c r="C35" s="6707"/>
      <c r="D35" s="6707"/>
      <c r="E35" s="6707"/>
      <c r="F35" s="6707"/>
      <c r="G35" s="6707"/>
      <c r="H35" s="6707"/>
      <c r="I35" s="6707"/>
      <c r="J35" s="6707"/>
      <c r="K35" s="6707"/>
      <c r="L35" s="6707"/>
      <c r="M35" s="6707"/>
      <c r="N35" s="6707"/>
      <c r="O35" s="6707"/>
      <c r="P35" s="6707"/>
    </row>
    <row r="36" spans="1:19" ht="33" customHeight="1">
      <c r="A36" s="6707"/>
      <c r="B36" s="6707"/>
      <c r="C36" s="6707"/>
      <c r="D36" s="6707"/>
      <c r="E36" s="6707"/>
      <c r="F36" s="6707"/>
      <c r="G36" s="6707"/>
      <c r="H36" s="6707"/>
      <c r="I36" s="6707"/>
      <c r="J36" s="6707"/>
      <c r="K36" s="6707"/>
      <c r="L36" s="6707"/>
      <c r="M36" s="6707"/>
      <c r="N36" s="6707"/>
      <c r="O36" s="6707"/>
      <c r="P36" s="6707"/>
    </row>
    <row r="37" spans="1:19" ht="32.25" customHeight="1">
      <c r="A37" s="6707"/>
      <c r="B37" s="6707"/>
      <c r="C37" s="6707"/>
      <c r="D37" s="6707"/>
      <c r="E37" s="6707"/>
      <c r="F37" s="6707"/>
      <c r="G37" s="6707"/>
      <c r="H37" s="6707"/>
      <c r="I37" s="6707"/>
      <c r="J37" s="6707"/>
      <c r="K37" s="6707"/>
      <c r="L37" s="6707"/>
      <c r="M37" s="6707"/>
      <c r="N37" s="6707"/>
      <c r="O37" s="6707"/>
      <c r="P37" s="6707"/>
      <c r="Q37" s="6707"/>
      <c r="R37" s="6707"/>
      <c r="S37" s="6707"/>
    </row>
    <row r="38" spans="1:19" ht="55.5" customHeight="1">
      <c r="A38" s="5405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</row>
    <row r="39" spans="1:19" ht="40.5" customHeight="1"/>
    <row r="40" spans="1:19">
      <c r="A40" s="265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</row>
    <row r="41" spans="1:19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</row>
  </sheetData>
  <mergeCells count="15">
    <mergeCell ref="A35:P35"/>
    <mergeCell ref="A36:P36"/>
    <mergeCell ref="A37:S37"/>
    <mergeCell ref="A7:A9"/>
    <mergeCell ref="B7:D8"/>
    <mergeCell ref="E7:G8"/>
    <mergeCell ref="H7:J8"/>
    <mergeCell ref="K7:M8"/>
    <mergeCell ref="N7:P8"/>
    <mergeCell ref="Q7:S8"/>
    <mergeCell ref="A1:T1"/>
    <mergeCell ref="A2:T2"/>
    <mergeCell ref="A3:T3"/>
    <mergeCell ref="A4:T4"/>
    <mergeCell ref="A5:T5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6"/>
  <sheetViews>
    <sheetView zoomScale="50" zoomScaleNormal="50" workbookViewId="0">
      <selection activeCell="L18" sqref="L17:L18"/>
    </sheetView>
  </sheetViews>
  <sheetFormatPr defaultColWidth="9" defaultRowHeight="20.25"/>
  <cols>
    <col min="1" max="1" width="89.140625" style="68" customWidth="1"/>
    <col min="2" max="2" width="15.5703125" style="68" customWidth="1"/>
    <col min="3" max="3" width="12.85546875" style="68" customWidth="1"/>
    <col min="4" max="4" width="12.28515625" style="68" customWidth="1"/>
    <col min="5" max="5" width="12.85546875" style="68" customWidth="1"/>
    <col min="6" max="6" width="10.42578125" style="68" customWidth="1"/>
    <col min="7" max="7" width="11" style="68" customWidth="1"/>
    <col min="8" max="8" width="13.140625" style="68" customWidth="1"/>
    <col min="9" max="9" width="10.42578125" style="68" customWidth="1"/>
    <col min="10" max="10" width="12.28515625" style="68" customWidth="1"/>
    <col min="11" max="11" width="12.42578125" style="68" customWidth="1"/>
    <col min="12" max="12" width="11.85546875" style="68" customWidth="1"/>
    <col min="13" max="13" width="12.85546875" style="68" customWidth="1"/>
    <col min="14" max="14" width="15.140625" style="68" customWidth="1"/>
    <col min="15" max="15" width="11" style="68" customWidth="1"/>
    <col min="16" max="16" width="13.42578125" style="68" customWidth="1"/>
    <col min="17" max="256" width="9" style="68"/>
    <col min="257" max="257" width="88.85546875" style="68" customWidth="1"/>
    <col min="258" max="258" width="15.5703125" style="68" customWidth="1"/>
    <col min="259" max="259" width="12.85546875" style="68" customWidth="1"/>
    <col min="260" max="260" width="12.28515625" style="68" customWidth="1"/>
    <col min="261" max="261" width="10.28515625" style="68" customWidth="1"/>
    <col min="262" max="262" width="8.7109375" style="68" customWidth="1"/>
    <col min="263" max="263" width="11" style="68" customWidth="1"/>
    <col min="264" max="264" width="9.42578125" style="68" customWidth="1"/>
    <col min="265" max="265" width="10.42578125" style="68" customWidth="1"/>
    <col min="266" max="266" width="12.28515625" style="68" customWidth="1"/>
    <col min="267" max="268" width="9.5703125" style="68" customWidth="1"/>
    <col min="269" max="269" width="12" style="68" customWidth="1"/>
    <col min="270" max="270" width="12.5703125" style="68" customWidth="1"/>
    <col min="271" max="271" width="11" style="68" customWidth="1"/>
    <col min="272" max="272" width="10.85546875" style="68" customWidth="1"/>
    <col min="273" max="512" width="9" style="68"/>
    <col min="513" max="513" width="88.85546875" style="68" customWidth="1"/>
    <col min="514" max="514" width="15.5703125" style="68" customWidth="1"/>
    <col min="515" max="515" width="12.85546875" style="68" customWidth="1"/>
    <col min="516" max="516" width="12.28515625" style="68" customWidth="1"/>
    <col min="517" max="517" width="10.28515625" style="68" customWidth="1"/>
    <col min="518" max="518" width="8.7109375" style="68" customWidth="1"/>
    <col min="519" max="519" width="11" style="68" customWidth="1"/>
    <col min="520" max="520" width="9.42578125" style="68" customWidth="1"/>
    <col min="521" max="521" width="10.42578125" style="68" customWidth="1"/>
    <col min="522" max="522" width="12.28515625" style="68" customWidth="1"/>
    <col min="523" max="524" width="9.5703125" style="68" customWidth="1"/>
    <col min="525" max="525" width="12" style="68" customWidth="1"/>
    <col min="526" max="526" width="12.5703125" style="68" customWidth="1"/>
    <col min="527" max="527" width="11" style="68" customWidth="1"/>
    <col min="528" max="528" width="10.85546875" style="68" customWidth="1"/>
    <col min="529" max="768" width="9" style="68"/>
    <col min="769" max="769" width="88.85546875" style="68" customWidth="1"/>
    <col min="770" max="770" width="15.5703125" style="68" customWidth="1"/>
    <col min="771" max="771" width="12.85546875" style="68" customWidth="1"/>
    <col min="772" max="772" width="12.28515625" style="68" customWidth="1"/>
    <col min="773" max="773" width="10.28515625" style="68" customWidth="1"/>
    <col min="774" max="774" width="8.7109375" style="68" customWidth="1"/>
    <col min="775" max="775" width="11" style="68" customWidth="1"/>
    <col min="776" max="776" width="9.42578125" style="68" customWidth="1"/>
    <col min="777" max="777" width="10.42578125" style="68" customWidth="1"/>
    <col min="778" max="778" width="12.28515625" style="68" customWidth="1"/>
    <col min="779" max="780" width="9.5703125" style="68" customWidth="1"/>
    <col min="781" max="781" width="12" style="68" customWidth="1"/>
    <col min="782" max="782" width="12.5703125" style="68" customWidth="1"/>
    <col min="783" max="783" width="11" style="68" customWidth="1"/>
    <col min="784" max="784" width="10.85546875" style="68" customWidth="1"/>
    <col min="785" max="1024" width="9" style="68"/>
    <col min="1025" max="1025" width="88.85546875" style="68" customWidth="1"/>
    <col min="1026" max="1026" width="15.5703125" style="68" customWidth="1"/>
    <col min="1027" max="1027" width="12.85546875" style="68" customWidth="1"/>
    <col min="1028" max="1028" width="12.28515625" style="68" customWidth="1"/>
    <col min="1029" max="1029" width="10.28515625" style="68" customWidth="1"/>
    <col min="1030" max="1030" width="8.7109375" style="68" customWidth="1"/>
    <col min="1031" max="1031" width="11" style="68" customWidth="1"/>
    <col min="1032" max="1032" width="9.42578125" style="68" customWidth="1"/>
    <col min="1033" max="1033" width="10.42578125" style="68" customWidth="1"/>
    <col min="1034" max="1034" width="12.28515625" style="68" customWidth="1"/>
    <col min="1035" max="1036" width="9.5703125" style="68" customWidth="1"/>
    <col min="1037" max="1037" width="12" style="68" customWidth="1"/>
    <col min="1038" max="1038" width="12.5703125" style="68" customWidth="1"/>
    <col min="1039" max="1039" width="11" style="68" customWidth="1"/>
    <col min="1040" max="1040" width="10.85546875" style="68" customWidth="1"/>
    <col min="1041" max="1280" width="9" style="68"/>
    <col min="1281" max="1281" width="88.85546875" style="68" customWidth="1"/>
    <col min="1282" max="1282" width="15.5703125" style="68" customWidth="1"/>
    <col min="1283" max="1283" width="12.85546875" style="68" customWidth="1"/>
    <col min="1284" max="1284" width="12.28515625" style="68" customWidth="1"/>
    <col min="1285" max="1285" width="10.28515625" style="68" customWidth="1"/>
    <col min="1286" max="1286" width="8.7109375" style="68" customWidth="1"/>
    <col min="1287" max="1287" width="11" style="68" customWidth="1"/>
    <col min="1288" max="1288" width="9.42578125" style="68" customWidth="1"/>
    <col min="1289" max="1289" width="10.42578125" style="68" customWidth="1"/>
    <col min="1290" max="1290" width="12.28515625" style="68" customWidth="1"/>
    <col min="1291" max="1292" width="9.5703125" style="68" customWidth="1"/>
    <col min="1293" max="1293" width="12" style="68" customWidth="1"/>
    <col min="1294" max="1294" width="12.5703125" style="68" customWidth="1"/>
    <col min="1295" max="1295" width="11" style="68" customWidth="1"/>
    <col min="1296" max="1296" width="10.85546875" style="68" customWidth="1"/>
    <col min="1297" max="1536" width="9" style="68"/>
    <col min="1537" max="1537" width="88.85546875" style="68" customWidth="1"/>
    <col min="1538" max="1538" width="15.5703125" style="68" customWidth="1"/>
    <col min="1539" max="1539" width="12.85546875" style="68" customWidth="1"/>
    <col min="1540" max="1540" width="12.28515625" style="68" customWidth="1"/>
    <col min="1541" max="1541" width="10.28515625" style="68" customWidth="1"/>
    <col min="1542" max="1542" width="8.7109375" style="68" customWidth="1"/>
    <col min="1543" max="1543" width="11" style="68" customWidth="1"/>
    <col min="1544" max="1544" width="9.42578125" style="68" customWidth="1"/>
    <col min="1545" max="1545" width="10.42578125" style="68" customWidth="1"/>
    <col min="1546" max="1546" width="12.28515625" style="68" customWidth="1"/>
    <col min="1547" max="1548" width="9.5703125" style="68" customWidth="1"/>
    <col min="1549" max="1549" width="12" style="68" customWidth="1"/>
    <col min="1550" max="1550" width="12.5703125" style="68" customWidth="1"/>
    <col min="1551" max="1551" width="11" style="68" customWidth="1"/>
    <col min="1552" max="1552" width="10.85546875" style="68" customWidth="1"/>
    <col min="1553" max="1792" width="9" style="68"/>
    <col min="1793" max="1793" width="88.85546875" style="68" customWidth="1"/>
    <col min="1794" max="1794" width="15.5703125" style="68" customWidth="1"/>
    <col min="1795" max="1795" width="12.85546875" style="68" customWidth="1"/>
    <col min="1796" max="1796" width="12.28515625" style="68" customWidth="1"/>
    <col min="1797" max="1797" width="10.28515625" style="68" customWidth="1"/>
    <col min="1798" max="1798" width="8.7109375" style="68" customWidth="1"/>
    <col min="1799" max="1799" width="11" style="68" customWidth="1"/>
    <col min="1800" max="1800" width="9.42578125" style="68" customWidth="1"/>
    <col min="1801" max="1801" width="10.42578125" style="68" customWidth="1"/>
    <col min="1802" max="1802" width="12.28515625" style="68" customWidth="1"/>
    <col min="1803" max="1804" width="9.5703125" style="68" customWidth="1"/>
    <col min="1805" max="1805" width="12" style="68" customWidth="1"/>
    <col min="1806" max="1806" width="12.5703125" style="68" customWidth="1"/>
    <col min="1807" max="1807" width="11" style="68" customWidth="1"/>
    <col min="1808" max="1808" width="10.85546875" style="68" customWidth="1"/>
    <col min="1809" max="2048" width="9" style="68"/>
    <col min="2049" max="2049" width="88.85546875" style="68" customWidth="1"/>
    <col min="2050" max="2050" width="15.5703125" style="68" customWidth="1"/>
    <col min="2051" max="2051" width="12.85546875" style="68" customWidth="1"/>
    <col min="2052" max="2052" width="12.28515625" style="68" customWidth="1"/>
    <col min="2053" max="2053" width="10.28515625" style="68" customWidth="1"/>
    <col min="2054" max="2054" width="8.7109375" style="68" customWidth="1"/>
    <col min="2055" max="2055" width="11" style="68" customWidth="1"/>
    <col min="2056" max="2056" width="9.42578125" style="68" customWidth="1"/>
    <col min="2057" max="2057" width="10.42578125" style="68" customWidth="1"/>
    <col min="2058" max="2058" width="12.28515625" style="68" customWidth="1"/>
    <col min="2059" max="2060" width="9.5703125" style="68" customWidth="1"/>
    <col min="2061" max="2061" width="12" style="68" customWidth="1"/>
    <col min="2062" max="2062" width="12.5703125" style="68" customWidth="1"/>
    <col min="2063" max="2063" width="11" style="68" customWidth="1"/>
    <col min="2064" max="2064" width="10.85546875" style="68" customWidth="1"/>
    <col min="2065" max="2304" width="9" style="68"/>
    <col min="2305" max="2305" width="88.85546875" style="68" customWidth="1"/>
    <col min="2306" max="2306" width="15.5703125" style="68" customWidth="1"/>
    <col min="2307" max="2307" width="12.85546875" style="68" customWidth="1"/>
    <col min="2308" max="2308" width="12.28515625" style="68" customWidth="1"/>
    <col min="2309" max="2309" width="10.28515625" style="68" customWidth="1"/>
    <col min="2310" max="2310" width="8.7109375" style="68" customWidth="1"/>
    <col min="2311" max="2311" width="11" style="68" customWidth="1"/>
    <col min="2312" max="2312" width="9.42578125" style="68" customWidth="1"/>
    <col min="2313" max="2313" width="10.42578125" style="68" customWidth="1"/>
    <col min="2314" max="2314" width="12.28515625" style="68" customWidth="1"/>
    <col min="2315" max="2316" width="9.5703125" style="68" customWidth="1"/>
    <col min="2317" max="2317" width="12" style="68" customWidth="1"/>
    <col min="2318" max="2318" width="12.5703125" style="68" customWidth="1"/>
    <col min="2319" max="2319" width="11" style="68" customWidth="1"/>
    <col min="2320" max="2320" width="10.85546875" style="68" customWidth="1"/>
    <col min="2321" max="2560" width="9" style="68"/>
    <col min="2561" max="2561" width="88.85546875" style="68" customWidth="1"/>
    <col min="2562" max="2562" width="15.5703125" style="68" customWidth="1"/>
    <col min="2563" max="2563" width="12.85546875" style="68" customWidth="1"/>
    <col min="2564" max="2564" width="12.28515625" style="68" customWidth="1"/>
    <col min="2565" max="2565" width="10.28515625" style="68" customWidth="1"/>
    <col min="2566" max="2566" width="8.7109375" style="68" customWidth="1"/>
    <col min="2567" max="2567" width="11" style="68" customWidth="1"/>
    <col min="2568" max="2568" width="9.42578125" style="68" customWidth="1"/>
    <col min="2569" max="2569" width="10.42578125" style="68" customWidth="1"/>
    <col min="2570" max="2570" width="12.28515625" style="68" customWidth="1"/>
    <col min="2571" max="2572" width="9.5703125" style="68" customWidth="1"/>
    <col min="2573" max="2573" width="12" style="68" customWidth="1"/>
    <col min="2574" max="2574" width="12.5703125" style="68" customWidth="1"/>
    <col min="2575" max="2575" width="11" style="68" customWidth="1"/>
    <col min="2576" max="2576" width="10.85546875" style="68" customWidth="1"/>
    <col min="2577" max="2816" width="9" style="68"/>
    <col min="2817" max="2817" width="88.85546875" style="68" customWidth="1"/>
    <col min="2818" max="2818" width="15.5703125" style="68" customWidth="1"/>
    <col min="2819" max="2819" width="12.85546875" style="68" customWidth="1"/>
    <col min="2820" max="2820" width="12.28515625" style="68" customWidth="1"/>
    <col min="2821" max="2821" width="10.28515625" style="68" customWidth="1"/>
    <col min="2822" max="2822" width="8.7109375" style="68" customWidth="1"/>
    <col min="2823" max="2823" width="11" style="68" customWidth="1"/>
    <col min="2824" max="2824" width="9.42578125" style="68" customWidth="1"/>
    <col min="2825" max="2825" width="10.42578125" style="68" customWidth="1"/>
    <col min="2826" max="2826" width="12.28515625" style="68" customWidth="1"/>
    <col min="2827" max="2828" width="9.5703125" style="68" customWidth="1"/>
    <col min="2829" max="2829" width="12" style="68" customWidth="1"/>
    <col min="2830" max="2830" width="12.5703125" style="68" customWidth="1"/>
    <col min="2831" max="2831" width="11" style="68" customWidth="1"/>
    <col min="2832" max="2832" width="10.85546875" style="68" customWidth="1"/>
    <col min="2833" max="3072" width="9" style="68"/>
    <col min="3073" max="3073" width="88.85546875" style="68" customWidth="1"/>
    <col min="3074" max="3074" width="15.5703125" style="68" customWidth="1"/>
    <col min="3075" max="3075" width="12.85546875" style="68" customWidth="1"/>
    <col min="3076" max="3076" width="12.28515625" style="68" customWidth="1"/>
    <col min="3077" max="3077" width="10.28515625" style="68" customWidth="1"/>
    <col min="3078" max="3078" width="8.7109375" style="68" customWidth="1"/>
    <col min="3079" max="3079" width="11" style="68" customWidth="1"/>
    <col min="3080" max="3080" width="9.42578125" style="68" customWidth="1"/>
    <col min="3081" max="3081" width="10.42578125" style="68" customWidth="1"/>
    <col min="3082" max="3082" width="12.28515625" style="68" customWidth="1"/>
    <col min="3083" max="3084" width="9.5703125" style="68" customWidth="1"/>
    <col min="3085" max="3085" width="12" style="68" customWidth="1"/>
    <col min="3086" max="3086" width="12.5703125" style="68" customWidth="1"/>
    <col min="3087" max="3087" width="11" style="68" customWidth="1"/>
    <col min="3088" max="3088" width="10.85546875" style="68" customWidth="1"/>
    <col min="3089" max="3328" width="9" style="68"/>
    <col min="3329" max="3329" width="88.85546875" style="68" customWidth="1"/>
    <col min="3330" max="3330" width="15.5703125" style="68" customWidth="1"/>
    <col min="3331" max="3331" width="12.85546875" style="68" customWidth="1"/>
    <col min="3332" max="3332" width="12.28515625" style="68" customWidth="1"/>
    <col min="3333" max="3333" width="10.28515625" style="68" customWidth="1"/>
    <col min="3334" max="3334" width="8.7109375" style="68" customWidth="1"/>
    <col min="3335" max="3335" width="11" style="68" customWidth="1"/>
    <col min="3336" max="3336" width="9.42578125" style="68" customWidth="1"/>
    <col min="3337" max="3337" width="10.42578125" style="68" customWidth="1"/>
    <col min="3338" max="3338" width="12.28515625" style="68" customWidth="1"/>
    <col min="3339" max="3340" width="9.5703125" style="68" customWidth="1"/>
    <col min="3341" max="3341" width="12" style="68" customWidth="1"/>
    <col min="3342" max="3342" width="12.5703125" style="68" customWidth="1"/>
    <col min="3343" max="3343" width="11" style="68" customWidth="1"/>
    <col min="3344" max="3344" width="10.85546875" style="68" customWidth="1"/>
    <col min="3345" max="3584" width="9" style="68"/>
    <col min="3585" max="3585" width="88.85546875" style="68" customWidth="1"/>
    <col min="3586" max="3586" width="15.5703125" style="68" customWidth="1"/>
    <col min="3587" max="3587" width="12.85546875" style="68" customWidth="1"/>
    <col min="3588" max="3588" width="12.28515625" style="68" customWidth="1"/>
    <col min="3589" max="3589" width="10.28515625" style="68" customWidth="1"/>
    <col min="3590" max="3590" width="8.7109375" style="68" customWidth="1"/>
    <col min="3591" max="3591" width="11" style="68" customWidth="1"/>
    <col min="3592" max="3592" width="9.42578125" style="68" customWidth="1"/>
    <col min="3593" max="3593" width="10.42578125" style="68" customWidth="1"/>
    <col min="3594" max="3594" width="12.28515625" style="68" customWidth="1"/>
    <col min="3595" max="3596" width="9.5703125" style="68" customWidth="1"/>
    <col min="3597" max="3597" width="12" style="68" customWidth="1"/>
    <col min="3598" max="3598" width="12.5703125" style="68" customWidth="1"/>
    <col min="3599" max="3599" width="11" style="68" customWidth="1"/>
    <col min="3600" max="3600" width="10.85546875" style="68" customWidth="1"/>
    <col min="3601" max="3840" width="9" style="68"/>
    <col min="3841" max="3841" width="88.85546875" style="68" customWidth="1"/>
    <col min="3842" max="3842" width="15.5703125" style="68" customWidth="1"/>
    <col min="3843" max="3843" width="12.85546875" style="68" customWidth="1"/>
    <col min="3844" max="3844" width="12.28515625" style="68" customWidth="1"/>
    <col min="3845" max="3845" width="10.28515625" style="68" customWidth="1"/>
    <col min="3846" max="3846" width="8.7109375" style="68" customWidth="1"/>
    <col min="3847" max="3847" width="11" style="68" customWidth="1"/>
    <col min="3848" max="3848" width="9.42578125" style="68" customWidth="1"/>
    <col min="3849" max="3849" width="10.42578125" style="68" customWidth="1"/>
    <col min="3850" max="3850" width="12.28515625" style="68" customWidth="1"/>
    <col min="3851" max="3852" width="9.5703125" style="68" customWidth="1"/>
    <col min="3853" max="3853" width="12" style="68" customWidth="1"/>
    <col min="3854" max="3854" width="12.5703125" style="68" customWidth="1"/>
    <col min="3855" max="3855" width="11" style="68" customWidth="1"/>
    <col min="3856" max="3856" width="10.85546875" style="68" customWidth="1"/>
    <col min="3857" max="4096" width="9" style="68"/>
    <col min="4097" max="4097" width="88.85546875" style="68" customWidth="1"/>
    <col min="4098" max="4098" width="15.5703125" style="68" customWidth="1"/>
    <col min="4099" max="4099" width="12.85546875" style="68" customWidth="1"/>
    <col min="4100" max="4100" width="12.28515625" style="68" customWidth="1"/>
    <col min="4101" max="4101" width="10.28515625" style="68" customWidth="1"/>
    <col min="4102" max="4102" width="8.7109375" style="68" customWidth="1"/>
    <col min="4103" max="4103" width="11" style="68" customWidth="1"/>
    <col min="4104" max="4104" width="9.42578125" style="68" customWidth="1"/>
    <col min="4105" max="4105" width="10.42578125" style="68" customWidth="1"/>
    <col min="4106" max="4106" width="12.28515625" style="68" customWidth="1"/>
    <col min="4107" max="4108" width="9.5703125" style="68" customWidth="1"/>
    <col min="4109" max="4109" width="12" style="68" customWidth="1"/>
    <col min="4110" max="4110" width="12.5703125" style="68" customWidth="1"/>
    <col min="4111" max="4111" width="11" style="68" customWidth="1"/>
    <col min="4112" max="4112" width="10.85546875" style="68" customWidth="1"/>
    <col min="4113" max="4352" width="9" style="68"/>
    <col min="4353" max="4353" width="88.85546875" style="68" customWidth="1"/>
    <col min="4354" max="4354" width="15.5703125" style="68" customWidth="1"/>
    <col min="4355" max="4355" width="12.85546875" style="68" customWidth="1"/>
    <col min="4356" max="4356" width="12.28515625" style="68" customWidth="1"/>
    <col min="4357" max="4357" width="10.28515625" style="68" customWidth="1"/>
    <col min="4358" max="4358" width="8.7109375" style="68" customWidth="1"/>
    <col min="4359" max="4359" width="11" style="68" customWidth="1"/>
    <col min="4360" max="4360" width="9.42578125" style="68" customWidth="1"/>
    <col min="4361" max="4361" width="10.42578125" style="68" customWidth="1"/>
    <col min="4362" max="4362" width="12.28515625" style="68" customWidth="1"/>
    <col min="4363" max="4364" width="9.5703125" style="68" customWidth="1"/>
    <col min="4365" max="4365" width="12" style="68" customWidth="1"/>
    <col min="4366" max="4366" width="12.5703125" style="68" customWidth="1"/>
    <col min="4367" max="4367" width="11" style="68" customWidth="1"/>
    <col min="4368" max="4368" width="10.85546875" style="68" customWidth="1"/>
    <col min="4369" max="4608" width="9" style="68"/>
    <col min="4609" max="4609" width="88.85546875" style="68" customWidth="1"/>
    <col min="4610" max="4610" width="15.5703125" style="68" customWidth="1"/>
    <col min="4611" max="4611" width="12.85546875" style="68" customWidth="1"/>
    <col min="4612" max="4612" width="12.28515625" style="68" customWidth="1"/>
    <col min="4613" max="4613" width="10.28515625" style="68" customWidth="1"/>
    <col min="4614" max="4614" width="8.7109375" style="68" customWidth="1"/>
    <col min="4615" max="4615" width="11" style="68" customWidth="1"/>
    <col min="4616" max="4616" width="9.42578125" style="68" customWidth="1"/>
    <col min="4617" max="4617" width="10.42578125" style="68" customWidth="1"/>
    <col min="4618" max="4618" width="12.28515625" style="68" customWidth="1"/>
    <col min="4619" max="4620" width="9.5703125" style="68" customWidth="1"/>
    <col min="4621" max="4621" width="12" style="68" customWidth="1"/>
    <col min="4622" max="4622" width="12.5703125" style="68" customWidth="1"/>
    <col min="4623" max="4623" width="11" style="68" customWidth="1"/>
    <col min="4624" max="4624" width="10.85546875" style="68" customWidth="1"/>
    <col min="4625" max="4864" width="9" style="68"/>
    <col min="4865" max="4865" width="88.85546875" style="68" customWidth="1"/>
    <col min="4866" max="4866" width="15.5703125" style="68" customWidth="1"/>
    <col min="4867" max="4867" width="12.85546875" style="68" customWidth="1"/>
    <col min="4868" max="4868" width="12.28515625" style="68" customWidth="1"/>
    <col min="4869" max="4869" width="10.28515625" style="68" customWidth="1"/>
    <col min="4870" max="4870" width="8.7109375" style="68" customWidth="1"/>
    <col min="4871" max="4871" width="11" style="68" customWidth="1"/>
    <col min="4872" max="4872" width="9.42578125" style="68" customWidth="1"/>
    <col min="4873" max="4873" width="10.42578125" style="68" customWidth="1"/>
    <col min="4874" max="4874" width="12.28515625" style="68" customWidth="1"/>
    <col min="4875" max="4876" width="9.5703125" style="68" customWidth="1"/>
    <col min="4877" max="4877" width="12" style="68" customWidth="1"/>
    <col min="4878" max="4878" width="12.5703125" style="68" customWidth="1"/>
    <col min="4879" max="4879" width="11" style="68" customWidth="1"/>
    <col min="4880" max="4880" width="10.85546875" style="68" customWidth="1"/>
    <col min="4881" max="5120" width="9" style="68"/>
    <col min="5121" max="5121" width="88.85546875" style="68" customWidth="1"/>
    <col min="5122" max="5122" width="15.5703125" style="68" customWidth="1"/>
    <col min="5123" max="5123" width="12.85546875" style="68" customWidth="1"/>
    <col min="5124" max="5124" width="12.28515625" style="68" customWidth="1"/>
    <col min="5125" max="5125" width="10.28515625" style="68" customWidth="1"/>
    <col min="5126" max="5126" width="8.7109375" style="68" customWidth="1"/>
    <col min="5127" max="5127" width="11" style="68" customWidth="1"/>
    <col min="5128" max="5128" width="9.42578125" style="68" customWidth="1"/>
    <col min="5129" max="5129" width="10.42578125" style="68" customWidth="1"/>
    <col min="5130" max="5130" width="12.28515625" style="68" customWidth="1"/>
    <col min="5131" max="5132" width="9.5703125" style="68" customWidth="1"/>
    <col min="5133" max="5133" width="12" style="68" customWidth="1"/>
    <col min="5134" max="5134" width="12.5703125" style="68" customWidth="1"/>
    <col min="5135" max="5135" width="11" style="68" customWidth="1"/>
    <col min="5136" max="5136" width="10.85546875" style="68" customWidth="1"/>
    <col min="5137" max="5376" width="9" style="68"/>
    <col min="5377" max="5377" width="88.85546875" style="68" customWidth="1"/>
    <col min="5378" max="5378" width="15.5703125" style="68" customWidth="1"/>
    <col min="5379" max="5379" width="12.85546875" style="68" customWidth="1"/>
    <col min="5380" max="5380" width="12.28515625" style="68" customWidth="1"/>
    <col min="5381" max="5381" width="10.28515625" style="68" customWidth="1"/>
    <col min="5382" max="5382" width="8.7109375" style="68" customWidth="1"/>
    <col min="5383" max="5383" width="11" style="68" customWidth="1"/>
    <col min="5384" max="5384" width="9.42578125" style="68" customWidth="1"/>
    <col min="5385" max="5385" width="10.42578125" style="68" customWidth="1"/>
    <col min="5386" max="5386" width="12.28515625" style="68" customWidth="1"/>
    <col min="5387" max="5388" width="9.5703125" style="68" customWidth="1"/>
    <col min="5389" max="5389" width="12" style="68" customWidth="1"/>
    <col min="5390" max="5390" width="12.5703125" style="68" customWidth="1"/>
    <col min="5391" max="5391" width="11" style="68" customWidth="1"/>
    <col min="5392" max="5392" width="10.85546875" style="68" customWidth="1"/>
    <col min="5393" max="5632" width="9" style="68"/>
    <col min="5633" max="5633" width="88.85546875" style="68" customWidth="1"/>
    <col min="5634" max="5634" width="15.5703125" style="68" customWidth="1"/>
    <col min="5635" max="5635" width="12.85546875" style="68" customWidth="1"/>
    <col min="5636" max="5636" width="12.28515625" style="68" customWidth="1"/>
    <col min="5637" max="5637" width="10.28515625" style="68" customWidth="1"/>
    <col min="5638" max="5638" width="8.7109375" style="68" customWidth="1"/>
    <col min="5639" max="5639" width="11" style="68" customWidth="1"/>
    <col min="5640" max="5640" width="9.42578125" style="68" customWidth="1"/>
    <col min="5641" max="5641" width="10.42578125" style="68" customWidth="1"/>
    <col min="5642" max="5642" width="12.28515625" style="68" customWidth="1"/>
    <col min="5643" max="5644" width="9.5703125" style="68" customWidth="1"/>
    <col min="5645" max="5645" width="12" style="68" customWidth="1"/>
    <col min="5646" max="5646" width="12.5703125" style="68" customWidth="1"/>
    <col min="5647" max="5647" width="11" style="68" customWidth="1"/>
    <col min="5648" max="5648" width="10.85546875" style="68" customWidth="1"/>
    <col min="5649" max="5888" width="9" style="68"/>
    <col min="5889" max="5889" width="88.85546875" style="68" customWidth="1"/>
    <col min="5890" max="5890" width="15.5703125" style="68" customWidth="1"/>
    <col min="5891" max="5891" width="12.85546875" style="68" customWidth="1"/>
    <col min="5892" max="5892" width="12.28515625" style="68" customWidth="1"/>
    <col min="5893" max="5893" width="10.28515625" style="68" customWidth="1"/>
    <col min="5894" max="5894" width="8.7109375" style="68" customWidth="1"/>
    <col min="5895" max="5895" width="11" style="68" customWidth="1"/>
    <col min="5896" max="5896" width="9.42578125" style="68" customWidth="1"/>
    <col min="5897" max="5897" width="10.42578125" style="68" customWidth="1"/>
    <col min="5898" max="5898" width="12.28515625" style="68" customWidth="1"/>
    <col min="5899" max="5900" width="9.5703125" style="68" customWidth="1"/>
    <col min="5901" max="5901" width="12" style="68" customWidth="1"/>
    <col min="5902" max="5902" width="12.5703125" style="68" customWidth="1"/>
    <col min="5903" max="5903" width="11" style="68" customWidth="1"/>
    <col min="5904" max="5904" width="10.85546875" style="68" customWidth="1"/>
    <col min="5905" max="6144" width="9" style="68"/>
    <col min="6145" max="6145" width="88.85546875" style="68" customWidth="1"/>
    <col min="6146" max="6146" width="15.5703125" style="68" customWidth="1"/>
    <col min="6147" max="6147" width="12.85546875" style="68" customWidth="1"/>
    <col min="6148" max="6148" width="12.28515625" style="68" customWidth="1"/>
    <col min="6149" max="6149" width="10.28515625" style="68" customWidth="1"/>
    <col min="6150" max="6150" width="8.7109375" style="68" customWidth="1"/>
    <col min="6151" max="6151" width="11" style="68" customWidth="1"/>
    <col min="6152" max="6152" width="9.42578125" style="68" customWidth="1"/>
    <col min="6153" max="6153" width="10.42578125" style="68" customWidth="1"/>
    <col min="6154" max="6154" width="12.28515625" style="68" customWidth="1"/>
    <col min="6155" max="6156" width="9.5703125" style="68" customWidth="1"/>
    <col min="6157" max="6157" width="12" style="68" customWidth="1"/>
    <col min="6158" max="6158" width="12.5703125" style="68" customWidth="1"/>
    <col min="6159" max="6159" width="11" style="68" customWidth="1"/>
    <col min="6160" max="6160" width="10.85546875" style="68" customWidth="1"/>
    <col min="6161" max="6400" width="9" style="68"/>
    <col min="6401" max="6401" width="88.85546875" style="68" customWidth="1"/>
    <col min="6402" max="6402" width="15.5703125" style="68" customWidth="1"/>
    <col min="6403" max="6403" width="12.85546875" style="68" customWidth="1"/>
    <col min="6404" max="6404" width="12.28515625" style="68" customWidth="1"/>
    <col min="6405" max="6405" width="10.28515625" style="68" customWidth="1"/>
    <col min="6406" max="6406" width="8.7109375" style="68" customWidth="1"/>
    <col min="6407" max="6407" width="11" style="68" customWidth="1"/>
    <col min="6408" max="6408" width="9.42578125" style="68" customWidth="1"/>
    <col min="6409" max="6409" width="10.42578125" style="68" customWidth="1"/>
    <col min="6410" max="6410" width="12.28515625" style="68" customWidth="1"/>
    <col min="6411" max="6412" width="9.5703125" style="68" customWidth="1"/>
    <col min="6413" max="6413" width="12" style="68" customWidth="1"/>
    <col min="6414" max="6414" width="12.5703125" style="68" customWidth="1"/>
    <col min="6415" max="6415" width="11" style="68" customWidth="1"/>
    <col min="6416" max="6416" width="10.85546875" style="68" customWidth="1"/>
    <col min="6417" max="6656" width="9" style="68"/>
    <col min="6657" max="6657" width="88.85546875" style="68" customWidth="1"/>
    <col min="6658" max="6658" width="15.5703125" style="68" customWidth="1"/>
    <col min="6659" max="6659" width="12.85546875" style="68" customWidth="1"/>
    <col min="6660" max="6660" width="12.28515625" style="68" customWidth="1"/>
    <col min="6661" max="6661" width="10.28515625" style="68" customWidth="1"/>
    <col min="6662" max="6662" width="8.7109375" style="68" customWidth="1"/>
    <col min="6663" max="6663" width="11" style="68" customWidth="1"/>
    <col min="6664" max="6664" width="9.42578125" style="68" customWidth="1"/>
    <col min="6665" max="6665" width="10.42578125" style="68" customWidth="1"/>
    <col min="6666" max="6666" width="12.28515625" style="68" customWidth="1"/>
    <col min="6667" max="6668" width="9.5703125" style="68" customWidth="1"/>
    <col min="6669" max="6669" width="12" style="68" customWidth="1"/>
    <col min="6670" max="6670" width="12.5703125" style="68" customWidth="1"/>
    <col min="6671" max="6671" width="11" style="68" customWidth="1"/>
    <col min="6672" max="6672" width="10.85546875" style="68" customWidth="1"/>
    <col min="6673" max="6912" width="9" style="68"/>
    <col min="6913" max="6913" width="88.85546875" style="68" customWidth="1"/>
    <col min="6914" max="6914" width="15.5703125" style="68" customWidth="1"/>
    <col min="6915" max="6915" width="12.85546875" style="68" customWidth="1"/>
    <col min="6916" max="6916" width="12.28515625" style="68" customWidth="1"/>
    <col min="6917" max="6917" width="10.28515625" style="68" customWidth="1"/>
    <col min="6918" max="6918" width="8.7109375" style="68" customWidth="1"/>
    <col min="6919" max="6919" width="11" style="68" customWidth="1"/>
    <col min="6920" max="6920" width="9.42578125" style="68" customWidth="1"/>
    <col min="6921" max="6921" width="10.42578125" style="68" customWidth="1"/>
    <col min="6922" max="6922" width="12.28515625" style="68" customWidth="1"/>
    <col min="6923" max="6924" width="9.5703125" style="68" customWidth="1"/>
    <col min="6925" max="6925" width="12" style="68" customWidth="1"/>
    <col min="6926" max="6926" width="12.5703125" style="68" customWidth="1"/>
    <col min="6927" max="6927" width="11" style="68" customWidth="1"/>
    <col min="6928" max="6928" width="10.85546875" style="68" customWidth="1"/>
    <col min="6929" max="7168" width="9" style="68"/>
    <col min="7169" max="7169" width="88.85546875" style="68" customWidth="1"/>
    <col min="7170" max="7170" width="15.5703125" style="68" customWidth="1"/>
    <col min="7171" max="7171" width="12.85546875" style="68" customWidth="1"/>
    <col min="7172" max="7172" width="12.28515625" style="68" customWidth="1"/>
    <col min="7173" max="7173" width="10.28515625" style="68" customWidth="1"/>
    <col min="7174" max="7174" width="8.7109375" style="68" customWidth="1"/>
    <col min="7175" max="7175" width="11" style="68" customWidth="1"/>
    <col min="7176" max="7176" width="9.42578125" style="68" customWidth="1"/>
    <col min="7177" max="7177" width="10.42578125" style="68" customWidth="1"/>
    <col min="7178" max="7178" width="12.28515625" style="68" customWidth="1"/>
    <col min="7179" max="7180" width="9.5703125" style="68" customWidth="1"/>
    <col min="7181" max="7181" width="12" style="68" customWidth="1"/>
    <col min="7182" max="7182" width="12.5703125" style="68" customWidth="1"/>
    <col min="7183" max="7183" width="11" style="68" customWidth="1"/>
    <col min="7184" max="7184" width="10.85546875" style="68" customWidth="1"/>
    <col min="7185" max="7424" width="9" style="68"/>
    <col min="7425" max="7425" width="88.85546875" style="68" customWidth="1"/>
    <col min="7426" max="7426" width="15.5703125" style="68" customWidth="1"/>
    <col min="7427" max="7427" width="12.85546875" style="68" customWidth="1"/>
    <col min="7428" max="7428" width="12.28515625" style="68" customWidth="1"/>
    <col min="7429" max="7429" width="10.28515625" style="68" customWidth="1"/>
    <col min="7430" max="7430" width="8.7109375" style="68" customWidth="1"/>
    <col min="7431" max="7431" width="11" style="68" customWidth="1"/>
    <col min="7432" max="7432" width="9.42578125" style="68" customWidth="1"/>
    <col min="7433" max="7433" width="10.42578125" style="68" customWidth="1"/>
    <col min="7434" max="7434" width="12.28515625" style="68" customWidth="1"/>
    <col min="7435" max="7436" width="9.5703125" style="68" customWidth="1"/>
    <col min="7437" max="7437" width="12" style="68" customWidth="1"/>
    <col min="7438" max="7438" width="12.5703125" style="68" customWidth="1"/>
    <col min="7439" max="7439" width="11" style="68" customWidth="1"/>
    <col min="7440" max="7440" width="10.85546875" style="68" customWidth="1"/>
    <col min="7441" max="7680" width="9" style="68"/>
    <col min="7681" max="7681" width="88.85546875" style="68" customWidth="1"/>
    <col min="7682" max="7682" width="15.5703125" style="68" customWidth="1"/>
    <col min="7683" max="7683" width="12.85546875" style="68" customWidth="1"/>
    <col min="7684" max="7684" width="12.28515625" style="68" customWidth="1"/>
    <col min="7685" max="7685" width="10.28515625" style="68" customWidth="1"/>
    <col min="7686" max="7686" width="8.7109375" style="68" customWidth="1"/>
    <col min="7687" max="7687" width="11" style="68" customWidth="1"/>
    <col min="7688" max="7688" width="9.42578125" style="68" customWidth="1"/>
    <col min="7689" max="7689" width="10.42578125" style="68" customWidth="1"/>
    <col min="7690" max="7690" width="12.28515625" style="68" customWidth="1"/>
    <col min="7691" max="7692" width="9.5703125" style="68" customWidth="1"/>
    <col min="7693" max="7693" width="12" style="68" customWidth="1"/>
    <col min="7694" max="7694" width="12.5703125" style="68" customWidth="1"/>
    <col min="7695" max="7695" width="11" style="68" customWidth="1"/>
    <col min="7696" max="7696" width="10.85546875" style="68" customWidth="1"/>
    <col min="7697" max="7936" width="9" style="68"/>
    <col min="7937" max="7937" width="88.85546875" style="68" customWidth="1"/>
    <col min="7938" max="7938" width="15.5703125" style="68" customWidth="1"/>
    <col min="7939" max="7939" width="12.85546875" style="68" customWidth="1"/>
    <col min="7940" max="7940" width="12.28515625" style="68" customWidth="1"/>
    <col min="7941" max="7941" width="10.28515625" style="68" customWidth="1"/>
    <col min="7942" max="7942" width="8.7109375" style="68" customWidth="1"/>
    <col min="7943" max="7943" width="11" style="68" customWidth="1"/>
    <col min="7944" max="7944" width="9.42578125" style="68" customWidth="1"/>
    <col min="7945" max="7945" width="10.42578125" style="68" customWidth="1"/>
    <col min="7946" max="7946" width="12.28515625" style="68" customWidth="1"/>
    <col min="7947" max="7948" width="9.5703125" style="68" customWidth="1"/>
    <col min="7949" max="7949" width="12" style="68" customWidth="1"/>
    <col min="7950" max="7950" width="12.5703125" style="68" customWidth="1"/>
    <col min="7951" max="7951" width="11" style="68" customWidth="1"/>
    <col min="7952" max="7952" width="10.85546875" style="68" customWidth="1"/>
    <col min="7953" max="8192" width="9" style="68"/>
    <col min="8193" max="8193" width="88.85546875" style="68" customWidth="1"/>
    <col min="8194" max="8194" width="15.5703125" style="68" customWidth="1"/>
    <col min="8195" max="8195" width="12.85546875" style="68" customWidth="1"/>
    <col min="8196" max="8196" width="12.28515625" style="68" customWidth="1"/>
    <col min="8197" max="8197" width="10.28515625" style="68" customWidth="1"/>
    <col min="8198" max="8198" width="8.7109375" style="68" customWidth="1"/>
    <col min="8199" max="8199" width="11" style="68" customWidth="1"/>
    <col min="8200" max="8200" width="9.42578125" style="68" customWidth="1"/>
    <col min="8201" max="8201" width="10.42578125" style="68" customWidth="1"/>
    <col min="8202" max="8202" width="12.28515625" style="68" customWidth="1"/>
    <col min="8203" max="8204" width="9.5703125" style="68" customWidth="1"/>
    <col min="8205" max="8205" width="12" style="68" customWidth="1"/>
    <col min="8206" max="8206" width="12.5703125" style="68" customWidth="1"/>
    <col min="8207" max="8207" width="11" style="68" customWidth="1"/>
    <col min="8208" max="8208" width="10.85546875" style="68" customWidth="1"/>
    <col min="8209" max="8448" width="9" style="68"/>
    <col min="8449" max="8449" width="88.85546875" style="68" customWidth="1"/>
    <col min="8450" max="8450" width="15.5703125" style="68" customWidth="1"/>
    <col min="8451" max="8451" width="12.85546875" style="68" customWidth="1"/>
    <col min="8452" max="8452" width="12.28515625" style="68" customWidth="1"/>
    <col min="8453" max="8453" width="10.28515625" style="68" customWidth="1"/>
    <col min="8454" max="8454" width="8.7109375" style="68" customWidth="1"/>
    <col min="8455" max="8455" width="11" style="68" customWidth="1"/>
    <col min="8456" max="8456" width="9.42578125" style="68" customWidth="1"/>
    <col min="8457" max="8457" width="10.42578125" style="68" customWidth="1"/>
    <col min="8458" max="8458" width="12.28515625" style="68" customWidth="1"/>
    <col min="8459" max="8460" width="9.5703125" style="68" customWidth="1"/>
    <col min="8461" max="8461" width="12" style="68" customWidth="1"/>
    <col min="8462" max="8462" width="12.5703125" style="68" customWidth="1"/>
    <col min="8463" max="8463" width="11" style="68" customWidth="1"/>
    <col min="8464" max="8464" width="10.85546875" style="68" customWidth="1"/>
    <col min="8465" max="8704" width="9" style="68"/>
    <col min="8705" max="8705" width="88.85546875" style="68" customWidth="1"/>
    <col min="8706" max="8706" width="15.5703125" style="68" customWidth="1"/>
    <col min="8707" max="8707" width="12.85546875" style="68" customWidth="1"/>
    <col min="8708" max="8708" width="12.28515625" style="68" customWidth="1"/>
    <col min="8709" max="8709" width="10.28515625" style="68" customWidth="1"/>
    <col min="8710" max="8710" width="8.7109375" style="68" customWidth="1"/>
    <col min="8711" max="8711" width="11" style="68" customWidth="1"/>
    <col min="8712" max="8712" width="9.42578125" style="68" customWidth="1"/>
    <col min="8713" max="8713" width="10.42578125" style="68" customWidth="1"/>
    <col min="8714" max="8714" width="12.28515625" style="68" customWidth="1"/>
    <col min="8715" max="8716" width="9.5703125" style="68" customWidth="1"/>
    <col min="8717" max="8717" width="12" style="68" customWidth="1"/>
    <col min="8718" max="8718" width="12.5703125" style="68" customWidth="1"/>
    <col min="8719" max="8719" width="11" style="68" customWidth="1"/>
    <col min="8720" max="8720" width="10.85546875" style="68" customWidth="1"/>
    <col min="8721" max="8960" width="9" style="68"/>
    <col min="8961" max="8961" width="88.85546875" style="68" customWidth="1"/>
    <col min="8962" max="8962" width="15.5703125" style="68" customWidth="1"/>
    <col min="8963" max="8963" width="12.85546875" style="68" customWidth="1"/>
    <col min="8964" max="8964" width="12.28515625" style="68" customWidth="1"/>
    <col min="8965" max="8965" width="10.28515625" style="68" customWidth="1"/>
    <col min="8966" max="8966" width="8.7109375" style="68" customWidth="1"/>
    <col min="8967" max="8967" width="11" style="68" customWidth="1"/>
    <col min="8968" max="8968" width="9.42578125" style="68" customWidth="1"/>
    <col min="8969" max="8969" width="10.42578125" style="68" customWidth="1"/>
    <col min="8970" max="8970" width="12.28515625" style="68" customWidth="1"/>
    <col min="8971" max="8972" width="9.5703125" style="68" customWidth="1"/>
    <col min="8973" max="8973" width="12" style="68" customWidth="1"/>
    <col min="8974" max="8974" width="12.5703125" style="68" customWidth="1"/>
    <col min="8975" max="8975" width="11" style="68" customWidth="1"/>
    <col min="8976" max="8976" width="10.85546875" style="68" customWidth="1"/>
    <col min="8977" max="9216" width="9" style="68"/>
    <col min="9217" max="9217" width="88.85546875" style="68" customWidth="1"/>
    <col min="9218" max="9218" width="15.5703125" style="68" customWidth="1"/>
    <col min="9219" max="9219" width="12.85546875" style="68" customWidth="1"/>
    <col min="9220" max="9220" width="12.28515625" style="68" customWidth="1"/>
    <col min="9221" max="9221" width="10.28515625" style="68" customWidth="1"/>
    <col min="9222" max="9222" width="8.7109375" style="68" customWidth="1"/>
    <col min="9223" max="9223" width="11" style="68" customWidth="1"/>
    <col min="9224" max="9224" width="9.42578125" style="68" customWidth="1"/>
    <col min="9225" max="9225" width="10.42578125" style="68" customWidth="1"/>
    <col min="9226" max="9226" width="12.28515625" style="68" customWidth="1"/>
    <col min="9227" max="9228" width="9.5703125" style="68" customWidth="1"/>
    <col min="9229" max="9229" width="12" style="68" customWidth="1"/>
    <col min="9230" max="9230" width="12.5703125" style="68" customWidth="1"/>
    <col min="9231" max="9231" width="11" style="68" customWidth="1"/>
    <col min="9232" max="9232" width="10.85546875" style="68" customWidth="1"/>
    <col min="9233" max="9472" width="9" style="68"/>
    <col min="9473" max="9473" width="88.85546875" style="68" customWidth="1"/>
    <col min="9474" max="9474" width="15.5703125" style="68" customWidth="1"/>
    <col min="9475" max="9475" width="12.85546875" style="68" customWidth="1"/>
    <col min="9476" max="9476" width="12.28515625" style="68" customWidth="1"/>
    <col min="9477" max="9477" width="10.28515625" style="68" customWidth="1"/>
    <col min="9478" max="9478" width="8.7109375" style="68" customWidth="1"/>
    <col min="9479" max="9479" width="11" style="68" customWidth="1"/>
    <col min="9480" max="9480" width="9.42578125" style="68" customWidth="1"/>
    <col min="9481" max="9481" width="10.42578125" style="68" customWidth="1"/>
    <col min="9482" max="9482" width="12.28515625" style="68" customWidth="1"/>
    <col min="9483" max="9484" width="9.5703125" style="68" customWidth="1"/>
    <col min="9485" max="9485" width="12" style="68" customWidth="1"/>
    <col min="9486" max="9486" width="12.5703125" style="68" customWidth="1"/>
    <col min="9487" max="9487" width="11" style="68" customWidth="1"/>
    <col min="9488" max="9488" width="10.85546875" style="68" customWidth="1"/>
    <col min="9489" max="9728" width="9" style="68"/>
    <col min="9729" max="9729" width="88.85546875" style="68" customWidth="1"/>
    <col min="9730" max="9730" width="15.5703125" style="68" customWidth="1"/>
    <col min="9731" max="9731" width="12.85546875" style="68" customWidth="1"/>
    <col min="9732" max="9732" width="12.28515625" style="68" customWidth="1"/>
    <col min="9733" max="9733" width="10.28515625" style="68" customWidth="1"/>
    <col min="9734" max="9734" width="8.7109375" style="68" customWidth="1"/>
    <col min="9735" max="9735" width="11" style="68" customWidth="1"/>
    <col min="9736" max="9736" width="9.42578125" style="68" customWidth="1"/>
    <col min="9737" max="9737" width="10.42578125" style="68" customWidth="1"/>
    <col min="9738" max="9738" width="12.28515625" style="68" customWidth="1"/>
    <col min="9739" max="9740" width="9.5703125" style="68" customWidth="1"/>
    <col min="9741" max="9741" width="12" style="68" customWidth="1"/>
    <col min="9742" max="9742" width="12.5703125" style="68" customWidth="1"/>
    <col min="9743" max="9743" width="11" style="68" customWidth="1"/>
    <col min="9744" max="9744" width="10.85546875" style="68" customWidth="1"/>
    <col min="9745" max="9984" width="9" style="68"/>
    <col min="9985" max="9985" width="88.85546875" style="68" customWidth="1"/>
    <col min="9986" max="9986" width="15.5703125" style="68" customWidth="1"/>
    <col min="9987" max="9987" width="12.85546875" style="68" customWidth="1"/>
    <col min="9988" max="9988" width="12.28515625" style="68" customWidth="1"/>
    <col min="9989" max="9989" width="10.28515625" style="68" customWidth="1"/>
    <col min="9990" max="9990" width="8.7109375" style="68" customWidth="1"/>
    <col min="9991" max="9991" width="11" style="68" customWidth="1"/>
    <col min="9992" max="9992" width="9.42578125" style="68" customWidth="1"/>
    <col min="9993" max="9993" width="10.42578125" style="68" customWidth="1"/>
    <col min="9994" max="9994" width="12.28515625" style="68" customWidth="1"/>
    <col min="9995" max="9996" width="9.5703125" style="68" customWidth="1"/>
    <col min="9997" max="9997" width="12" style="68" customWidth="1"/>
    <col min="9998" max="9998" width="12.5703125" style="68" customWidth="1"/>
    <col min="9999" max="9999" width="11" style="68" customWidth="1"/>
    <col min="10000" max="10000" width="10.85546875" style="68" customWidth="1"/>
    <col min="10001" max="10240" width="9" style="68"/>
    <col min="10241" max="10241" width="88.85546875" style="68" customWidth="1"/>
    <col min="10242" max="10242" width="15.5703125" style="68" customWidth="1"/>
    <col min="10243" max="10243" width="12.85546875" style="68" customWidth="1"/>
    <col min="10244" max="10244" width="12.28515625" style="68" customWidth="1"/>
    <col min="10245" max="10245" width="10.28515625" style="68" customWidth="1"/>
    <col min="10246" max="10246" width="8.7109375" style="68" customWidth="1"/>
    <col min="10247" max="10247" width="11" style="68" customWidth="1"/>
    <col min="10248" max="10248" width="9.42578125" style="68" customWidth="1"/>
    <col min="10249" max="10249" width="10.42578125" style="68" customWidth="1"/>
    <col min="10250" max="10250" width="12.28515625" style="68" customWidth="1"/>
    <col min="10251" max="10252" width="9.5703125" style="68" customWidth="1"/>
    <col min="10253" max="10253" width="12" style="68" customWidth="1"/>
    <col min="10254" max="10254" width="12.5703125" style="68" customWidth="1"/>
    <col min="10255" max="10255" width="11" style="68" customWidth="1"/>
    <col min="10256" max="10256" width="10.85546875" style="68" customWidth="1"/>
    <col min="10257" max="10496" width="9" style="68"/>
    <col min="10497" max="10497" width="88.85546875" style="68" customWidth="1"/>
    <col min="10498" max="10498" width="15.5703125" style="68" customWidth="1"/>
    <col min="10499" max="10499" width="12.85546875" style="68" customWidth="1"/>
    <col min="10500" max="10500" width="12.28515625" style="68" customWidth="1"/>
    <col min="10501" max="10501" width="10.28515625" style="68" customWidth="1"/>
    <col min="10502" max="10502" width="8.7109375" style="68" customWidth="1"/>
    <col min="10503" max="10503" width="11" style="68" customWidth="1"/>
    <col min="10504" max="10504" width="9.42578125" style="68" customWidth="1"/>
    <col min="10505" max="10505" width="10.42578125" style="68" customWidth="1"/>
    <col min="10506" max="10506" width="12.28515625" style="68" customWidth="1"/>
    <col min="10507" max="10508" width="9.5703125" style="68" customWidth="1"/>
    <col min="10509" max="10509" width="12" style="68" customWidth="1"/>
    <col min="10510" max="10510" width="12.5703125" style="68" customWidth="1"/>
    <col min="10511" max="10511" width="11" style="68" customWidth="1"/>
    <col min="10512" max="10512" width="10.85546875" style="68" customWidth="1"/>
    <col min="10513" max="10752" width="9" style="68"/>
    <col min="10753" max="10753" width="88.85546875" style="68" customWidth="1"/>
    <col min="10754" max="10754" width="15.5703125" style="68" customWidth="1"/>
    <col min="10755" max="10755" width="12.85546875" style="68" customWidth="1"/>
    <col min="10756" max="10756" width="12.28515625" style="68" customWidth="1"/>
    <col min="10757" max="10757" width="10.28515625" style="68" customWidth="1"/>
    <col min="10758" max="10758" width="8.7109375" style="68" customWidth="1"/>
    <col min="10759" max="10759" width="11" style="68" customWidth="1"/>
    <col min="10760" max="10760" width="9.42578125" style="68" customWidth="1"/>
    <col min="10761" max="10761" width="10.42578125" style="68" customWidth="1"/>
    <col min="10762" max="10762" width="12.28515625" style="68" customWidth="1"/>
    <col min="10763" max="10764" width="9.5703125" style="68" customWidth="1"/>
    <col min="10765" max="10765" width="12" style="68" customWidth="1"/>
    <col min="10766" max="10766" width="12.5703125" style="68" customWidth="1"/>
    <col min="10767" max="10767" width="11" style="68" customWidth="1"/>
    <col min="10768" max="10768" width="10.85546875" style="68" customWidth="1"/>
    <col min="10769" max="11008" width="9" style="68"/>
    <col min="11009" max="11009" width="88.85546875" style="68" customWidth="1"/>
    <col min="11010" max="11010" width="15.5703125" style="68" customWidth="1"/>
    <col min="11011" max="11011" width="12.85546875" style="68" customWidth="1"/>
    <col min="11012" max="11012" width="12.28515625" style="68" customWidth="1"/>
    <col min="11013" max="11013" width="10.28515625" style="68" customWidth="1"/>
    <col min="11014" max="11014" width="8.7109375" style="68" customWidth="1"/>
    <col min="11015" max="11015" width="11" style="68" customWidth="1"/>
    <col min="11016" max="11016" width="9.42578125" style="68" customWidth="1"/>
    <col min="11017" max="11017" width="10.42578125" style="68" customWidth="1"/>
    <col min="11018" max="11018" width="12.28515625" style="68" customWidth="1"/>
    <col min="11019" max="11020" width="9.5703125" style="68" customWidth="1"/>
    <col min="11021" max="11021" width="12" style="68" customWidth="1"/>
    <col min="11022" max="11022" width="12.5703125" style="68" customWidth="1"/>
    <col min="11023" max="11023" width="11" style="68" customWidth="1"/>
    <col min="11024" max="11024" width="10.85546875" style="68" customWidth="1"/>
    <col min="11025" max="11264" width="9" style="68"/>
    <col min="11265" max="11265" width="88.85546875" style="68" customWidth="1"/>
    <col min="11266" max="11266" width="15.5703125" style="68" customWidth="1"/>
    <col min="11267" max="11267" width="12.85546875" style="68" customWidth="1"/>
    <col min="11268" max="11268" width="12.28515625" style="68" customWidth="1"/>
    <col min="11269" max="11269" width="10.28515625" style="68" customWidth="1"/>
    <col min="11270" max="11270" width="8.7109375" style="68" customWidth="1"/>
    <col min="11271" max="11271" width="11" style="68" customWidth="1"/>
    <col min="11272" max="11272" width="9.42578125" style="68" customWidth="1"/>
    <col min="11273" max="11273" width="10.42578125" style="68" customWidth="1"/>
    <col min="11274" max="11274" width="12.28515625" style="68" customWidth="1"/>
    <col min="11275" max="11276" width="9.5703125" style="68" customWidth="1"/>
    <col min="11277" max="11277" width="12" style="68" customWidth="1"/>
    <col min="11278" max="11278" width="12.5703125" style="68" customWidth="1"/>
    <col min="11279" max="11279" width="11" style="68" customWidth="1"/>
    <col min="11280" max="11280" width="10.85546875" style="68" customWidth="1"/>
    <col min="11281" max="11520" width="9" style="68"/>
    <col min="11521" max="11521" width="88.85546875" style="68" customWidth="1"/>
    <col min="11522" max="11522" width="15.5703125" style="68" customWidth="1"/>
    <col min="11523" max="11523" width="12.85546875" style="68" customWidth="1"/>
    <col min="11524" max="11524" width="12.28515625" style="68" customWidth="1"/>
    <col min="11525" max="11525" width="10.28515625" style="68" customWidth="1"/>
    <col min="11526" max="11526" width="8.7109375" style="68" customWidth="1"/>
    <col min="11527" max="11527" width="11" style="68" customWidth="1"/>
    <col min="11528" max="11528" width="9.42578125" style="68" customWidth="1"/>
    <col min="11529" max="11529" width="10.42578125" style="68" customWidth="1"/>
    <col min="11530" max="11530" width="12.28515625" style="68" customWidth="1"/>
    <col min="11531" max="11532" width="9.5703125" style="68" customWidth="1"/>
    <col min="11533" max="11533" width="12" style="68" customWidth="1"/>
    <col min="11534" max="11534" width="12.5703125" style="68" customWidth="1"/>
    <col min="11535" max="11535" width="11" style="68" customWidth="1"/>
    <col min="11536" max="11536" width="10.85546875" style="68" customWidth="1"/>
    <col min="11537" max="11776" width="9" style="68"/>
    <col min="11777" max="11777" width="88.85546875" style="68" customWidth="1"/>
    <col min="11778" max="11778" width="15.5703125" style="68" customWidth="1"/>
    <col min="11779" max="11779" width="12.85546875" style="68" customWidth="1"/>
    <col min="11780" max="11780" width="12.28515625" style="68" customWidth="1"/>
    <col min="11781" max="11781" width="10.28515625" style="68" customWidth="1"/>
    <col min="11782" max="11782" width="8.7109375" style="68" customWidth="1"/>
    <col min="11783" max="11783" width="11" style="68" customWidth="1"/>
    <col min="11784" max="11784" width="9.42578125" style="68" customWidth="1"/>
    <col min="11785" max="11785" width="10.42578125" style="68" customWidth="1"/>
    <col min="11786" max="11786" width="12.28515625" style="68" customWidth="1"/>
    <col min="11787" max="11788" width="9.5703125" style="68" customWidth="1"/>
    <col min="11789" max="11789" width="12" style="68" customWidth="1"/>
    <col min="11790" max="11790" width="12.5703125" style="68" customWidth="1"/>
    <col min="11791" max="11791" width="11" style="68" customWidth="1"/>
    <col min="11792" max="11792" width="10.85546875" style="68" customWidth="1"/>
    <col min="11793" max="12032" width="9" style="68"/>
    <col min="12033" max="12033" width="88.85546875" style="68" customWidth="1"/>
    <col min="12034" max="12034" width="15.5703125" style="68" customWidth="1"/>
    <col min="12035" max="12035" width="12.85546875" style="68" customWidth="1"/>
    <col min="12036" max="12036" width="12.28515625" style="68" customWidth="1"/>
    <col min="12037" max="12037" width="10.28515625" style="68" customWidth="1"/>
    <col min="12038" max="12038" width="8.7109375" style="68" customWidth="1"/>
    <col min="12039" max="12039" width="11" style="68" customWidth="1"/>
    <col min="12040" max="12040" width="9.42578125" style="68" customWidth="1"/>
    <col min="12041" max="12041" width="10.42578125" style="68" customWidth="1"/>
    <col min="12042" max="12042" width="12.28515625" style="68" customWidth="1"/>
    <col min="12043" max="12044" width="9.5703125" style="68" customWidth="1"/>
    <col min="12045" max="12045" width="12" style="68" customWidth="1"/>
    <col min="12046" max="12046" width="12.5703125" style="68" customWidth="1"/>
    <col min="12047" max="12047" width="11" style="68" customWidth="1"/>
    <col min="12048" max="12048" width="10.85546875" style="68" customWidth="1"/>
    <col min="12049" max="12288" width="9" style="68"/>
    <col min="12289" max="12289" width="88.85546875" style="68" customWidth="1"/>
    <col min="12290" max="12290" width="15.5703125" style="68" customWidth="1"/>
    <col min="12291" max="12291" width="12.85546875" style="68" customWidth="1"/>
    <col min="12292" max="12292" width="12.28515625" style="68" customWidth="1"/>
    <col min="12293" max="12293" width="10.28515625" style="68" customWidth="1"/>
    <col min="12294" max="12294" width="8.7109375" style="68" customWidth="1"/>
    <col min="12295" max="12295" width="11" style="68" customWidth="1"/>
    <col min="12296" max="12296" width="9.42578125" style="68" customWidth="1"/>
    <col min="12297" max="12297" width="10.42578125" style="68" customWidth="1"/>
    <col min="12298" max="12298" width="12.28515625" style="68" customWidth="1"/>
    <col min="12299" max="12300" width="9.5703125" style="68" customWidth="1"/>
    <col min="12301" max="12301" width="12" style="68" customWidth="1"/>
    <col min="12302" max="12302" width="12.5703125" style="68" customWidth="1"/>
    <col min="12303" max="12303" width="11" style="68" customWidth="1"/>
    <col min="12304" max="12304" width="10.85546875" style="68" customWidth="1"/>
    <col min="12305" max="12544" width="9" style="68"/>
    <col min="12545" max="12545" width="88.85546875" style="68" customWidth="1"/>
    <col min="12546" max="12546" width="15.5703125" style="68" customWidth="1"/>
    <col min="12547" max="12547" width="12.85546875" style="68" customWidth="1"/>
    <col min="12548" max="12548" width="12.28515625" style="68" customWidth="1"/>
    <col min="12549" max="12549" width="10.28515625" style="68" customWidth="1"/>
    <col min="12550" max="12550" width="8.7109375" style="68" customWidth="1"/>
    <col min="12551" max="12551" width="11" style="68" customWidth="1"/>
    <col min="12552" max="12552" width="9.42578125" style="68" customWidth="1"/>
    <col min="12553" max="12553" width="10.42578125" style="68" customWidth="1"/>
    <col min="12554" max="12554" width="12.28515625" style="68" customWidth="1"/>
    <col min="12555" max="12556" width="9.5703125" style="68" customWidth="1"/>
    <col min="12557" max="12557" width="12" style="68" customWidth="1"/>
    <col min="12558" max="12558" width="12.5703125" style="68" customWidth="1"/>
    <col min="12559" max="12559" width="11" style="68" customWidth="1"/>
    <col min="12560" max="12560" width="10.85546875" style="68" customWidth="1"/>
    <col min="12561" max="12800" width="9" style="68"/>
    <col min="12801" max="12801" width="88.85546875" style="68" customWidth="1"/>
    <col min="12802" max="12802" width="15.5703125" style="68" customWidth="1"/>
    <col min="12803" max="12803" width="12.85546875" style="68" customWidth="1"/>
    <col min="12804" max="12804" width="12.28515625" style="68" customWidth="1"/>
    <col min="12805" max="12805" width="10.28515625" style="68" customWidth="1"/>
    <col min="12806" max="12806" width="8.7109375" style="68" customWidth="1"/>
    <col min="12807" max="12807" width="11" style="68" customWidth="1"/>
    <col min="12808" max="12808" width="9.42578125" style="68" customWidth="1"/>
    <col min="12809" max="12809" width="10.42578125" style="68" customWidth="1"/>
    <col min="12810" max="12810" width="12.28515625" style="68" customWidth="1"/>
    <col min="12811" max="12812" width="9.5703125" style="68" customWidth="1"/>
    <col min="12813" max="12813" width="12" style="68" customWidth="1"/>
    <col min="12814" max="12814" width="12.5703125" style="68" customWidth="1"/>
    <col min="12815" max="12815" width="11" style="68" customWidth="1"/>
    <col min="12816" max="12816" width="10.85546875" style="68" customWidth="1"/>
    <col min="12817" max="13056" width="9" style="68"/>
    <col min="13057" max="13057" width="88.85546875" style="68" customWidth="1"/>
    <col min="13058" max="13058" width="15.5703125" style="68" customWidth="1"/>
    <col min="13059" max="13059" width="12.85546875" style="68" customWidth="1"/>
    <col min="13060" max="13060" width="12.28515625" style="68" customWidth="1"/>
    <col min="13061" max="13061" width="10.28515625" style="68" customWidth="1"/>
    <col min="13062" max="13062" width="8.7109375" style="68" customWidth="1"/>
    <col min="13063" max="13063" width="11" style="68" customWidth="1"/>
    <col min="13064" max="13064" width="9.42578125" style="68" customWidth="1"/>
    <col min="13065" max="13065" width="10.42578125" style="68" customWidth="1"/>
    <col min="13066" max="13066" width="12.28515625" style="68" customWidth="1"/>
    <col min="13067" max="13068" width="9.5703125" style="68" customWidth="1"/>
    <col min="13069" max="13069" width="12" style="68" customWidth="1"/>
    <col min="13070" max="13070" width="12.5703125" style="68" customWidth="1"/>
    <col min="13071" max="13071" width="11" style="68" customWidth="1"/>
    <col min="13072" max="13072" width="10.85546875" style="68" customWidth="1"/>
    <col min="13073" max="13312" width="9" style="68"/>
    <col min="13313" max="13313" width="88.85546875" style="68" customWidth="1"/>
    <col min="13314" max="13314" width="15.5703125" style="68" customWidth="1"/>
    <col min="13315" max="13315" width="12.85546875" style="68" customWidth="1"/>
    <col min="13316" max="13316" width="12.28515625" style="68" customWidth="1"/>
    <col min="13317" max="13317" width="10.28515625" style="68" customWidth="1"/>
    <col min="13318" max="13318" width="8.7109375" style="68" customWidth="1"/>
    <col min="13319" max="13319" width="11" style="68" customWidth="1"/>
    <col min="13320" max="13320" width="9.42578125" style="68" customWidth="1"/>
    <col min="13321" max="13321" width="10.42578125" style="68" customWidth="1"/>
    <col min="13322" max="13322" width="12.28515625" style="68" customWidth="1"/>
    <col min="13323" max="13324" width="9.5703125" style="68" customWidth="1"/>
    <col min="13325" max="13325" width="12" style="68" customWidth="1"/>
    <col min="13326" max="13326" width="12.5703125" style="68" customWidth="1"/>
    <col min="13327" max="13327" width="11" style="68" customWidth="1"/>
    <col min="13328" max="13328" width="10.85546875" style="68" customWidth="1"/>
    <col min="13329" max="13568" width="9" style="68"/>
    <col min="13569" max="13569" width="88.85546875" style="68" customWidth="1"/>
    <col min="13570" max="13570" width="15.5703125" style="68" customWidth="1"/>
    <col min="13571" max="13571" width="12.85546875" style="68" customWidth="1"/>
    <col min="13572" max="13572" width="12.28515625" style="68" customWidth="1"/>
    <col min="13573" max="13573" width="10.28515625" style="68" customWidth="1"/>
    <col min="13574" max="13574" width="8.7109375" style="68" customWidth="1"/>
    <col min="13575" max="13575" width="11" style="68" customWidth="1"/>
    <col min="13576" max="13576" width="9.42578125" style="68" customWidth="1"/>
    <col min="13577" max="13577" width="10.42578125" style="68" customWidth="1"/>
    <col min="13578" max="13578" width="12.28515625" style="68" customWidth="1"/>
    <col min="13579" max="13580" width="9.5703125" style="68" customWidth="1"/>
    <col min="13581" max="13581" width="12" style="68" customWidth="1"/>
    <col min="13582" max="13582" width="12.5703125" style="68" customWidth="1"/>
    <col min="13583" max="13583" width="11" style="68" customWidth="1"/>
    <col min="13584" max="13584" width="10.85546875" style="68" customWidth="1"/>
    <col min="13585" max="13824" width="9" style="68"/>
    <col min="13825" max="13825" width="88.85546875" style="68" customWidth="1"/>
    <col min="13826" max="13826" width="15.5703125" style="68" customWidth="1"/>
    <col min="13827" max="13827" width="12.85546875" style="68" customWidth="1"/>
    <col min="13828" max="13828" width="12.28515625" style="68" customWidth="1"/>
    <col min="13829" max="13829" width="10.28515625" style="68" customWidth="1"/>
    <col min="13830" max="13830" width="8.7109375" style="68" customWidth="1"/>
    <col min="13831" max="13831" width="11" style="68" customWidth="1"/>
    <col min="13832" max="13832" width="9.42578125" style="68" customWidth="1"/>
    <col min="13833" max="13833" width="10.42578125" style="68" customWidth="1"/>
    <col min="13834" max="13834" width="12.28515625" style="68" customWidth="1"/>
    <col min="13835" max="13836" width="9.5703125" style="68" customWidth="1"/>
    <col min="13837" max="13837" width="12" style="68" customWidth="1"/>
    <col min="13838" max="13838" width="12.5703125" style="68" customWidth="1"/>
    <col min="13839" max="13839" width="11" style="68" customWidth="1"/>
    <col min="13840" max="13840" width="10.85546875" style="68" customWidth="1"/>
    <col min="13841" max="14080" width="9" style="68"/>
    <col min="14081" max="14081" width="88.85546875" style="68" customWidth="1"/>
    <col min="14082" max="14082" width="15.5703125" style="68" customWidth="1"/>
    <col min="14083" max="14083" width="12.85546875" style="68" customWidth="1"/>
    <col min="14084" max="14084" width="12.28515625" style="68" customWidth="1"/>
    <col min="14085" max="14085" width="10.28515625" style="68" customWidth="1"/>
    <col min="14086" max="14086" width="8.7109375" style="68" customWidth="1"/>
    <col min="14087" max="14087" width="11" style="68" customWidth="1"/>
    <col min="14088" max="14088" width="9.42578125" style="68" customWidth="1"/>
    <col min="14089" max="14089" width="10.42578125" style="68" customWidth="1"/>
    <col min="14090" max="14090" width="12.28515625" style="68" customWidth="1"/>
    <col min="14091" max="14092" width="9.5703125" style="68" customWidth="1"/>
    <col min="14093" max="14093" width="12" style="68" customWidth="1"/>
    <col min="14094" max="14094" width="12.5703125" style="68" customWidth="1"/>
    <col min="14095" max="14095" width="11" style="68" customWidth="1"/>
    <col min="14096" max="14096" width="10.85546875" style="68" customWidth="1"/>
    <col min="14097" max="14336" width="9" style="68"/>
    <col min="14337" max="14337" width="88.85546875" style="68" customWidth="1"/>
    <col min="14338" max="14338" width="15.5703125" style="68" customWidth="1"/>
    <col min="14339" max="14339" width="12.85546875" style="68" customWidth="1"/>
    <col min="14340" max="14340" width="12.28515625" style="68" customWidth="1"/>
    <col min="14341" max="14341" width="10.28515625" style="68" customWidth="1"/>
    <col min="14342" max="14342" width="8.7109375" style="68" customWidth="1"/>
    <col min="14343" max="14343" width="11" style="68" customWidth="1"/>
    <col min="14344" max="14344" width="9.42578125" style="68" customWidth="1"/>
    <col min="14345" max="14345" width="10.42578125" style="68" customWidth="1"/>
    <col min="14346" max="14346" width="12.28515625" style="68" customWidth="1"/>
    <col min="14347" max="14348" width="9.5703125" style="68" customWidth="1"/>
    <col min="14349" max="14349" width="12" style="68" customWidth="1"/>
    <col min="14350" max="14350" width="12.5703125" style="68" customWidth="1"/>
    <col min="14351" max="14351" width="11" style="68" customWidth="1"/>
    <col min="14352" max="14352" width="10.85546875" style="68" customWidth="1"/>
    <col min="14353" max="14592" width="9" style="68"/>
    <col min="14593" max="14593" width="88.85546875" style="68" customWidth="1"/>
    <col min="14594" max="14594" width="15.5703125" style="68" customWidth="1"/>
    <col min="14595" max="14595" width="12.85546875" style="68" customWidth="1"/>
    <col min="14596" max="14596" width="12.28515625" style="68" customWidth="1"/>
    <col min="14597" max="14597" width="10.28515625" style="68" customWidth="1"/>
    <col min="14598" max="14598" width="8.7109375" style="68" customWidth="1"/>
    <col min="14599" max="14599" width="11" style="68" customWidth="1"/>
    <col min="14600" max="14600" width="9.42578125" style="68" customWidth="1"/>
    <col min="14601" max="14601" width="10.42578125" style="68" customWidth="1"/>
    <col min="14602" max="14602" width="12.28515625" style="68" customWidth="1"/>
    <col min="14603" max="14604" width="9.5703125" style="68" customWidth="1"/>
    <col min="14605" max="14605" width="12" style="68" customWidth="1"/>
    <col min="14606" max="14606" width="12.5703125" style="68" customWidth="1"/>
    <col min="14607" max="14607" width="11" style="68" customWidth="1"/>
    <col min="14608" max="14608" width="10.85546875" style="68" customWidth="1"/>
    <col min="14609" max="14848" width="9" style="68"/>
    <col min="14849" max="14849" width="88.85546875" style="68" customWidth="1"/>
    <col min="14850" max="14850" width="15.5703125" style="68" customWidth="1"/>
    <col min="14851" max="14851" width="12.85546875" style="68" customWidth="1"/>
    <col min="14852" max="14852" width="12.28515625" style="68" customWidth="1"/>
    <col min="14853" max="14853" width="10.28515625" style="68" customWidth="1"/>
    <col min="14854" max="14854" width="8.7109375" style="68" customWidth="1"/>
    <col min="14855" max="14855" width="11" style="68" customWidth="1"/>
    <col min="14856" max="14856" width="9.42578125" style="68" customWidth="1"/>
    <col min="14857" max="14857" width="10.42578125" style="68" customWidth="1"/>
    <col min="14858" max="14858" width="12.28515625" style="68" customWidth="1"/>
    <col min="14859" max="14860" width="9.5703125" style="68" customWidth="1"/>
    <col min="14861" max="14861" width="12" style="68" customWidth="1"/>
    <col min="14862" max="14862" width="12.5703125" style="68" customWidth="1"/>
    <col min="14863" max="14863" width="11" style="68" customWidth="1"/>
    <col min="14864" max="14864" width="10.85546875" style="68" customWidth="1"/>
    <col min="14865" max="15104" width="9" style="68"/>
    <col min="15105" max="15105" width="88.85546875" style="68" customWidth="1"/>
    <col min="15106" max="15106" width="15.5703125" style="68" customWidth="1"/>
    <col min="15107" max="15107" width="12.85546875" style="68" customWidth="1"/>
    <col min="15108" max="15108" width="12.28515625" style="68" customWidth="1"/>
    <col min="15109" max="15109" width="10.28515625" style="68" customWidth="1"/>
    <col min="15110" max="15110" width="8.7109375" style="68" customWidth="1"/>
    <col min="15111" max="15111" width="11" style="68" customWidth="1"/>
    <col min="15112" max="15112" width="9.42578125" style="68" customWidth="1"/>
    <col min="15113" max="15113" width="10.42578125" style="68" customWidth="1"/>
    <col min="15114" max="15114" width="12.28515625" style="68" customWidth="1"/>
    <col min="15115" max="15116" width="9.5703125" style="68" customWidth="1"/>
    <col min="15117" max="15117" width="12" style="68" customWidth="1"/>
    <col min="15118" max="15118" width="12.5703125" style="68" customWidth="1"/>
    <col min="15119" max="15119" width="11" style="68" customWidth="1"/>
    <col min="15120" max="15120" width="10.85546875" style="68" customWidth="1"/>
    <col min="15121" max="15360" width="9" style="68"/>
    <col min="15361" max="15361" width="88.85546875" style="68" customWidth="1"/>
    <col min="15362" max="15362" width="15.5703125" style="68" customWidth="1"/>
    <col min="15363" max="15363" width="12.85546875" style="68" customWidth="1"/>
    <col min="15364" max="15364" width="12.28515625" style="68" customWidth="1"/>
    <col min="15365" max="15365" width="10.28515625" style="68" customWidth="1"/>
    <col min="15366" max="15366" width="8.7109375" style="68" customWidth="1"/>
    <col min="15367" max="15367" width="11" style="68" customWidth="1"/>
    <col min="15368" max="15368" width="9.42578125" style="68" customWidth="1"/>
    <col min="15369" max="15369" width="10.42578125" style="68" customWidth="1"/>
    <col min="15370" max="15370" width="12.28515625" style="68" customWidth="1"/>
    <col min="15371" max="15372" width="9.5703125" style="68" customWidth="1"/>
    <col min="15373" max="15373" width="12" style="68" customWidth="1"/>
    <col min="15374" max="15374" width="12.5703125" style="68" customWidth="1"/>
    <col min="15375" max="15375" width="11" style="68" customWidth="1"/>
    <col min="15376" max="15376" width="10.85546875" style="68" customWidth="1"/>
    <col min="15377" max="15616" width="9" style="68"/>
    <col min="15617" max="15617" width="88.85546875" style="68" customWidth="1"/>
    <col min="15618" max="15618" width="15.5703125" style="68" customWidth="1"/>
    <col min="15619" max="15619" width="12.85546875" style="68" customWidth="1"/>
    <col min="15620" max="15620" width="12.28515625" style="68" customWidth="1"/>
    <col min="15621" max="15621" width="10.28515625" style="68" customWidth="1"/>
    <col min="15622" max="15622" width="8.7109375" style="68" customWidth="1"/>
    <col min="15623" max="15623" width="11" style="68" customWidth="1"/>
    <col min="15624" max="15624" width="9.42578125" style="68" customWidth="1"/>
    <col min="15625" max="15625" width="10.42578125" style="68" customWidth="1"/>
    <col min="15626" max="15626" width="12.28515625" style="68" customWidth="1"/>
    <col min="15627" max="15628" width="9.5703125" style="68" customWidth="1"/>
    <col min="15629" max="15629" width="12" style="68" customWidth="1"/>
    <col min="15630" max="15630" width="12.5703125" style="68" customWidth="1"/>
    <col min="15631" max="15631" width="11" style="68" customWidth="1"/>
    <col min="15632" max="15632" width="10.85546875" style="68" customWidth="1"/>
    <col min="15633" max="15872" width="9" style="68"/>
    <col min="15873" max="15873" width="88.85546875" style="68" customWidth="1"/>
    <col min="15874" max="15874" width="15.5703125" style="68" customWidth="1"/>
    <col min="15875" max="15875" width="12.85546875" style="68" customWidth="1"/>
    <col min="15876" max="15876" width="12.28515625" style="68" customWidth="1"/>
    <col min="15877" max="15877" width="10.28515625" style="68" customWidth="1"/>
    <col min="15878" max="15878" width="8.7109375" style="68" customWidth="1"/>
    <col min="15879" max="15879" width="11" style="68" customWidth="1"/>
    <col min="15880" max="15880" width="9.42578125" style="68" customWidth="1"/>
    <col min="15881" max="15881" width="10.42578125" style="68" customWidth="1"/>
    <col min="15882" max="15882" width="12.28515625" style="68" customWidth="1"/>
    <col min="15883" max="15884" width="9.5703125" style="68" customWidth="1"/>
    <col min="15885" max="15885" width="12" style="68" customWidth="1"/>
    <col min="15886" max="15886" width="12.5703125" style="68" customWidth="1"/>
    <col min="15887" max="15887" width="11" style="68" customWidth="1"/>
    <col min="15888" max="15888" width="10.85546875" style="68" customWidth="1"/>
    <col min="15889" max="16128" width="9" style="68"/>
    <col min="16129" max="16129" width="88.85546875" style="68" customWidth="1"/>
    <col min="16130" max="16130" width="15.5703125" style="68" customWidth="1"/>
    <col min="16131" max="16131" width="12.85546875" style="68" customWidth="1"/>
    <col min="16132" max="16132" width="12.28515625" style="68" customWidth="1"/>
    <col min="16133" max="16133" width="10.28515625" style="68" customWidth="1"/>
    <col min="16134" max="16134" width="8.7109375" style="68" customWidth="1"/>
    <col min="16135" max="16135" width="11" style="68" customWidth="1"/>
    <col min="16136" max="16136" width="9.42578125" style="68" customWidth="1"/>
    <col min="16137" max="16137" width="10.42578125" style="68" customWidth="1"/>
    <col min="16138" max="16138" width="12.28515625" style="68" customWidth="1"/>
    <col min="16139" max="16140" width="9.5703125" style="68" customWidth="1"/>
    <col min="16141" max="16141" width="12" style="68" customWidth="1"/>
    <col min="16142" max="16142" width="12.5703125" style="68" customWidth="1"/>
    <col min="16143" max="16143" width="11" style="68" customWidth="1"/>
    <col min="16144" max="16144" width="10.85546875" style="68" customWidth="1"/>
    <col min="16145" max="16384" width="9" style="68"/>
  </cols>
  <sheetData>
    <row r="1" spans="1:23" ht="33.75" customHeight="1">
      <c r="A1" s="6371" t="s">
        <v>0</v>
      </c>
      <c r="B1" s="6371"/>
      <c r="C1" s="6371"/>
      <c r="D1" s="6371"/>
      <c r="E1" s="6371"/>
      <c r="F1" s="6371"/>
      <c r="G1" s="6371"/>
      <c r="H1" s="6371"/>
      <c r="I1" s="6371"/>
      <c r="J1" s="6371"/>
      <c r="K1" s="6371"/>
      <c r="L1" s="6371"/>
      <c r="M1" s="6371"/>
      <c r="N1" s="6371"/>
      <c r="O1" s="6371"/>
      <c r="P1" s="6371"/>
      <c r="Q1" s="1320"/>
      <c r="R1" s="1320"/>
      <c r="S1" s="1320"/>
      <c r="T1" s="1320"/>
      <c r="U1" s="1320"/>
      <c r="V1" s="1320"/>
      <c r="W1" s="1320"/>
    </row>
    <row r="2" spans="1:23" ht="11.25" customHeight="1">
      <c r="A2" s="6372"/>
      <c r="B2" s="6372"/>
      <c r="C2" s="6372"/>
      <c r="D2" s="6372"/>
      <c r="E2" s="6372"/>
      <c r="F2" s="6372"/>
      <c r="G2" s="6372"/>
      <c r="H2" s="6372"/>
      <c r="I2" s="6372"/>
      <c r="J2" s="6372"/>
      <c r="K2" s="6372"/>
      <c r="L2" s="6372"/>
      <c r="M2" s="6372"/>
      <c r="N2" s="6372"/>
      <c r="O2" s="6372"/>
      <c r="P2" s="6372"/>
    </row>
    <row r="3" spans="1:23" ht="21.75" customHeight="1">
      <c r="A3" s="6373" t="s">
        <v>380</v>
      </c>
      <c r="B3" s="6373"/>
      <c r="C3" s="6373"/>
      <c r="D3" s="6373"/>
      <c r="E3" s="6373"/>
      <c r="F3" s="6373"/>
      <c r="G3" s="6373"/>
      <c r="H3" s="6373"/>
      <c r="I3" s="6373"/>
      <c r="J3" s="6373"/>
      <c r="K3" s="6373"/>
      <c r="L3" s="6373"/>
      <c r="M3" s="6373"/>
      <c r="N3" s="6373"/>
      <c r="O3" s="6373"/>
      <c r="P3" s="6373"/>
    </row>
    <row r="4" spans="1:23" ht="33" customHeight="1" thickBot="1">
      <c r="A4" s="1095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23" ht="33" customHeight="1" thickBot="1">
      <c r="A5" s="6374" t="s">
        <v>1</v>
      </c>
      <c r="B5" s="6376" t="s">
        <v>2</v>
      </c>
      <c r="C5" s="6377"/>
      <c r="D5" s="6378"/>
      <c r="E5" s="6376" t="s">
        <v>3</v>
      </c>
      <c r="F5" s="6377"/>
      <c r="G5" s="6378"/>
      <c r="H5" s="6376" t="s">
        <v>4</v>
      </c>
      <c r="I5" s="6377"/>
      <c r="J5" s="6378"/>
      <c r="K5" s="6376" t="s">
        <v>5</v>
      </c>
      <c r="L5" s="6377"/>
      <c r="M5" s="6378"/>
      <c r="N5" s="6379" t="s">
        <v>22</v>
      </c>
      <c r="O5" s="6380"/>
      <c r="P5" s="6381"/>
    </row>
    <row r="6" spans="1:23" ht="191.25" customHeight="1" thickBot="1">
      <c r="A6" s="6375"/>
      <c r="B6" s="1301" t="s">
        <v>7</v>
      </c>
      <c r="C6" s="1301" t="s">
        <v>8</v>
      </c>
      <c r="D6" s="1301" t="s">
        <v>9</v>
      </c>
      <c r="E6" s="1301" t="s">
        <v>7</v>
      </c>
      <c r="F6" s="1301" t="s">
        <v>8</v>
      </c>
      <c r="G6" s="1301" t="s">
        <v>9</v>
      </c>
      <c r="H6" s="1301" t="s">
        <v>7</v>
      </c>
      <c r="I6" s="1301" t="s">
        <v>8</v>
      </c>
      <c r="J6" s="1301" t="s">
        <v>9</v>
      </c>
      <c r="K6" s="1301" t="s">
        <v>7</v>
      </c>
      <c r="L6" s="1301" t="s">
        <v>8</v>
      </c>
      <c r="M6" s="1301" t="s">
        <v>9</v>
      </c>
      <c r="N6" s="1301" t="s">
        <v>7</v>
      </c>
      <c r="O6" s="1301" t="s">
        <v>8</v>
      </c>
      <c r="P6" s="1302" t="s">
        <v>9</v>
      </c>
    </row>
    <row r="7" spans="1:23" ht="32.25" customHeight="1" thickBot="1">
      <c r="A7" s="1304" t="s">
        <v>10</v>
      </c>
      <c r="B7" s="1117"/>
      <c r="C7" s="1117"/>
      <c r="D7" s="1117"/>
      <c r="E7" s="1117"/>
      <c r="F7" s="1117"/>
      <c r="G7" s="1118"/>
      <c r="H7" s="1119"/>
      <c r="I7" s="1117"/>
      <c r="J7" s="1117"/>
      <c r="K7" s="1117"/>
      <c r="L7" s="1117"/>
      <c r="M7" s="1118"/>
      <c r="N7" s="1117"/>
      <c r="O7" s="1117"/>
      <c r="P7" s="1118"/>
    </row>
    <row r="8" spans="1:23" ht="30" customHeight="1">
      <c r="A8" s="1120" t="s">
        <v>252</v>
      </c>
      <c r="B8" s="5907">
        <f t="shared" ref="B8:M8" si="0">SUM(B14,B19)</f>
        <v>23</v>
      </c>
      <c r="C8" s="5908">
        <f t="shared" si="0"/>
        <v>1</v>
      </c>
      <c r="D8" s="5909">
        <f t="shared" si="0"/>
        <v>24</v>
      </c>
      <c r="E8" s="5910">
        <f t="shared" si="0"/>
        <v>17</v>
      </c>
      <c r="F8" s="5910">
        <f t="shared" si="0"/>
        <v>0</v>
      </c>
      <c r="G8" s="5910">
        <f t="shared" si="0"/>
        <v>17</v>
      </c>
      <c r="H8" s="5910">
        <f t="shared" si="0"/>
        <v>16</v>
      </c>
      <c r="I8" s="5910">
        <f t="shared" si="0"/>
        <v>8</v>
      </c>
      <c r="J8" s="5910">
        <f t="shared" si="0"/>
        <v>24</v>
      </c>
      <c r="K8" s="5910">
        <f t="shared" si="0"/>
        <v>28</v>
      </c>
      <c r="L8" s="5910">
        <f t="shared" si="0"/>
        <v>2</v>
      </c>
      <c r="M8" s="1121">
        <f t="shared" si="0"/>
        <v>30</v>
      </c>
      <c r="N8" s="1122">
        <f t="shared" ref="N8:O10" si="1">B8+E8+H8+K8</f>
        <v>84</v>
      </c>
      <c r="O8" s="1122">
        <f t="shared" si="1"/>
        <v>11</v>
      </c>
      <c r="P8" s="1123">
        <f t="shared" ref="P8:P10" si="2">N8+O8</f>
        <v>95</v>
      </c>
    </row>
    <row r="9" spans="1:23" ht="42.75" customHeight="1">
      <c r="A9" s="1124" t="s">
        <v>246</v>
      </c>
      <c r="B9" s="5911">
        <f t="shared" ref="B9:M9" si="3">SUM(B15,B20)</f>
        <v>24</v>
      </c>
      <c r="C9" s="5912">
        <f t="shared" si="3"/>
        <v>1</v>
      </c>
      <c r="D9" s="5913">
        <f t="shared" si="3"/>
        <v>25</v>
      </c>
      <c r="E9" s="5914">
        <f t="shared" si="3"/>
        <v>10</v>
      </c>
      <c r="F9" s="5914">
        <f t="shared" si="3"/>
        <v>3</v>
      </c>
      <c r="G9" s="5914">
        <f t="shared" si="3"/>
        <v>13</v>
      </c>
      <c r="H9" s="5914">
        <v>10</v>
      </c>
      <c r="I9" s="5914">
        <f t="shared" si="3"/>
        <v>4</v>
      </c>
      <c r="J9" s="5914">
        <v>14</v>
      </c>
      <c r="K9" s="5914">
        <f t="shared" si="3"/>
        <v>16</v>
      </c>
      <c r="L9" s="5914">
        <f t="shared" si="3"/>
        <v>0</v>
      </c>
      <c r="M9" s="1125">
        <f t="shared" si="3"/>
        <v>16</v>
      </c>
      <c r="N9" s="1127">
        <f t="shared" si="1"/>
        <v>60</v>
      </c>
      <c r="O9" s="1127">
        <f t="shared" si="1"/>
        <v>8</v>
      </c>
      <c r="P9" s="1128">
        <f t="shared" si="2"/>
        <v>68</v>
      </c>
    </row>
    <row r="10" spans="1:23" ht="30" customHeight="1" thickBot="1">
      <c r="A10" s="938" t="s">
        <v>247</v>
      </c>
      <c r="B10" s="896">
        <f t="shared" ref="B10:M10" si="4">SUM(B16,B21)</f>
        <v>0</v>
      </c>
      <c r="C10" s="897">
        <f t="shared" si="4"/>
        <v>0</v>
      </c>
      <c r="D10" s="898">
        <f t="shared" si="4"/>
        <v>0</v>
      </c>
      <c r="E10" s="939">
        <f t="shared" si="4"/>
        <v>0</v>
      </c>
      <c r="F10" s="939">
        <f t="shared" si="4"/>
        <v>0</v>
      </c>
      <c r="G10" s="939">
        <f t="shared" si="4"/>
        <v>0</v>
      </c>
      <c r="H10" s="939">
        <f t="shared" si="4"/>
        <v>0</v>
      </c>
      <c r="I10" s="939">
        <f t="shared" si="4"/>
        <v>0</v>
      </c>
      <c r="J10" s="939">
        <f t="shared" si="4"/>
        <v>0</v>
      </c>
      <c r="K10" s="939">
        <f t="shared" si="4"/>
        <v>14</v>
      </c>
      <c r="L10" s="939">
        <f t="shared" si="4"/>
        <v>1</v>
      </c>
      <c r="M10" s="939">
        <f t="shared" si="4"/>
        <v>15</v>
      </c>
      <c r="N10" s="945">
        <f t="shared" ref="N10" si="5">B10+E10+H10+K10</f>
        <v>14</v>
      </c>
      <c r="O10" s="946">
        <f t="shared" si="1"/>
        <v>1</v>
      </c>
      <c r="P10" s="947">
        <f t="shared" si="2"/>
        <v>15</v>
      </c>
    </row>
    <row r="11" spans="1:23" ht="33" customHeight="1" thickBot="1">
      <c r="A11" s="1133" t="s">
        <v>27</v>
      </c>
      <c r="B11" s="1134">
        <f>B8+B9+B10</f>
        <v>47</v>
      </c>
      <c r="C11" s="1134">
        <f t="shared" ref="C11:P11" si="6">C8+C9+C10</f>
        <v>2</v>
      </c>
      <c r="D11" s="1134">
        <f t="shared" si="6"/>
        <v>49</v>
      </c>
      <c r="E11" s="1134">
        <f t="shared" si="6"/>
        <v>27</v>
      </c>
      <c r="F11" s="1134">
        <f t="shared" si="6"/>
        <v>3</v>
      </c>
      <c r="G11" s="1134">
        <f t="shared" si="6"/>
        <v>30</v>
      </c>
      <c r="H11" s="1134">
        <f t="shared" si="6"/>
        <v>26</v>
      </c>
      <c r="I11" s="1134">
        <f t="shared" si="6"/>
        <v>12</v>
      </c>
      <c r="J11" s="1134">
        <f t="shared" si="6"/>
        <v>38</v>
      </c>
      <c r="K11" s="1134">
        <f t="shared" si="6"/>
        <v>58</v>
      </c>
      <c r="L11" s="1134">
        <f t="shared" si="6"/>
        <v>3</v>
      </c>
      <c r="M11" s="1134">
        <f t="shared" si="6"/>
        <v>61</v>
      </c>
      <c r="N11" s="1134">
        <f t="shared" si="6"/>
        <v>158</v>
      </c>
      <c r="O11" s="1134">
        <f t="shared" si="6"/>
        <v>20</v>
      </c>
      <c r="P11" s="1303">
        <f t="shared" si="6"/>
        <v>178</v>
      </c>
    </row>
    <row r="12" spans="1:23" ht="31.5" customHeight="1" thickBot="1">
      <c r="A12" s="1135" t="s">
        <v>15</v>
      </c>
      <c r="B12" s="1136"/>
      <c r="C12" s="1137"/>
      <c r="D12" s="1138"/>
      <c r="E12" s="1139"/>
      <c r="F12" s="1139"/>
      <c r="G12" s="1140"/>
      <c r="H12" s="1139"/>
      <c r="I12" s="1139"/>
      <c r="J12" s="1141"/>
      <c r="K12" s="1142"/>
      <c r="L12" s="1139"/>
      <c r="M12" s="1140"/>
      <c r="N12" s="1143"/>
      <c r="O12" s="1144"/>
      <c r="P12" s="1145"/>
    </row>
    <row r="13" spans="1:23" ht="33" customHeight="1" thickBot="1">
      <c r="A13" s="1146" t="s">
        <v>16</v>
      </c>
      <c r="B13" s="1147"/>
      <c r="C13" s="1148"/>
      <c r="D13" s="1149"/>
      <c r="E13" s="1150"/>
      <c r="F13" s="1151"/>
      <c r="G13" s="1152"/>
      <c r="H13" s="1150"/>
      <c r="I13" s="1153" t="s">
        <v>28</v>
      </c>
      <c r="J13" s="1154"/>
      <c r="K13" s="1155"/>
      <c r="L13" s="1151"/>
      <c r="M13" s="1152"/>
      <c r="N13" s="1156"/>
      <c r="O13" s="1144"/>
      <c r="P13" s="1157"/>
    </row>
    <row r="14" spans="1:23" ht="24.95" customHeight="1">
      <c r="A14" s="1129" t="s">
        <v>252</v>
      </c>
      <c r="B14" s="1158">
        <v>21</v>
      </c>
      <c r="C14" s="1159">
        <v>0</v>
      </c>
      <c r="D14" s="1160">
        <v>21</v>
      </c>
      <c r="E14" s="1161">
        <v>17</v>
      </c>
      <c r="F14" s="1162">
        <v>0</v>
      </c>
      <c r="G14" s="1163">
        <v>17</v>
      </c>
      <c r="H14" s="1164">
        <v>16</v>
      </c>
      <c r="I14" s="1162">
        <v>8</v>
      </c>
      <c r="J14" s="1165">
        <v>24</v>
      </c>
      <c r="K14" s="1161">
        <v>28</v>
      </c>
      <c r="L14" s="1162">
        <v>2</v>
      </c>
      <c r="M14" s="1165">
        <v>30</v>
      </c>
      <c r="N14" s="948">
        <f t="shared" ref="N14:O16" si="7">B14+E14+H14+K14</f>
        <v>82</v>
      </c>
      <c r="O14" s="1093">
        <f t="shared" si="7"/>
        <v>10</v>
      </c>
      <c r="P14" s="1099">
        <f t="shared" ref="P14:P16" si="8">N14+O14</f>
        <v>92</v>
      </c>
    </row>
    <row r="15" spans="1:23" ht="40.5">
      <c r="A15" s="1129" t="s">
        <v>246</v>
      </c>
      <c r="B15" s="1158">
        <v>24</v>
      </c>
      <c r="C15" s="1159">
        <v>1</v>
      </c>
      <c r="D15" s="1160">
        <v>25</v>
      </c>
      <c r="E15" s="1161">
        <v>10</v>
      </c>
      <c r="F15" s="1162">
        <v>3</v>
      </c>
      <c r="G15" s="1163">
        <v>13</v>
      </c>
      <c r="H15" s="1164">
        <v>10</v>
      </c>
      <c r="I15" s="1162">
        <v>4</v>
      </c>
      <c r="J15" s="1165">
        <v>14</v>
      </c>
      <c r="K15" s="1161">
        <v>16</v>
      </c>
      <c r="L15" s="1162">
        <v>0</v>
      </c>
      <c r="M15" s="1165">
        <v>16</v>
      </c>
      <c r="N15" s="948">
        <f t="shared" si="7"/>
        <v>60</v>
      </c>
      <c r="O15" s="1093">
        <f t="shared" si="7"/>
        <v>8</v>
      </c>
      <c r="P15" s="1099">
        <f t="shared" si="8"/>
        <v>68</v>
      </c>
    </row>
    <row r="16" spans="1:23" ht="25.5" customHeight="1" thickBot="1">
      <c r="A16" s="1129" t="s">
        <v>247</v>
      </c>
      <c r="B16" s="1130">
        <v>0</v>
      </c>
      <c r="C16" s="1131">
        <v>0</v>
      </c>
      <c r="D16" s="1132">
        <v>0</v>
      </c>
      <c r="E16" s="1125">
        <v>0</v>
      </c>
      <c r="F16" s="1166">
        <v>0</v>
      </c>
      <c r="G16" s="1167">
        <v>0</v>
      </c>
      <c r="H16" s="1168">
        <v>0</v>
      </c>
      <c r="I16" s="1166">
        <v>0</v>
      </c>
      <c r="J16" s="1169">
        <v>0</v>
      </c>
      <c r="K16" s="1125">
        <v>14</v>
      </c>
      <c r="L16" s="1166">
        <v>1</v>
      </c>
      <c r="M16" s="1169">
        <v>15</v>
      </c>
      <c r="N16" s="948">
        <f t="shared" si="7"/>
        <v>14</v>
      </c>
      <c r="O16" s="1093">
        <f t="shared" si="7"/>
        <v>1</v>
      </c>
      <c r="P16" s="1099">
        <f t="shared" si="8"/>
        <v>15</v>
      </c>
    </row>
    <row r="17" spans="1:16" ht="24.95" customHeight="1" thickBot="1">
      <c r="A17" s="1116" t="s">
        <v>17</v>
      </c>
      <c r="B17" s="1170">
        <f>B14+B15+B16</f>
        <v>45</v>
      </c>
      <c r="C17" s="1170">
        <f t="shared" ref="C17:P17" si="9">C14+C15+C16</f>
        <v>1</v>
      </c>
      <c r="D17" s="1170">
        <f t="shared" si="9"/>
        <v>46</v>
      </c>
      <c r="E17" s="1170">
        <f t="shared" si="9"/>
        <v>27</v>
      </c>
      <c r="F17" s="1170">
        <f t="shared" si="9"/>
        <v>3</v>
      </c>
      <c r="G17" s="1170">
        <f t="shared" si="9"/>
        <v>30</v>
      </c>
      <c r="H17" s="1170">
        <f t="shared" si="9"/>
        <v>26</v>
      </c>
      <c r="I17" s="1170">
        <f t="shared" si="9"/>
        <v>12</v>
      </c>
      <c r="J17" s="1170">
        <f t="shared" si="9"/>
        <v>38</v>
      </c>
      <c r="K17" s="1170">
        <f t="shared" si="9"/>
        <v>58</v>
      </c>
      <c r="L17" s="1170">
        <f t="shared" si="9"/>
        <v>3</v>
      </c>
      <c r="M17" s="1170">
        <f t="shared" si="9"/>
        <v>61</v>
      </c>
      <c r="N17" s="1170">
        <f t="shared" si="9"/>
        <v>156</v>
      </c>
      <c r="O17" s="1170">
        <f t="shared" si="9"/>
        <v>19</v>
      </c>
      <c r="P17" s="1299">
        <f t="shared" si="9"/>
        <v>175</v>
      </c>
    </row>
    <row r="18" spans="1:16" ht="33" customHeight="1" thickBot="1">
      <c r="A18" s="1313" t="s">
        <v>18</v>
      </c>
      <c r="B18" s="1147"/>
      <c r="C18" s="1148"/>
      <c r="D18" s="1314"/>
      <c r="E18" s="1150"/>
      <c r="F18" s="1151"/>
      <c r="G18" s="1315"/>
      <c r="H18" s="1155"/>
      <c r="I18" s="1151"/>
      <c r="J18" s="1315"/>
      <c r="K18" s="1155"/>
      <c r="L18" s="1151"/>
      <c r="M18" s="1315"/>
      <c r="N18" s="1156"/>
      <c r="O18" s="1144"/>
      <c r="P18" s="1157"/>
    </row>
    <row r="19" spans="1:16" ht="24" customHeight="1">
      <c r="A19" s="1111" t="s">
        <v>252</v>
      </c>
      <c r="B19" s="1305">
        <v>2</v>
      </c>
      <c r="C19" s="1306">
        <v>1</v>
      </c>
      <c r="D19" s="1307">
        <v>3</v>
      </c>
      <c r="E19" s="1308">
        <v>0</v>
      </c>
      <c r="F19" s="1309">
        <v>0</v>
      </c>
      <c r="G19" s="1310">
        <v>0</v>
      </c>
      <c r="H19" s="1311">
        <v>0</v>
      </c>
      <c r="I19" s="1309">
        <v>0</v>
      </c>
      <c r="J19" s="1312">
        <v>0</v>
      </c>
      <c r="K19" s="1308">
        <v>0</v>
      </c>
      <c r="L19" s="1309">
        <v>0</v>
      </c>
      <c r="M19" s="1312">
        <v>0</v>
      </c>
      <c r="N19" s="948">
        <f t="shared" ref="N19:O21" si="10">B19+E19+H19+K19</f>
        <v>2</v>
      </c>
      <c r="O19" s="1093">
        <f t="shared" si="10"/>
        <v>1</v>
      </c>
      <c r="P19" s="1099">
        <f t="shared" ref="P19:P21" si="11">N19+O19</f>
        <v>3</v>
      </c>
    </row>
    <row r="20" spans="1:16" ht="48.75" customHeight="1">
      <c r="A20" s="1124" t="s">
        <v>246</v>
      </c>
      <c r="B20" s="1158">
        <v>0</v>
      </c>
      <c r="C20" s="1159">
        <v>0</v>
      </c>
      <c r="D20" s="1160">
        <v>0</v>
      </c>
      <c r="E20" s="1161">
        <v>0</v>
      </c>
      <c r="F20" s="1162">
        <v>0</v>
      </c>
      <c r="G20" s="1163">
        <v>0</v>
      </c>
      <c r="H20" s="1164">
        <v>0</v>
      </c>
      <c r="I20" s="1162">
        <v>0</v>
      </c>
      <c r="J20" s="1165">
        <v>0</v>
      </c>
      <c r="K20" s="1161">
        <v>0</v>
      </c>
      <c r="L20" s="1162">
        <v>0</v>
      </c>
      <c r="M20" s="1165">
        <v>0</v>
      </c>
      <c r="N20" s="1126">
        <f t="shared" si="10"/>
        <v>0</v>
      </c>
      <c r="O20" s="1127">
        <f t="shared" si="10"/>
        <v>0</v>
      </c>
      <c r="P20" s="1128">
        <f t="shared" si="11"/>
        <v>0</v>
      </c>
    </row>
    <row r="21" spans="1:16" ht="30" customHeight="1" thickBot="1">
      <c r="A21" s="938" t="s">
        <v>247</v>
      </c>
      <c r="B21" s="896">
        <v>0</v>
      </c>
      <c r="C21" s="897">
        <v>0</v>
      </c>
      <c r="D21" s="898">
        <v>0</v>
      </c>
      <c r="E21" s="939">
        <v>0</v>
      </c>
      <c r="F21" s="940">
        <v>0</v>
      </c>
      <c r="G21" s="941">
        <v>0</v>
      </c>
      <c r="H21" s="942">
        <v>0</v>
      </c>
      <c r="I21" s="940">
        <v>0</v>
      </c>
      <c r="J21" s="943">
        <v>0</v>
      </c>
      <c r="K21" s="939">
        <v>0</v>
      </c>
      <c r="L21" s="940">
        <v>0</v>
      </c>
      <c r="M21" s="943">
        <v>0</v>
      </c>
      <c r="N21" s="945">
        <f t="shared" si="10"/>
        <v>0</v>
      </c>
      <c r="O21" s="946">
        <f t="shared" si="10"/>
        <v>0</v>
      </c>
      <c r="P21" s="947">
        <f t="shared" si="11"/>
        <v>0</v>
      </c>
    </row>
    <row r="22" spans="1:16" ht="31.5" customHeight="1" thickBot="1">
      <c r="A22" s="1110" t="s">
        <v>19</v>
      </c>
      <c r="B22" s="1171">
        <f>B19+B20+B21</f>
        <v>2</v>
      </c>
      <c r="C22" s="1171">
        <f t="shared" ref="C22:P22" si="12">C19+C20+C21</f>
        <v>1</v>
      </c>
      <c r="D22" s="1171">
        <f t="shared" si="12"/>
        <v>3</v>
      </c>
      <c r="E22" s="1171">
        <f t="shared" si="12"/>
        <v>0</v>
      </c>
      <c r="F22" s="1171">
        <f t="shared" si="12"/>
        <v>0</v>
      </c>
      <c r="G22" s="1171">
        <f t="shared" si="12"/>
        <v>0</v>
      </c>
      <c r="H22" s="1171">
        <f t="shared" si="12"/>
        <v>0</v>
      </c>
      <c r="I22" s="1171">
        <f t="shared" si="12"/>
        <v>0</v>
      </c>
      <c r="J22" s="1171">
        <f t="shared" si="12"/>
        <v>0</v>
      </c>
      <c r="K22" s="1171">
        <f t="shared" si="12"/>
        <v>0</v>
      </c>
      <c r="L22" s="1171">
        <f t="shared" si="12"/>
        <v>0</v>
      </c>
      <c r="M22" s="1171">
        <f t="shared" si="12"/>
        <v>0</v>
      </c>
      <c r="N22" s="1171">
        <f t="shared" si="12"/>
        <v>2</v>
      </c>
      <c r="O22" s="1171">
        <f t="shared" si="12"/>
        <v>1</v>
      </c>
      <c r="P22" s="1299">
        <f t="shared" si="12"/>
        <v>3</v>
      </c>
    </row>
    <row r="23" spans="1:16" ht="39" customHeight="1" thickBot="1">
      <c r="A23" s="1146" t="s">
        <v>249</v>
      </c>
      <c r="B23" s="1172">
        <f t="shared" ref="B23:P23" si="13">B17+B22</f>
        <v>47</v>
      </c>
      <c r="C23" s="1172">
        <f t="shared" si="13"/>
        <v>2</v>
      </c>
      <c r="D23" s="1172">
        <f t="shared" si="13"/>
        <v>49</v>
      </c>
      <c r="E23" s="1172">
        <f t="shared" si="13"/>
        <v>27</v>
      </c>
      <c r="F23" s="1172">
        <f t="shared" si="13"/>
        <v>3</v>
      </c>
      <c r="G23" s="1172">
        <f t="shared" si="13"/>
        <v>30</v>
      </c>
      <c r="H23" s="1172">
        <f t="shared" si="13"/>
        <v>26</v>
      </c>
      <c r="I23" s="1172">
        <f t="shared" si="13"/>
        <v>12</v>
      </c>
      <c r="J23" s="1172">
        <f t="shared" si="13"/>
        <v>38</v>
      </c>
      <c r="K23" s="1172">
        <f t="shared" si="13"/>
        <v>58</v>
      </c>
      <c r="L23" s="1172">
        <f t="shared" si="13"/>
        <v>3</v>
      </c>
      <c r="M23" s="1172">
        <f t="shared" si="13"/>
        <v>61</v>
      </c>
      <c r="N23" s="1172">
        <f t="shared" si="13"/>
        <v>158</v>
      </c>
      <c r="O23" s="1172">
        <f t="shared" si="13"/>
        <v>20</v>
      </c>
      <c r="P23" s="1173">
        <f t="shared" si="13"/>
        <v>178</v>
      </c>
    </row>
    <row r="24" spans="1:16" ht="30.75" customHeight="1">
      <c r="A24" s="6370"/>
      <c r="B24" s="6370"/>
      <c r="C24" s="6370"/>
      <c r="D24" s="6370"/>
      <c r="E24" s="6370"/>
      <c r="F24" s="6370"/>
      <c r="G24" s="6370"/>
      <c r="H24" s="6370"/>
      <c r="I24" s="6370"/>
      <c r="J24" s="6370"/>
      <c r="K24" s="6370"/>
      <c r="L24" s="6370"/>
      <c r="M24" s="6370"/>
      <c r="N24" s="6370"/>
      <c r="O24" s="6370"/>
      <c r="P24" s="6370"/>
    </row>
    <row r="25" spans="1:16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45" customHeight="1">
      <c r="A26" s="6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</row>
  </sheetData>
  <mergeCells count="10">
    <mergeCell ref="A24:P2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3"/>
  <sheetViews>
    <sheetView topLeftCell="A4" zoomScale="50" zoomScaleNormal="50" workbookViewId="0">
      <selection activeCell="M27" sqref="M27"/>
    </sheetView>
  </sheetViews>
  <sheetFormatPr defaultColWidth="9.140625" defaultRowHeight="25.5"/>
  <cols>
    <col min="1" max="1" width="106.5703125" style="71" bestFit="1" customWidth="1"/>
    <col min="2" max="2" width="16.140625" style="71" customWidth="1"/>
    <col min="3" max="4" width="12.140625" style="71" customWidth="1"/>
    <col min="5" max="5" width="15.42578125" style="71" customWidth="1"/>
    <col min="6" max="6" width="12.5703125" style="71" customWidth="1"/>
    <col min="7" max="7" width="12" style="71" customWidth="1"/>
    <col min="8" max="8" width="15" style="71" customWidth="1"/>
    <col min="9" max="9" width="15.28515625" style="71" customWidth="1"/>
    <col min="10" max="10" width="12.5703125" style="71" customWidth="1"/>
    <col min="11" max="11" width="9.140625" style="71"/>
    <col min="12" max="12" width="10.5703125" style="71" bestFit="1" customWidth="1"/>
    <col min="13" max="13" width="11.28515625" style="71" customWidth="1"/>
    <col min="14" max="16384" width="9.140625" style="71"/>
  </cols>
  <sheetData>
    <row r="1" spans="1:11" ht="25.5" customHeight="1">
      <c r="A1" s="6453"/>
      <c r="B1" s="6453"/>
      <c r="C1" s="6453"/>
      <c r="D1" s="6453"/>
      <c r="E1" s="6453"/>
      <c r="F1" s="6453"/>
      <c r="G1" s="6453"/>
      <c r="H1" s="6453"/>
      <c r="I1" s="6453"/>
      <c r="J1" s="6453"/>
      <c r="K1" s="6453"/>
    </row>
    <row r="2" spans="1:11" ht="32.25" customHeight="1">
      <c r="A2" s="6453" t="s">
        <v>89</v>
      </c>
      <c r="B2" s="6453"/>
      <c r="C2" s="6453"/>
      <c r="D2" s="6453"/>
      <c r="E2" s="6453"/>
      <c r="F2" s="6453"/>
      <c r="G2" s="6453"/>
      <c r="H2" s="6453"/>
      <c r="I2" s="6453"/>
      <c r="J2" s="6453"/>
    </row>
    <row r="3" spans="1:11" ht="24.75" customHeight="1">
      <c r="A3" s="6453" t="s">
        <v>90</v>
      </c>
      <c r="B3" s="6453"/>
      <c r="C3" s="6453"/>
      <c r="D3" s="6453"/>
      <c r="E3" s="6453"/>
      <c r="F3" s="6453"/>
      <c r="G3" s="6453"/>
      <c r="H3" s="6453"/>
      <c r="I3" s="6453"/>
      <c r="J3" s="6453"/>
    </row>
    <row r="4" spans="1:11" ht="25.5" customHeight="1">
      <c r="A4" s="6453" t="s">
        <v>91</v>
      </c>
      <c r="B4" s="6453"/>
      <c r="C4" s="6453"/>
      <c r="D4" s="6453"/>
      <c r="E4" s="6453"/>
      <c r="F4" s="6453"/>
      <c r="G4" s="6453"/>
      <c r="H4" s="6453"/>
      <c r="I4" s="6453"/>
      <c r="J4" s="6453"/>
    </row>
    <row r="5" spans="1:11" ht="24" customHeight="1">
      <c r="A5" s="6645" t="s">
        <v>378</v>
      </c>
      <c r="B5" s="6645"/>
      <c r="C5" s="6645"/>
      <c r="D5" s="6645"/>
      <c r="E5" s="6645"/>
      <c r="F5" s="6645"/>
      <c r="G5" s="6645"/>
      <c r="H5" s="6645"/>
      <c r="I5" s="6645"/>
      <c r="J5" s="6645"/>
    </row>
    <row r="6" spans="1:11" ht="15" customHeight="1" thickBot="1">
      <c r="A6" s="4601" t="s">
        <v>28</v>
      </c>
      <c r="B6" s="4601"/>
      <c r="C6" s="4601"/>
      <c r="D6" s="4601"/>
      <c r="E6" s="4601"/>
      <c r="F6" s="4601"/>
      <c r="G6" s="4601"/>
      <c r="H6" s="4601"/>
      <c r="I6" s="4601"/>
      <c r="J6" s="4601"/>
    </row>
    <row r="7" spans="1:11" ht="33" customHeight="1" thickBot="1">
      <c r="A7" s="6483" t="s">
        <v>1</v>
      </c>
      <c r="B7" s="6476" t="s">
        <v>36</v>
      </c>
      <c r="C7" s="6477"/>
      <c r="D7" s="6478"/>
      <c r="E7" s="6476" t="s">
        <v>37</v>
      </c>
      <c r="F7" s="6477"/>
      <c r="G7" s="6478"/>
      <c r="H7" s="6486" t="s">
        <v>38</v>
      </c>
      <c r="I7" s="6731"/>
      <c r="J7" s="6732"/>
    </row>
    <row r="8" spans="1:11" ht="33.75" customHeight="1" thickBot="1">
      <c r="A8" s="6484"/>
      <c r="B8" s="6736" t="s">
        <v>39</v>
      </c>
      <c r="C8" s="6737"/>
      <c r="D8" s="6738"/>
      <c r="E8" s="6736" t="s">
        <v>39</v>
      </c>
      <c r="F8" s="6737"/>
      <c r="G8" s="6738"/>
      <c r="H8" s="6733"/>
      <c r="I8" s="6734"/>
      <c r="J8" s="6735"/>
    </row>
    <row r="9" spans="1:11" ht="89.25" customHeight="1" thickBot="1">
      <c r="A9" s="6730"/>
      <c r="B9" s="1898" t="s">
        <v>7</v>
      </c>
      <c r="C9" s="1899" t="s">
        <v>8</v>
      </c>
      <c r="D9" s="1900" t="s">
        <v>9</v>
      </c>
      <c r="E9" s="1898" t="s">
        <v>7</v>
      </c>
      <c r="F9" s="1899" t="s">
        <v>8</v>
      </c>
      <c r="G9" s="1900" t="s">
        <v>9</v>
      </c>
      <c r="H9" s="1898" t="s">
        <v>7</v>
      </c>
      <c r="I9" s="1899" t="s">
        <v>8</v>
      </c>
      <c r="J9" s="1900" t="s">
        <v>9</v>
      </c>
    </row>
    <row r="10" spans="1:11" ht="29.25" customHeight="1" thickBot="1">
      <c r="A10" s="4918" t="s">
        <v>10</v>
      </c>
      <c r="B10" s="4936"/>
      <c r="C10" s="4937"/>
      <c r="D10" s="4938"/>
      <c r="E10" s="4928"/>
      <c r="F10" s="1901"/>
      <c r="G10" s="1901"/>
      <c r="H10" s="1902"/>
      <c r="I10" s="1902"/>
      <c r="J10" s="1903"/>
    </row>
    <row r="11" spans="1:11" ht="27.75" customHeight="1">
      <c r="A11" s="4919" t="s">
        <v>100</v>
      </c>
      <c r="B11" s="4853">
        <f t="shared" ref="B11:G16" si="0">B20+B28</f>
        <v>55</v>
      </c>
      <c r="C11" s="4854">
        <f t="shared" si="0"/>
        <v>2</v>
      </c>
      <c r="D11" s="4855">
        <f t="shared" si="0"/>
        <v>57</v>
      </c>
      <c r="E11" s="4929">
        <f t="shared" si="0"/>
        <v>52</v>
      </c>
      <c r="F11" s="4854">
        <f t="shared" si="0"/>
        <v>0</v>
      </c>
      <c r="G11" s="4949">
        <f t="shared" si="0"/>
        <v>52</v>
      </c>
      <c r="H11" s="4956">
        <f>SUM(B11+E11)</f>
        <v>107</v>
      </c>
      <c r="I11" s="4916">
        <f>SUM(C11+F11)</f>
        <v>2</v>
      </c>
      <c r="J11" s="4917">
        <f>SUM(H11:I11)</f>
        <v>109</v>
      </c>
    </row>
    <row r="12" spans="1:11" ht="27.75" customHeight="1">
      <c r="A12" s="4920" t="s">
        <v>101</v>
      </c>
      <c r="B12" s="3555">
        <f t="shared" si="0"/>
        <v>19</v>
      </c>
      <c r="C12" s="3556">
        <f t="shared" si="0"/>
        <v>0</v>
      </c>
      <c r="D12" s="3557">
        <f t="shared" si="0"/>
        <v>19</v>
      </c>
      <c r="E12" s="3573">
        <f t="shared" si="0"/>
        <v>15</v>
      </c>
      <c r="F12" s="3556">
        <f t="shared" si="0"/>
        <v>0</v>
      </c>
      <c r="G12" s="3572">
        <f t="shared" si="0"/>
        <v>15</v>
      </c>
      <c r="H12" s="4897">
        <f t="shared" ref="H12:I16" si="1">SUM(B12+E12)</f>
        <v>34</v>
      </c>
      <c r="I12" s="4898">
        <f t="shared" si="1"/>
        <v>0</v>
      </c>
      <c r="J12" s="4899">
        <f t="shared" ref="J12:J16" si="2">SUM(H12:I12)</f>
        <v>34</v>
      </c>
    </row>
    <row r="13" spans="1:11" ht="27.75" customHeight="1">
      <c r="A13" s="4920" t="s">
        <v>102</v>
      </c>
      <c r="B13" s="3555">
        <f t="shared" si="0"/>
        <v>20</v>
      </c>
      <c r="C13" s="3556">
        <f t="shared" si="0"/>
        <v>0</v>
      </c>
      <c r="D13" s="3557">
        <f t="shared" si="0"/>
        <v>20</v>
      </c>
      <c r="E13" s="3573">
        <f t="shared" si="0"/>
        <v>11</v>
      </c>
      <c r="F13" s="3556">
        <f t="shared" si="0"/>
        <v>0</v>
      </c>
      <c r="G13" s="3572">
        <f t="shared" si="0"/>
        <v>11</v>
      </c>
      <c r="H13" s="4897">
        <f t="shared" si="1"/>
        <v>31</v>
      </c>
      <c r="I13" s="4898">
        <f t="shared" si="1"/>
        <v>0</v>
      </c>
      <c r="J13" s="4899">
        <f t="shared" si="2"/>
        <v>31</v>
      </c>
    </row>
    <row r="14" spans="1:11" ht="27.75" customHeight="1">
      <c r="A14" s="4921" t="s">
        <v>103</v>
      </c>
      <c r="B14" s="3555">
        <f t="shared" si="0"/>
        <v>20</v>
      </c>
      <c r="C14" s="3556">
        <f t="shared" si="0"/>
        <v>0</v>
      </c>
      <c r="D14" s="3557">
        <f t="shared" si="0"/>
        <v>20</v>
      </c>
      <c r="E14" s="3573">
        <f t="shared" si="0"/>
        <v>14</v>
      </c>
      <c r="F14" s="3556">
        <f t="shared" si="0"/>
        <v>1</v>
      </c>
      <c r="G14" s="3572">
        <f t="shared" si="0"/>
        <v>15</v>
      </c>
      <c r="H14" s="4897">
        <f t="shared" si="1"/>
        <v>34</v>
      </c>
      <c r="I14" s="4898">
        <f t="shared" si="1"/>
        <v>1</v>
      </c>
      <c r="J14" s="4899">
        <f t="shared" si="2"/>
        <v>35</v>
      </c>
    </row>
    <row r="15" spans="1:11" ht="30.75" customHeight="1">
      <c r="A15" s="4920" t="s">
        <v>104</v>
      </c>
      <c r="B15" s="3555">
        <f t="shared" si="0"/>
        <v>19</v>
      </c>
      <c r="C15" s="3556">
        <f t="shared" si="0"/>
        <v>2</v>
      </c>
      <c r="D15" s="3557">
        <f t="shared" si="0"/>
        <v>21</v>
      </c>
      <c r="E15" s="3573">
        <f t="shared" si="0"/>
        <v>17</v>
      </c>
      <c r="F15" s="3556">
        <f t="shared" si="0"/>
        <v>1</v>
      </c>
      <c r="G15" s="3572">
        <f t="shared" si="0"/>
        <v>18</v>
      </c>
      <c r="H15" s="4897">
        <f t="shared" si="1"/>
        <v>36</v>
      </c>
      <c r="I15" s="4898">
        <f t="shared" si="1"/>
        <v>3</v>
      </c>
      <c r="J15" s="4899">
        <f t="shared" si="2"/>
        <v>39</v>
      </c>
    </row>
    <row r="16" spans="1:11" ht="32.25" customHeight="1" thickBot="1">
      <c r="A16" s="4922" t="s">
        <v>105</v>
      </c>
      <c r="B16" s="4889">
        <f t="shared" si="0"/>
        <v>21</v>
      </c>
      <c r="C16" s="4890">
        <f t="shared" si="0"/>
        <v>0</v>
      </c>
      <c r="D16" s="4891">
        <f t="shared" si="0"/>
        <v>21</v>
      </c>
      <c r="E16" s="4930">
        <f t="shared" si="0"/>
        <v>23</v>
      </c>
      <c r="F16" s="4890">
        <f t="shared" si="0"/>
        <v>1</v>
      </c>
      <c r="G16" s="4950">
        <f t="shared" si="0"/>
        <v>24</v>
      </c>
      <c r="H16" s="4957">
        <f t="shared" si="1"/>
        <v>44</v>
      </c>
      <c r="I16" s="4958">
        <f t="shared" si="1"/>
        <v>1</v>
      </c>
      <c r="J16" s="4959">
        <f t="shared" si="2"/>
        <v>45</v>
      </c>
    </row>
    <row r="17" spans="1:10" ht="36.75" customHeight="1" thickBot="1">
      <c r="A17" s="4923" t="s">
        <v>27</v>
      </c>
      <c r="B17" s="4965">
        <f t="shared" ref="B17:G17" si="3">SUM(B10:B16)</f>
        <v>154</v>
      </c>
      <c r="C17" s="4966">
        <f t="shared" si="3"/>
        <v>4</v>
      </c>
      <c r="D17" s="4967">
        <f t="shared" si="3"/>
        <v>158</v>
      </c>
      <c r="E17" s="4968">
        <f t="shared" si="3"/>
        <v>132</v>
      </c>
      <c r="F17" s="4966">
        <f t="shared" si="3"/>
        <v>3</v>
      </c>
      <c r="G17" s="4969">
        <f t="shared" si="3"/>
        <v>135</v>
      </c>
      <c r="H17" s="4485">
        <f t="shared" ref="H17:J17" si="4">SUM(H10:H16)</f>
        <v>286</v>
      </c>
      <c r="I17" s="4486">
        <f t="shared" si="4"/>
        <v>7</v>
      </c>
      <c r="J17" s="4487">
        <f t="shared" si="4"/>
        <v>293</v>
      </c>
    </row>
    <row r="18" spans="1:10" ht="36" customHeight="1" thickBot="1">
      <c r="A18" s="4924" t="s">
        <v>15</v>
      </c>
      <c r="B18" s="4970"/>
      <c r="C18" s="4971"/>
      <c r="D18" s="4972"/>
      <c r="E18" s="4973"/>
      <c r="F18" s="4974"/>
      <c r="G18" s="4975"/>
      <c r="H18" s="4960"/>
      <c r="I18" s="4911"/>
      <c r="J18" s="4912"/>
    </row>
    <row r="19" spans="1:10" ht="31.5" customHeight="1" thickBot="1">
      <c r="A19" s="4924" t="s">
        <v>16</v>
      </c>
      <c r="B19" s="4970"/>
      <c r="C19" s="4971"/>
      <c r="D19" s="4972"/>
      <c r="E19" s="4973"/>
      <c r="F19" s="4971"/>
      <c r="G19" s="4975"/>
      <c r="H19" s="4960"/>
      <c r="I19" s="4911"/>
      <c r="J19" s="4912"/>
    </row>
    <row r="20" spans="1:10" ht="24.95" customHeight="1">
      <c r="A20" s="4919" t="s">
        <v>100</v>
      </c>
      <c r="B20" s="4853">
        <v>54</v>
      </c>
      <c r="C20" s="4854">
        <v>2</v>
      </c>
      <c r="D20" s="4855">
        <f>SUM(B20:C20)</f>
        <v>56</v>
      </c>
      <c r="E20" s="4929">
        <v>52</v>
      </c>
      <c r="F20" s="4854">
        <v>0</v>
      </c>
      <c r="G20" s="4949">
        <f>SUM(E20:F20)</f>
        <v>52</v>
      </c>
      <c r="H20" s="4956">
        <f>SUM(B20+E20)</f>
        <v>106</v>
      </c>
      <c r="I20" s="4916">
        <f>SUM(C20+F20)</f>
        <v>2</v>
      </c>
      <c r="J20" s="4917">
        <f>SUM(H20:I20)</f>
        <v>108</v>
      </c>
    </row>
    <row r="21" spans="1:10" ht="33.75" customHeight="1">
      <c r="A21" s="4920" t="s">
        <v>101</v>
      </c>
      <c r="B21" s="3555">
        <v>19</v>
      </c>
      <c r="C21" s="3556">
        <v>0</v>
      </c>
      <c r="D21" s="3557">
        <f t="shared" ref="D21:D25" si="5">SUM(B21:C21)</f>
        <v>19</v>
      </c>
      <c r="E21" s="3573">
        <v>15</v>
      </c>
      <c r="F21" s="3556">
        <v>0</v>
      </c>
      <c r="G21" s="3572">
        <f t="shared" ref="G21:G25" si="6">SUM(E21:F21)</f>
        <v>15</v>
      </c>
      <c r="H21" s="4897">
        <f t="shared" ref="H21:I25" si="7">SUM(B21+E21)</f>
        <v>34</v>
      </c>
      <c r="I21" s="4898">
        <f t="shared" si="7"/>
        <v>0</v>
      </c>
      <c r="J21" s="4899">
        <f t="shared" ref="J21:J25" si="8">SUM(H21:I21)</f>
        <v>34</v>
      </c>
    </row>
    <row r="22" spans="1:10" ht="33.75" customHeight="1">
      <c r="A22" s="4920" t="s">
        <v>102</v>
      </c>
      <c r="B22" s="3555">
        <v>20</v>
      </c>
      <c r="C22" s="3556">
        <v>0</v>
      </c>
      <c r="D22" s="3557">
        <f t="shared" si="5"/>
        <v>20</v>
      </c>
      <c r="E22" s="3573">
        <v>11</v>
      </c>
      <c r="F22" s="3556">
        <v>0</v>
      </c>
      <c r="G22" s="3572">
        <f t="shared" si="6"/>
        <v>11</v>
      </c>
      <c r="H22" s="4897">
        <f t="shared" si="7"/>
        <v>31</v>
      </c>
      <c r="I22" s="4898">
        <f t="shared" si="7"/>
        <v>0</v>
      </c>
      <c r="J22" s="4899">
        <f t="shared" si="8"/>
        <v>31</v>
      </c>
    </row>
    <row r="23" spans="1:10" ht="27.75" customHeight="1">
      <c r="A23" s="4921" t="s">
        <v>103</v>
      </c>
      <c r="B23" s="3555">
        <v>20</v>
      </c>
      <c r="C23" s="3556">
        <v>0</v>
      </c>
      <c r="D23" s="3557">
        <f t="shared" si="5"/>
        <v>20</v>
      </c>
      <c r="E23" s="3573">
        <v>14</v>
      </c>
      <c r="F23" s="3556">
        <v>1</v>
      </c>
      <c r="G23" s="3572">
        <f t="shared" si="6"/>
        <v>15</v>
      </c>
      <c r="H23" s="4897">
        <f t="shared" si="7"/>
        <v>34</v>
      </c>
      <c r="I23" s="4898">
        <f t="shared" si="7"/>
        <v>1</v>
      </c>
      <c r="J23" s="4899">
        <f t="shared" si="8"/>
        <v>35</v>
      </c>
    </row>
    <row r="24" spans="1:10" ht="30.75" customHeight="1">
      <c r="A24" s="4920" t="s">
        <v>104</v>
      </c>
      <c r="B24" s="3555">
        <v>19</v>
      </c>
      <c r="C24" s="3556">
        <v>1</v>
      </c>
      <c r="D24" s="3557">
        <f t="shared" si="5"/>
        <v>20</v>
      </c>
      <c r="E24" s="3573">
        <v>17</v>
      </c>
      <c r="F24" s="3556">
        <v>1</v>
      </c>
      <c r="G24" s="3572">
        <f t="shared" si="6"/>
        <v>18</v>
      </c>
      <c r="H24" s="4897">
        <f t="shared" si="7"/>
        <v>36</v>
      </c>
      <c r="I24" s="4898">
        <f t="shared" si="7"/>
        <v>2</v>
      </c>
      <c r="J24" s="4899">
        <f t="shared" si="8"/>
        <v>38</v>
      </c>
    </row>
    <row r="25" spans="1:10" ht="29.25" customHeight="1" thickBot="1">
      <c r="A25" s="4925" t="s">
        <v>105</v>
      </c>
      <c r="B25" s="4889">
        <v>21</v>
      </c>
      <c r="C25" s="4890">
        <v>0</v>
      </c>
      <c r="D25" s="4891">
        <f t="shared" si="5"/>
        <v>21</v>
      </c>
      <c r="E25" s="4930">
        <v>21</v>
      </c>
      <c r="F25" s="4890">
        <v>1</v>
      </c>
      <c r="G25" s="4950">
        <f t="shared" si="6"/>
        <v>22</v>
      </c>
      <c r="H25" s="4902">
        <f t="shared" si="7"/>
        <v>42</v>
      </c>
      <c r="I25" s="4903">
        <f t="shared" si="7"/>
        <v>1</v>
      </c>
      <c r="J25" s="4904">
        <f t="shared" si="8"/>
        <v>43</v>
      </c>
    </row>
    <row r="26" spans="1:10" ht="37.5" customHeight="1" thickBot="1">
      <c r="A26" s="4926" t="s">
        <v>17</v>
      </c>
      <c r="B26" s="4939">
        <f t="shared" ref="B26:G26" si="9">SUM(B20:B25)</f>
        <v>153</v>
      </c>
      <c r="C26" s="2198">
        <f t="shared" si="9"/>
        <v>3</v>
      </c>
      <c r="D26" s="553">
        <f t="shared" si="9"/>
        <v>156</v>
      </c>
      <c r="E26" s="4931">
        <f t="shared" si="9"/>
        <v>130</v>
      </c>
      <c r="F26" s="4913">
        <f t="shared" si="9"/>
        <v>3</v>
      </c>
      <c r="G26" s="4951">
        <f t="shared" si="9"/>
        <v>133</v>
      </c>
      <c r="H26" s="4961">
        <f t="shared" ref="H26:J26" si="10">SUM(H20:H25)</f>
        <v>283</v>
      </c>
      <c r="I26" s="4914">
        <f t="shared" si="10"/>
        <v>6</v>
      </c>
      <c r="J26" s="4915">
        <f t="shared" si="10"/>
        <v>289</v>
      </c>
    </row>
    <row r="27" spans="1:10" ht="32.25" customHeight="1" thickBot="1">
      <c r="A27" s="4926" t="s">
        <v>18</v>
      </c>
      <c r="B27" s="4940"/>
      <c r="C27" s="4941"/>
      <c r="D27" s="4942"/>
      <c r="E27" s="4932"/>
      <c r="F27" s="2638"/>
      <c r="G27" s="4952"/>
      <c r="H27" s="4962"/>
      <c r="I27" s="4963"/>
      <c r="J27" s="4964"/>
    </row>
    <row r="28" spans="1:10" ht="33.75" customHeight="1">
      <c r="A28" s="2615" t="s">
        <v>100</v>
      </c>
      <c r="B28" s="3555">
        <v>1</v>
      </c>
      <c r="C28" s="3556">
        <v>0</v>
      </c>
      <c r="D28" s="3557">
        <f>SUM(B28:C28)</f>
        <v>1</v>
      </c>
      <c r="E28" s="3573">
        <v>0</v>
      </c>
      <c r="F28" s="3556">
        <v>0</v>
      </c>
      <c r="G28" s="3572">
        <f>SUM(E28:F28)</f>
        <v>0</v>
      </c>
      <c r="H28" s="4896">
        <f>SUM(B28+E28)</f>
        <v>1</v>
      </c>
      <c r="I28" s="2634">
        <f>SUM(C28+F28)</f>
        <v>0</v>
      </c>
      <c r="J28" s="2635">
        <f>D28+G28</f>
        <v>1</v>
      </c>
    </row>
    <row r="29" spans="1:10" ht="24.95" customHeight="1">
      <c r="A29" s="4920" t="s">
        <v>101</v>
      </c>
      <c r="B29" s="3555">
        <v>0</v>
      </c>
      <c r="C29" s="3556">
        <v>0</v>
      </c>
      <c r="D29" s="3557">
        <f t="shared" ref="D29:D33" si="11">SUM(B29:C29)</f>
        <v>0</v>
      </c>
      <c r="E29" s="3573">
        <v>0</v>
      </c>
      <c r="F29" s="3556">
        <v>0</v>
      </c>
      <c r="G29" s="3572">
        <f t="shared" ref="G29:G33" si="12">SUM(E29:F29)</f>
        <v>0</v>
      </c>
      <c r="H29" s="4897">
        <f t="shared" ref="H29:J33" si="13">B29+E29</f>
        <v>0</v>
      </c>
      <c r="I29" s="4898">
        <f t="shared" si="13"/>
        <v>0</v>
      </c>
      <c r="J29" s="4899">
        <f>D29+G29</f>
        <v>0</v>
      </c>
    </row>
    <row r="30" spans="1:10" ht="33" customHeight="1">
      <c r="A30" s="4920" t="s">
        <v>102</v>
      </c>
      <c r="B30" s="3555">
        <v>0</v>
      </c>
      <c r="C30" s="3556">
        <v>0</v>
      </c>
      <c r="D30" s="3557">
        <f t="shared" si="11"/>
        <v>0</v>
      </c>
      <c r="E30" s="3573">
        <v>0</v>
      </c>
      <c r="F30" s="3556">
        <v>0</v>
      </c>
      <c r="G30" s="3572">
        <f t="shared" si="12"/>
        <v>0</v>
      </c>
      <c r="H30" s="4897">
        <f t="shared" si="13"/>
        <v>0</v>
      </c>
      <c r="I30" s="4898">
        <f t="shared" si="13"/>
        <v>0</v>
      </c>
      <c r="J30" s="4899">
        <f>D30+G30</f>
        <v>0</v>
      </c>
    </row>
    <row r="31" spans="1:10" ht="24.95" customHeight="1">
      <c r="A31" s="4921" t="s">
        <v>103</v>
      </c>
      <c r="B31" s="3555">
        <v>0</v>
      </c>
      <c r="C31" s="3556">
        <v>0</v>
      </c>
      <c r="D31" s="3557">
        <f t="shared" si="11"/>
        <v>0</v>
      </c>
      <c r="E31" s="3573">
        <v>0</v>
      </c>
      <c r="F31" s="3556">
        <v>0</v>
      </c>
      <c r="G31" s="3572">
        <f t="shared" si="12"/>
        <v>0</v>
      </c>
      <c r="H31" s="4897">
        <f t="shared" si="13"/>
        <v>0</v>
      </c>
      <c r="I31" s="4898">
        <f t="shared" si="13"/>
        <v>0</v>
      </c>
      <c r="J31" s="4899">
        <f>D31+G31</f>
        <v>0</v>
      </c>
    </row>
    <row r="32" spans="1:10" ht="24.95" customHeight="1">
      <c r="A32" s="4920" t="s">
        <v>104</v>
      </c>
      <c r="B32" s="3555">
        <v>0</v>
      </c>
      <c r="C32" s="3556">
        <v>1</v>
      </c>
      <c r="D32" s="3557">
        <f t="shared" si="11"/>
        <v>1</v>
      </c>
      <c r="E32" s="3573">
        <v>0</v>
      </c>
      <c r="F32" s="3556">
        <v>0</v>
      </c>
      <c r="G32" s="3572">
        <f t="shared" si="12"/>
        <v>0</v>
      </c>
      <c r="H32" s="4897">
        <f t="shared" si="13"/>
        <v>0</v>
      </c>
      <c r="I32" s="4898">
        <f t="shared" si="13"/>
        <v>1</v>
      </c>
      <c r="J32" s="4899">
        <f t="shared" si="13"/>
        <v>1</v>
      </c>
    </row>
    <row r="33" spans="1:10" ht="24.95" customHeight="1" thickBot="1">
      <c r="A33" s="4925" t="s">
        <v>105</v>
      </c>
      <c r="B33" s="3555">
        <v>0</v>
      </c>
      <c r="C33" s="3556">
        <v>0</v>
      </c>
      <c r="D33" s="3557">
        <f t="shared" si="11"/>
        <v>0</v>
      </c>
      <c r="E33" s="3573">
        <v>2</v>
      </c>
      <c r="F33" s="3556">
        <v>0</v>
      </c>
      <c r="G33" s="3572">
        <f t="shared" si="12"/>
        <v>2</v>
      </c>
      <c r="H33" s="4902">
        <f t="shared" si="13"/>
        <v>2</v>
      </c>
      <c r="I33" s="4903">
        <f t="shared" si="13"/>
        <v>0</v>
      </c>
      <c r="J33" s="4904">
        <f t="shared" si="13"/>
        <v>2</v>
      </c>
    </row>
    <row r="34" spans="1:10" ht="32.25" customHeight="1" thickBot="1">
      <c r="A34" s="4927" t="s">
        <v>19</v>
      </c>
      <c r="B34" s="4874">
        <f t="shared" ref="B34:J34" si="14">SUM(B28:B33)</f>
        <v>1</v>
      </c>
      <c r="C34" s="4875">
        <f t="shared" si="14"/>
        <v>1</v>
      </c>
      <c r="D34" s="4876">
        <f t="shared" si="14"/>
        <v>2</v>
      </c>
      <c r="E34" s="4933">
        <f t="shared" si="14"/>
        <v>2</v>
      </c>
      <c r="F34" s="1904">
        <f t="shared" si="14"/>
        <v>0</v>
      </c>
      <c r="G34" s="4953">
        <f t="shared" si="14"/>
        <v>2</v>
      </c>
      <c r="H34" s="4874">
        <f t="shared" si="14"/>
        <v>3</v>
      </c>
      <c r="I34" s="4875">
        <f t="shared" si="14"/>
        <v>1</v>
      </c>
      <c r="J34" s="4876">
        <f t="shared" si="14"/>
        <v>4</v>
      </c>
    </row>
    <row r="35" spans="1:10" ht="32.25" customHeight="1" thickBot="1">
      <c r="A35" s="4927" t="s">
        <v>29</v>
      </c>
      <c r="B35" s="4943">
        <f t="shared" ref="B35:J35" si="15">B26</f>
        <v>153</v>
      </c>
      <c r="C35" s="4944">
        <f t="shared" si="15"/>
        <v>3</v>
      </c>
      <c r="D35" s="4945">
        <f t="shared" si="15"/>
        <v>156</v>
      </c>
      <c r="E35" s="4934">
        <f t="shared" si="15"/>
        <v>130</v>
      </c>
      <c r="F35" s="1874">
        <f t="shared" si="15"/>
        <v>3</v>
      </c>
      <c r="G35" s="4954">
        <f t="shared" si="15"/>
        <v>133</v>
      </c>
      <c r="H35" s="4943">
        <f t="shared" si="15"/>
        <v>283</v>
      </c>
      <c r="I35" s="4944">
        <f t="shared" si="15"/>
        <v>6</v>
      </c>
      <c r="J35" s="4945">
        <f t="shared" si="15"/>
        <v>289</v>
      </c>
    </row>
    <row r="36" spans="1:10" ht="32.25" customHeight="1" thickBot="1">
      <c r="A36" s="4927" t="s">
        <v>30</v>
      </c>
      <c r="B36" s="4943">
        <f t="shared" ref="B36:J36" si="16">B34</f>
        <v>1</v>
      </c>
      <c r="C36" s="4944">
        <f t="shared" si="16"/>
        <v>1</v>
      </c>
      <c r="D36" s="4945">
        <f t="shared" si="16"/>
        <v>2</v>
      </c>
      <c r="E36" s="4934">
        <f t="shared" si="16"/>
        <v>2</v>
      </c>
      <c r="F36" s="1874">
        <f t="shared" si="16"/>
        <v>0</v>
      </c>
      <c r="G36" s="4954">
        <f t="shared" si="16"/>
        <v>2</v>
      </c>
      <c r="H36" s="4943">
        <f t="shared" si="16"/>
        <v>3</v>
      </c>
      <c r="I36" s="4944">
        <f t="shared" si="16"/>
        <v>1</v>
      </c>
      <c r="J36" s="4945">
        <f t="shared" si="16"/>
        <v>4</v>
      </c>
    </row>
    <row r="37" spans="1:10" ht="30" customHeight="1" thickBot="1">
      <c r="A37" s="4923" t="s">
        <v>31</v>
      </c>
      <c r="B37" s="4946">
        <f t="shared" ref="B37:I37" si="17">SUM(B35:B36)</f>
        <v>154</v>
      </c>
      <c r="C37" s="4947">
        <f t="shared" si="17"/>
        <v>4</v>
      </c>
      <c r="D37" s="4948">
        <f t="shared" si="17"/>
        <v>158</v>
      </c>
      <c r="E37" s="4935">
        <f t="shared" si="17"/>
        <v>132</v>
      </c>
      <c r="F37" s="2342">
        <f t="shared" si="17"/>
        <v>3</v>
      </c>
      <c r="G37" s="4955">
        <f>SUM(G35:G36)</f>
        <v>135</v>
      </c>
      <c r="H37" s="4946">
        <f t="shared" si="17"/>
        <v>286</v>
      </c>
      <c r="I37" s="4947">
        <f t="shared" si="17"/>
        <v>7</v>
      </c>
      <c r="J37" s="4948">
        <f>SUM(J35:J36)</f>
        <v>293</v>
      </c>
    </row>
    <row r="38" spans="1:10" ht="29.25" customHeight="1">
      <c r="A38" s="6739"/>
      <c r="B38" s="6739"/>
      <c r="C38" s="6739"/>
      <c r="D38" s="6739"/>
      <c r="E38" s="6739"/>
      <c r="F38" s="6739"/>
      <c r="G38" s="6739"/>
      <c r="H38" s="6739"/>
      <c r="I38" s="6739"/>
      <c r="J38" s="6739"/>
    </row>
    <row r="39" spans="1:10" ht="29.25" customHeight="1">
      <c r="A39" s="6479"/>
      <c r="B39" s="6479"/>
      <c r="C39" s="6479"/>
      <c r="D39" s="6479"/>
      <c r="E39" s="6479"/>
      <c r="F39" s="6479"/>
      <c r="G39" s="6479"/>
      <c r="H39" s="6479"/>
      <c r="I39" s="6479"/>
      <c r="J39" s="6479"/>
    </row>
    <row r="40" spans="1:10" ht="39" customHeight="1">
      <c r="A40" s="6479"/>
      <c r="B40" s="6479"/>
      <c r="C40" s="6479"/>
      <c r="D40" s="6479"/>
      <c r="E40" s="6479"/>
      <c r="F40" s="6479"/>
      <c r="G40" s="6479"/>
      <c r="H40" s="6479"/>
      <c r="I40" s="6479"/>
      <c r="J40" s="6479"/>
    </row>
    <row r="41" spans="1:10" ht="26.25" hidden="1" customHeight="1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 ht="25.5" hidden="1" customHeight="1"/>
    <row r="43" spans="1:10" ht="26.25" customHeight="1"/>
  </sheetData>
  <mergeCells count="14">
    <mergeCell ref="A39:J39"/>
    <mergeCell ref="A40:J40"/>
    <mergeCell ref="A7:A9"/>
    <mergeCell ref="H7:J8"/>
    <mergeCell ref="B7:D7"/>
    <mergeCell ref="E7:G7"/>
    <mergeCell ref="B8:D8"/>
    <mergeCell ref="E8:G8"/>
    <mergeCell ref="A38:J38"/>
    <mergeCell ref="A1:K1"/>
    <mergeCell ref="A2:J2"/>
    <mergeCell ref="A3:J3"/>
    <mergeCell ref="A4:J4"/>
    <mergeCell ref="A5:J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zoomScale="50" zoomScaleNormal="50" workbookViewId="0">
      <selection activeCell="R34" sqref="R34"/>
    </sheetView>
  </sheetViews>
  <sheetFormatPr defaultColWidth="9.140625" defaultRowHeight="25.5"/>
  <cols>
    <col min="1" max="1" width="106.5703125" style="71" bestFit="1" customWidth="1"/>
    <col min="2" max="2" width="15.42578125" style="71" customWidth="1"/>
    <col min="3" max="3" width="14.42578125" style="71" customWidth="1"/>
    <col min="4" max="4" width="13.85546875" style="71" customWidth="1"/>
    <col min="5" max="5" width="14.140625" style="71" customWidth="1"/>
    <col min="6" max="6" width="12.5703125" style="71" customWidth="1"/>
    <col min="7" max="7" width="11.85546875" style="71" customWidth="1"/>
    <col min="8" max="8" width="15.5703125" style="71" customWidth="1"/>
    <col min="9" max="9" width="12.5703125" style="71" customWidth="1"/>
    <col min="10" max="10" width="10.85546875" style="71" customWidth="1"/>
    <col min="11" max="11" width="14.28515625" style="71" customWidth="1"/>
    <col min="12" max="12" width="13.140625" style="71" customWidth="1"/>
    <col min="13" max="13" width="13.28515625" style="71" customWidth="1"/>
    <col min="14" max="15" width="10.7109375" style="71" customWidth="1"/>
    <col min="16" max="16" width="9.140625" style="71"/>
    <col min="17" max="17" width="12.85546875" style="71" customWidth="1"/>
    <col min="18" max="18" width="23.42578125" style="71" customWidth="1"/>
    <col min="19" max="20" width="9.140625" style="71"/>
    <col min="21" max="21" width="10.5703125" style="71" bestFit="1" customWidth="1"/>
    <col min="22" max="22" width="11.28515625" style="71" customWidth="1"/>
    <col min="23" max="16384" width="9.140625" style="71"/>
  </cols>
  <sheetData>
    <row r="1" spans="1:20" ht="21.75" customHeight="1">
      <c r="A1" s="6453"/>
      <c r="B1" s="6453"/>
      <c r="C1" s="6453"/>
      <c r="D1" s="6453"/>
      <c r="E1" s="6453"/>
      <c r="F1" s="6453"/>
      <c r="G1" s="6453"/>
      <c r="H1" s="6453"/>
      <c r="I1" s="6453"/>
      <c r="J1" s="6453"/>
      <c r="K1" s="6453"/>
      <c r="L1" s="6453"/>
      <c r="M1" s="6453"/>
      <c r="N1" s="6453"/>
      <c r="O1" s="6453"/>
      <c r="P1" s="6453"/>
      <c r="Q1" s="6453"/>
      <c r="R1" s="6453"/>
      <c r="S1" s="6453"/>
      <c r="T1" s="6453"/>
    </row>
    <row r="2" spans="1:20" ht="33.75" customHeight="1">
      <c r="A2" s="6453" t="s">
        <v>89</v>
      </c>
      <c r="B2" s="6453"/>
      <c r="C2" s="6453"/>
      <c r="D2" s="6453"/>
      <c r="E2" s="6453"/>
      <c r="F2" s="6453"/>
      <c r="G2" s="6453"/>
      <c r="H2" s="6453"/>
      <c r="I2" s="6453"/>
      <c r="J2" s="6453"/>
      <c r="K2" s="6453"/>
      <c r="L2" s="6453"/>
      <c r="M2" s="6453"/>
      <c r="N2" s="2246"/>
      <c r="O2" s="2246"/>
    </row>
    <row r="3" spans="1:20" ht="21.75" customHeight="1">
      <c r="A3" s="6453" t="s">
        <v>90</v>
      </c>
      <c r="B3" s="6453"/>
      <c r="C3" s="6453"/>
      <c r="D3" s="6453"/>
      <c r="E3" s="6453"/>
      <c r="F3" s="6453"/>
      <c r="G3" s="6453"/>
      <c r="H3" s="6453"/>
      <c r="I3" s="6453"/>
      <c r="J3" s="6453"/>
      <c r="K3" s="6453"/>
      <c r="L3" s="6453"/>
      <c r="M3" s="6453"/>
      <c r="N3" s="2246"/>
      <c r="O3" s="2246"/>
    </row>
    <row r="4" spans="1:20" ht="35.25" customHeight="1">
      <c r="A4" s="6740" t="s">
        <v>91</v>
      </c>
      <c r="B4" s="6740"/>
      <c r="C4" s="6740"/>
      <c r="D4" s="6740"/>
      <c r="E4" s="6740"/>
      <c r="F4" s="6740"/>
      <c r="G4" s="6740"/>
      <c r="H4" s="6740"/>
      <c r="I4" s="6740"/>
      <c r="J4" s="6740"/>
      <c r="K4" s="6740"/>
      <c r="L4" s="6740"/>
      <c r="M4" s="6740"/>
      <c r="N4" s="2246"/>
      <c r="O4" s="2246"/>
    </row>
    <row r="5" spans="1:20" ht="26.25" customHeight="1">
      <c r="A5" s="6645" t="s">
        <v>412</v>
      </c>
      <c r="B5" s="6645"/>
      <c r="C5" s="6645"/>
      <c r="D5" s="6645"/>
      <c r="E5" s="6645"/>
      <c r="F5" s="6645"/>
      <c r="G5" s="6645"/>
      <c r="H5" s="6645"/>
      <c r="I5" s="6645"/>
      <c r="J5" s="6645"/>
      <c r="K5" s="6645"/>
      <c r="L5" s="6645"/>
      <c r="M5" s="6645"/>
      <c r="N5" s="2246"/>
      <c r="O5" s="2246"/>
    </row>
    <row r="6" spans="1:20" ht="30.75" customHeight="1" thickBot="1">
      <c r="A6" s="480"/>
    </row>
    <row r="7" spans="1:20" ht="27" customHeight="1" thickBot="1">
      <c r="A7" s="6355" t="s">
        <v>1</v>
      </c>
      <c r="B7" s="6741" t="s">
        <v>36</v>
      </c>
      <c r="C7" s="6742"/>
      <c r="D7" s="6743"/>
      <c r="E7" s="6741" t="s">
        <v>37</v>
      </c>
      <c r="F7" s="6742"/>
      <c r="G7" s="6743"/>
      <c r="H7" s="6741" t="s">
        <v>45</v>
      </c>
      <c r="I7" s="6742"/>
      <c r="J7" s="6743"/>
      <c r="K7" s="6364" t="s">
        <v>38</v>
      </c>
      <c r="L7" s="6365"/>
      <c r="M7" s="6366"/>
      <c r="N7" s="543"/>
      <c r="O7" s="543"/>
    </row>
    <row r="8" spans="1:20" ht="31.5" customHeight="1" thickBot="1">
      <c r="A8" s="6356"/>
      <c r="B8" s="6744" t="s">
        <v>39</v>
      </c>
      <c r="C8" s="6745"/>
      <c r="D8" s="6746"/>
      <c r="E8" s="6744" t="s">
        <v>39</v>
      </c>
      <c r="F8" s="6745"/>
      <c r="G8" s="6746"/>
      <c r="H8" s="6744" t="s">
        <v>39</v>
      </c>
      <c r="I8" s="6745"/>
      <c r="J8" s="6746"/>
      <c r="K8" s="6367"/>
      <c r="L8" s="6368"/>
      <c r="M8" s="6369"/>
      <c r="N8" s="543"/>
      <c r="O8" s="543"/>
    </row>
    <row r="9" spans="1:20" ht="89.25" customHeight="1" thickBot="1">
      <c r="A9" s="6356"/>
      <c r="B9" s="2343" t="s">
        <v>7</v>
      </c>
      <c r="C9" s="2344" t="s">
        <v>8</v>
      </c>
      <c r="D9" s="2345" t="s">
        <v>9</v>
      </c>
      <c r="E9" s="2343" t="s">
        <v>7</v>
      </c>
      <c r="F9" s="2344" t="s">
        <v>8</v>
      </c>
      <c r="G9" s="2345" t="s">
        <v>9</v>
      </c>
      <c r="H9" s="2343" t="s">
        <v>7</v>
      </c>
      <c r="I9" s="2344" t="s">
        <v>8</v>
      </c>
      <c r="J9" s="2345" t="s">
        <v>9</v>
      </c>
      <c r="K9" s="2343" t="s">
        <v>7</v>
      </c>
      <c r="L9" s="2344" t="s">
        <v>8</v>
      </c>
      <c r="M9" s="2345" t="s">
        <v>9</v>
      </c>
      <c r="N9" s="543"/>
      <c r="O9" s="543"/>
    </row>
    <row r="10" spans="1:20" ht="33.75" customHeight="1" thickBot="1">
      <c r="A10" s="2346" t="s">
        <v>10</v>
      </c>
      <c r="B10" s="2347"/>
      <c r="C10" s="2348"/>
      <c r="D10" s="2349"/>
      <c r="E10" s="2347"/>
      <c r="F10" s="2348"/>
      <c r="G10" s="2349"/>
      <c r="H10" s="2347"/>
      <c r="I10" s="2348"/>
      <c r="J10" s="2349"/>
      <c r="K10" s="2350"/>
      <c r="L10" s="2351"/>
      <c r="M10" s="2352"/>
      <c r="N10" s="543"/>
      <c r="O10" s="543"/>
    </row>
    <row r="11" spans="1:20" ht="24.95" customHeight="1">
      <c r="A11" s="2643" t="s">
        <v>100</v>
      </c>
      <c r="B11" s="4853">
        <f t="shared" ref="B11:C15" si="0">B19+B26</f>
        <v>14</v>
      </c>
      <c r="C11" s="4854">
        <f t="shared" si="0"/>
        <v>10</v>
      </c>
      <c r="D11" s="4855">
        <f>B11+C11</f>
        <v>24</v>
      </c>
      <c r="E11" s="4853">
        <f t="shared" ref="E11:F15" si="1">E19+E26</f>
        <v>13</v>
      </c>
      <c r="F11" s="4854">
        <f t="shared" si="1"/>
        <v>28</v>
      </c>
      <c r="G11" s="4855">
        <f>E11+F11</f>
        <v>41</v>
      </c>
      <c r="H11" s="4853">
        <f t="shared" ref="H11:I15" si="2">H19+H26</f>
        <v>1</v>
      </c>
      <c r="I11" s="4854">
        <f t="shared" si="2"/>
        <v>0</v>
      </c>
      <c r="J11" s="4855">
        <f>H11+I11</f>
        <v>1</v>
      </c>
      <c r="K11" s="4956">
        <f>SUM(B11+E11+H11)</f>
        <v>28</v>
      </c>
      <c r="L11" s="4916">
        <f>SUM(C11+F11+I11)</f>
        <v>38</v>
      </c>
      <c r="M11" s="4917">
        <f>SUM(K11:L11)</f>
        <v>66</v>
      </c>
      <c r="N11" s="543"/>
      <c r="O11" s="543"/>
    </row>
    <row r="12" spans="1:20" ht="29.25" customHeight="1">
      <c r="A12" s="2644" t="s">
        <v>101</v>
      </c>
      <c r="B12" s="3555">
        <f t="shared" si="0"/>
        <v>0</v>
      </c>
      <c r="C12" s="3556">
        <f t="shared" si="0"/>
        <v>0</v>
      </c>
      <c r="D12" s="3557">
        <f>B12+C12</f>
        <v>0</v>
      </c>
      <c r="E12" s="3555">
        <f t="shared" si="1"/>
        <v>0</v>
      </c>
      <c r="F12" s="3556">
        <f t="shared" si="1"/>
        <v>21</v>
      </c>
      <c r="G12" s="3557">
        <f>E12+F12</f>
        <v>21</v>
      </c>
      <c r="H12" s="3555">
        <f t="shared" si="2"/>
        <v>0</v>
      </c>
      <c r="I12" s="3556">
        <f t="shared" si="2"/>
        <v>0</v>
      </c>
      <c r="J12" s="3557">
        <f>H12+I12</f>
        <v>0</v>
      </c>
      <c r="K12" s="4897">
        <f>SUM(B12+E12+H12)</f>
        <v>0</v>
      </c>
      <c r="L12" s="4898">
        <f>SUM(C12+F12+I12)</f>
        <v>21</v>
      </c>
      <c r="M12" s="4899">
        <f t="shared" ref="M12:M14" si="3">SUM(K12:L12)</f>
        <v>21</v>
      </c>
      <c r="N12" s="543"/>
      <c r="O12" s="543"/>
    </row>
    <row r="13" spans="1:20" ht="33.75" customHeight="1">
      <c r="A13" s="2646" t="s">
        <v>102</v>
      </c>
      <c r="B13" s="3555">
        <f t="shared" si="0"/>
        <v>0</v>
      </c>
      <c r="C13" s="3556">
        <f t="shared" si="0"/>
        <v>17</v>
      </c>
      <c r="D13" s="3557">
        <f t="shared" ref="D13" si="4">B13+C13</f>
        <v>17</v>
      </c>
      <c r="E13" s="3555">
        <f t="shared" si="1"/>
        <v>0</v>
      </c>
      <c r="F13" s="3556">
        <f t="shared" si="1"/>
        <v>0</v>
      </c>
      <c r="G13" s="3557">
        <f t="shared" ref="G13" si="5">E13+F13</f>
        <v>0</v>
      </c>
      <c r="H13" s="3555">
        <f t="shared" si="2"/>
        <v>0</v>
      </c>
      <c r="I13" s="3556">
        <f t="shared" si="2"/>
        <v>0</v>
      </c>
      <c r="J13" s="3557">
        <f t="shared" ref="J13" si="6">H13+I13</f>
        <v>0</v>
      </c>
      <c r="K13" s="4897">
        <f t="shared" ref="K13:L13" si="7">SUM(B13+E13+H13)</f>
        <v>0</v>
      </c>
      <c r="L13" s="4898">
        <f t="shared" si="7"/>
        <v>17</v>
      </c>
      <c r="M13" s="4899">
        <f t="shared" si="3"/>
        <v>17</v>
      </c>
      <c r="N13" s="543"/>
      <c r="O13" s="543"/>
    </row>
    <row r="14" spans="1:20" ht="29.25" customHeight="1">
      <c r="A14" s="2647" t="s">
        <v>103</v>
      </c>
      <c r="B14" s="3555">
        <f t="shared" si="0"/>
        <v>0</v>
      </c>
      <c r="C14" s="3556">
        <f t="shared" si="0"/>
        <v>43</v>
      </c>
      <c r="D14" s="3557">
        <f>B14+C14</f>
        <v>43</v>
      </c>
      <c r="E14" s="3555">
        <f t="shared" si="1"/>
        <v>0</v>
      </c>
      <c r="F14" s="3556">
        <f t="shared" si="1"/>
        <v>38</v>
      </c>
      <c r="G14" s="3557">
        <f>E14+F14</f>
        <v>38</v>
      </c>
      <c r="H14" s="3555">
        <f t="shared" si="2"/>
        <v>0</v>
      </c>
      <c r="I14" s="3556">
        <f t="shared" si="2"/>
        <v>3</v>
      </c>
      <c r="J14" s="3557">
        <f>H14+I14</f>
        <v>3</v>
      </c>
      <c r="K14" s="4897">
        <f>SUM(B14+E14+H14)</f>
        <v>0</v>
      </c>
      <c r="L14" s="4898">
        <f>SUM(C14+F14+I14)</f>
        <v>84</v>
      </c>
      <c r="M14" s="4899">
        <f t="shared" si="3"/>
        <v>84</v>
      </c>
      <c r="N14" s="543"/>
      <c r="O14" s="543"/>
    </row>
    <row r="15" spans="1:20" ht="29.25" customHeight="1">
      <c r="A15" s="2644" t="s">
        <v>105</v>
      </c>
      <c r="B15" s="3555">
        <f t="shared" si="0"/>
        <v>15</v>
      </c>
      <c r="C15" s="3556">
        <f t="shared" si="0"/>
        <v>3</v>
      </c>
      <c r="D15" s="3557">
        <f>B15+C15</f>
        <v>18</v>
      </c>
      <c r="E15" s="3555">
        <f t="shared" si="1"/>
        <v>10</v>
      </c>
      <c r="F15" s="3556">
        <f t="shared" si="1"/>
        <v>6</v>
      </c>
      <c r="G15" s="3557">
        <f>E15+F15</f>
        <v>16</v>
      </c>
      <c r="H15" s="3555">
        <f t="shared" si="2"/>
        <v>0</v>
      </c>
      <c r="I15" s="3556">
        <f t="shared" si="2"/>
        <v>0</v>
      </c>
      <c r="J15" s="3557">
        <f>H15+I15</f>
        <v>0</v>
      </c>
      <c r="K15" s="4897">
        <f>SUM(B15+E15+H15)</f>
        <v>25</v>
      </c>
      <c r="L15" s="4898">
        <f>SUM(C15+F15+I15)</f>
        <v>9</v>
      </c>
      <c r="M15" s="4899">
        <f>SUM(K15:L15)</f>
        <v>34</v>
      </c>
      <c r="N15" s="543"/>
      <c r="O15" s="543"/>
    </row>
    <row r="16" spans="1:20" ht="24.95" customHeight="1" thickBot="1">
      <c r="A16" s="2627" t="s">
        <v>27</v>
      </c>
      <c r="B16" s="4838">
        <f t="shared" ref="B16:J16" si="8">SUM(B11:B15)</f>
        <v>29</v>
      </c>
      <c r="C16" s="4839">
        <f t="shared" si="8"/>
        <v>73</v>
      </c>
      <c r="D16" s="4840">
        <f t="shared" si="8"/>
        <v>102</v>
      </c>
      <c r="E16" s="4838">
        <f t="shared" si="8"/>
        <v>23</v>
      </c>
      <c r="F16" s="4839">
        <f t="shared" si="8"/>
        <v>93</v>
      </c>
      <c r="G16" s="4840">
        <f t="shared" si="8"/>
        <v>116</v>
      </c>
      <c r="H16" s="4838">
        <f t="shared" si="8"/>
        <v>1</v>
      </c>
      <c r="I16" s="4839">
        <f t="shared" si="8"/>
        <v>3</v>
      </c>
      <c r="J16" s="4840">
        <f t="shared" si="8"/>
        <v>4</v>
      </c>
      <c r="K16" s="4838">
        <f t="shared" ref="K16:M16" si="9">SUM(K11:K15)</f>
        <v>53</v>
      </c>
      <c r="L16" s="4839">
        <f t="shared" si="9"/>
        <v>169</v>
      </c>
      <c r="M16" s="4840">
        <f t="shared" si="9"/>
        <v>222</v>
      </c>
      <c r="N16" s="543"/>
      <c r="O16" s="543"/>
    </row>
    <row r="17" spans="1:18" ht="24.95" customHeight="1">
      <c r="A17" s="2623" t="s">
        <v>15</v>
      </c>
      <c r="B17" s="4976"/>
      <c r="C17" s="4977"/>
      <c r="D17" s="4978"/>
      <c r="E17" s="4976"/>
      <c r="F17" s="4977"/>
      <c r="G17" s="4978"/>
      <c r="H17" s="4976"/>
      <c r="I17" s="4977"/>
      <c r="J17" s="4978"/>
      <c r="K17" s="4976"/>
      <c r="L17" s="4977"/>
      <c r="M17" s="4978"/>
      <c r="N17" s="543"/>
      <c r="O17" s="543"/>
    </row>
    <row r="18" spans="1:18" ht="24.95" customHeight="1" thickBot="1">
      <c r="A18" s="2648" t="s">
        <v>16</v>
      </c>
      <c r="B18" s="4979"/>
      <c r="C18" s="4980"/>
      <c r="D18" s="4981"/>
      <c r="E18" s="4979"/>
      <c r="F18" s="4980"/>
      <c r="G18" s="4981"/>
      <c r="H18" s="4979"/>
      <c r="I18" s="4980"/>
      <c r="J18" s="4981"/>
      <c r="K18" s="4979"/>
      <c r="L18" s="4982"/>
      <c r="M18" s="4983"/>
      <c r="N18" s="545"/>
      <c r="O18" s="545"/>
    </row>
    <row r="19" spans="1:18" ht="33" customHeight="1">
      <c r="A19" s="2643" t="s">
        <v>100</v>
      </c>
      <c r="B19" s="2616">
        <v>13</v>
      </c>
      <c r="C19" s="2617">
        <v>10</v>
      </c>
      <c r="D19" s="2618">
        <f>SUM(B19:C19)</f>
        <v>23</v>
      </c>
      <c r="E19" s="2616">
        <v>13</v>
      </c>
      <c r="F19" s="2617">
        <v>27</v>
      </c>
      <c r="G19" s="2618">
        <f>SUM(E19:F19)</f>
        <v>40</v>
      </c>
      <c r="H19" s="2616">
        <v>1</v>
      </c>
      <c r="I19" s="2617">
        <v>0</v>
      </c>
      <c r="J19" s="2618">
        <f>SUM(H19:I19)</f>
        <v>1</v>
      </c>
      <c r="K19" s="4896">
        <f t="shared" ref="K19:M22" si="10">B19+E19+H19</f>
        <v>27</v>
      </c>
      <c r="L19" s="2634">
        <f t="shared" si="10"/>
        <v>37</v>
      </c>
      <c r="M19" s="2635">
        <f t="shared" si="10"/>
        <v>64</v>
      </c>
      <c r="N19" s="505"/>
      <c r="O19" s="505"/>
    </row>
    <row r="20" spans="1:18" ht="24.95" customHeight="1">
      <c r="A20" s="2644" t="s">
        <v>101</v>
      </c>
      <c r="B20" s="3555">
        <v>0</v>
      </c>
      <c r="C20" s="3556">
        <v>0</v>
      </c>
      <c r="D20" s="3557">
        <f t="shared" ref="D20:D23" si="11">SUM(B20:C20)</f>
        <v>0</v>
      </c>
      <c r="E20" s="3555">
        <v>0</v>
      </c>
      <c r="F20" s="3556">
        <v>21</v>
      </c>
      <c r="G20" s="3557">
        <f>SUM(E20:F20)</f>
        <v>21</v>
      </c>
      <c r="H20" s="3555">
        <v>0</v>
      </c>
      <c r="I20" s="3556">
        <v>0</v>
      </c>
      <c r="J20" s="3557">
        <f>SUM(H20:I20)</f>
        <v>0</v>
      </c>
      <c r="K20" s="2645">
        <f t="shared" si="10"/>
        <v>0</v>
      </c>
      <c r="L20" s="2636">
        <f t="shared" si="10"/>
        <v>21</v>
      </c>
      <c r="M20" s="2637">
        <f t="shared" si="10"/>
        <v>21</v>
      </c>
      <c r="N20" s="505"/>
      <c r="O20" s="505"/>
    </row>
    <row r="21" spans="1:18" ht="24.95" customHeight="1">
      <c r="A21" s="2646" t="s">
        <v>102</v>
      </c>
      <c r="B21" s="3555">
        <v>0</v>
      </c>
      <c r="C21" s="3556">
        <v>16</v>
      </c>
      <c r="D21" s="3557">
        <f t="shared" si="11"/>
        <v>16</v>
      </c>
      <c r="E21" s="3555">
        <v>0</v>
      </c>
      <c r="F21" s="3556">
        <v>0</v>
      </c>
      <c r="G21" s="3557">
        <f>SUM(E21:F21)</f>
        <v>0</v>
      </c>
      <c r="H21" s="3555">
        <v>0</v>
      </c>
      <c r="I21" s="3556">
        <v>0</v>
      </c>
      <c r="J21" s="3557">
        <f>SUM(H21:I21)</f>
        <v>0</v>
      </c>
      <c r="K21" s="2645">
        <f t="shared" si="10"/>
        <v>0</v>
      </c>
      <c r="L21" s="2636">
        <f t="shared" si="10"/>
        <v>16</v>
      </c>
      <c r="M21" s="2637">
        <f t="shared" si="10"/>
        <v>16</v>
      </c>
      <c r="N21" s="505"/>
      <c r="O21" s="505"/>
    </row>
    <row r="22" spans="1:18" ht="30.75" customHeight="1">
      <c r="A22" s="2647" t="s">
        <v>103</v>
      </c>
      <c r="B22" s="3555">
        <v>0</v>
      </c>
      <c r="C22" s="3556">
        <v>43</v>
      </c>
      <c r="D22" s="3557">
        <f t="shared" si="11"/>
        <v>43</v>
      </c>
      <c r="E22" s="3555">
        <v>0</v>
      </c>
      <c r="F22" s="3556">
        <v>38</v>
      </c>
      <c r="G22" s="3557">
        <f>SUM(E22:F22)</f>
        <v>38</v>
      </c>
      <c r="H22" s="3555">
        <v>0</v>
      </c>
      <c r="I22" s="3556">
        <v>2</v>
      </c>
      <c r="J22" s="3557">
        <f>SUM(H22:I22)</f>
        <v>2</v>
      </c>
      <c r="K22" s="2645">
        <f t="shared" si="10"/>
        <v>0</v>
      </c>
      <c r="L22" s="2636">
        <f t="shared" si="10"/>
        <v>83</v>
      </c>
      <c r="M22" s="2637">
        <f t="shared" si="10"/>
        <v>83</v>
      </c>
      <c r="N22" s="505"/>
      <c r="O22" s="505"/>
    </row>
    <row r="23" spans="1:18" s="262" customFormat="1" ht="32.25" customHeight="1" thickBot="1">
      <c r="A23" s="4922" t="s">
        <v>105</v>
      </c>
      <c r="B23" s="4984">
        <v>15</v>
      </c>
      <c r="C23" s="3343">
        <v>3</v>
      </c>
      <c r="D23" s="4985">
        <f t="shared" si="11"/>
        <v>18</v>
      </c>
      <c r="E23" s="4984">
        <v>10</v>
      </c>
      <c r="F23" s="3343">
        <v>6</v>
      </c>
      <c r="G23" s="4985">
        <f>SUM(E23:F23)</f>
        <v>16</v>
      </c>
      <c r="H23" s="4984">
        <v>0</v>
      </c>
      <c r="I23" s="3343">
        <v>0</v>
      </c>
      <c r="J23" s="4985">
        <f>SUM(H23:I23)</f>
        <v>0</v>
      </c>
      <c r="K23" s="4957">
        <f>B23+E23+H23</f>
        <v>25</v>
      </c>
      <c r="L23" s="4958">
        <f>C23+F23+I23</f>
        <v>9</v>
      </c>
      <c r="M23" s="4959">
        <f>D23+G23+J23</f>
        <v>34</v>
      </c>
      <c r="N23" s="2247"/>
      <c r="O23" s="2247"/>
    </row>
    <row r="24" spans="1:18" ht="32.25" customHeight="1" thickBot="1">
      <c r="A24" s="4927" t="s">
        <v>17</v>
      </c>
      <c r="B24" s="4874">
        <f t="shared" ref="B24:J24" si="12">SUM(B19:B23)</f>
        <v>28</v>
      </c>
      <c r="C24" s="4875">
        <f t="shared" si="12"/>
        <v>72</v>
      </c>
      <c r="D24" s="4876">
        <f t="shared" si="12"/>
        <v>100</v>
      </c>
      <c r="E24" s="4874">
        <f t="shared" si="12"/>
        <v>23</v>
      </c>
      <c r="F24" s="4875">
        <f t="shared" si="12"/>
        <v>92</v>
      </c>
      <c r="G24" s="4876">
        <f t="shared" si="12"/>
        <v>115</v>
      </c>
      <c r="H24" s="4874">
        <f t="shared" si="12"/>
        <v>1</v>
      </c>
      <c r="I24" s="4875">
        <f t="shared" si="12"/>
        <v>2</v>
      </c>
      <c r="J24" s="4876">
        <f t="shared" si="12"/>
        <v>3</v>
      </c>
      <c r="K24" s="4874">
        <f t="shared" ref="K24:M24" si="13">SUM(K19:K23)</f>
        <v>52</v>
      </c>
      <c r="L24" s="4875">
        <f t="shared" si="13"/>
        <v>166</v>
      </c>
      <c r="M24" s="4876">
        <f t="shared" si="13"/>
        <v>218</v>
      </c>
      <c r="N24" s="546"/>
      <c r="O24" s="546"/>
    </row>
    <row r="25" spans="1:18" ht="29.25" customHeight="1">
      <c r="A25" s="4987" t="s">
        <v>18</v>
      </c>
      <c r="B25" s="2640"/>
      <c r="C25" s="2641"/>
      <c r="D25" s="2642"/>
      <c r="E25" s="2640"/>
      <c r="F25" s="2641"/>
      <c r="G25" s="2642"/>
      <c r="H25" s="2640"/>
      <c r="I25" s="2641"/>
      <c r="J25" s="2642"/>
      <c r="K25" s="2649"/>
      <c r="L25" s="2650"/>
      <c r="M25" s="2651"/>
      <c r="N25" s="505"/>
      <c r="O25" s="505"/>
    </row>
    <row r="26" spans="1:18" ht="28.5" customHeight="1">
      <c r="A26" s="4920" t="s">
        <v>100</v>
      </c>
      <c r="B26" s="3555">
        <v>1</v>
      </c>
      <c r="C26" s="3556">
        <v>0</v>
      </c>
      <c r="D26" s="3557">
        <f>SUM(B26:C26)</f>
        <v>1</v>
      </c>
      <c r="E26" s="3555">
        <v>0</v>
      </c>
      <c r="F26" s="3556">
        <v>1</v>
      </c>
      <c r="G26" s="3557">
        <f>SUM(E26:F26)</f>
        <v>1</v>
      </c>
      <c r="H26" s="3555">
        <v>0</v>
      </c>
      <c r="I26" s="3556">
        <v>0</v>
      </c>
      <c r="J26" s="3557">
        <f>SUM(H26:I26)</f>
        <v>0</v>
      </c>
      <c r="K26" s="4897">
        <f>B26+E26+H26</f>
        <v>1</v>
      </c>
      <c r="L26" s="4898">
        <f>C26+F26+I26</f>
        <v>1</v>
      </c>
      <c r="M26" s="4899">
        <f>D26+G26+J26</f>
        <v>2</v>
      </c>
      <c r="N26" s="505"/>
      <c r="O26" s="505"/>
    </row>
    <row r="27" spans="1:18" ht="30" customHeight="1">
      <c r="A27" s="4988" t="s">
        <v>101</v>
      </c>
      <c r="B27" s="3555">
        <v>0</v>
      </c>
      <c r="C27" s="3556">
        <v>0</v>
      </c>
      <c r="D27" s="3557">
        <f>SUM(B27:C27)</f>
        <v>0</v>
      </c>
      <c r="E27" s="3555">
        <v>0</v>
      </c>
      <c r="F27" s="3556">
        <v>0</v>
      </c>
      <c r="G27" s="3557">
        <f>SUM(E27:F27)</f>
        <v>0</v>
      </c>
      <c r="H27" s="3555">
        <v>0</v>
      </c>
      <c r="I27" s="3556">
        <v>0</v>
      </c>
      <c r="J27" s="3557">
        <f>SUM(H27:I27)</f>
        <v>0</v>
      </c>
      <c r="K27" s="4897">
        <f t="shared" ref="K27:M30" si="14">B27+E27+H27</f>
        <v>0</v>
      </c>
      <c r="L27" s="4898">
        <f t="shared" si="14"/>
        <v>0</v>
      </c>
      <c r="M27" s="4899">
        <f t="shared" si="14"/>
        <v>0</v>
      </c>
      <c r="N27" s="548"/>
      <c r="O27" s="548"/>
    </row>
    <row r="28" spans="1:18" ht="26.25">
      <c r="A28" s="4920" t="s">
        <v>102</v>
      </c>
      <c r="B28" s="3555">
        <v>0</v>
      </c>
      <c r="C28" s="3556">
        <v>1</v>
      </c>
      <c r="D28" s="3557">
        <f>SUM(B28:C28)</f>
        <v>1</v>
      </c>
      <c r="E28" s="3555">
        <v>0</v>
      </c>
      <c r="F28" s="3556">
        <v>0</v>
      </c>
      <c r="G28" s="3557">
        <f>SUM(E28:F28)</f>
        <v>0</v>
      </c>
      <c r="H28" s="3555">
        <v>0</v>
      </c>
      <c r="I28" s="3556">
        <v>0</v>
      </c>
      <c r="J28" s="3557">
        <f>SUM(H28:I28)</f>
        <v>0</v>
      </c>
      <c r="K28" s="4897">
        <f t="shared" si="14"/>
        <v>0</v>
      </c>
      <c r="L28" s="4898">
        <f t="shared" si="14"/>
        <v>1</v>
      </c>
      <c r="M28" s="4899">
        <f t="shared" si="14"/>
        <v>1</v>
      </c>
      <c r="N28" s="546"/>
      <c r="O28" s="546"/>
    </row>
    <row r="29" spans="1:18" ht="27" thickBot="1">
      <c r="A29" s="4989" t="s">
        <v>103</v>
      </c>
      <c r="B29" s="3555">
        <v>0</v>
      </c>
      <c r="C29" s="3556">
        <v>0</v>
      </c>
      <c r="D29" s="3557">
        <f>SUM(B29:C29)</f>
        <v>0</v>
      </c>
      <c r="E29" s="3555">
        <v>0</v>
      </c>
      <c r="F29" s="3556">
        <v>0</v>
      </c>
      <c r="G29" s="3557">
        <f>SUM(E29:F29)</f>
        <v>0</v>
      </c>
      <c r="H29" s="3555">
        <v>0</v>
      </c>
      <c r="I29" s="3556">
        <v>1</v>
      </c>
      <c r="J29" s="3557">
        <f>SUM(H29:I29)</f>
        <v>1</v>
      </c>
      <c r="K29" s="4897">
        <f t="shared" si="14"/>
        <v>0</v>
      </c>
      <c r="L29" s="4898">
        <f t="shared" si="14"/>
        <v>1</v>
      </c>
      <c r="M29" s="4899">
        <f t="shared" si="14"/>
        <v>1</v>
      </c>
      <c r="N29" s="548"/>
      <c r="O29" s="548"/>
      <c r="R29" s="101"/>
    </row>
    <row r="30" spans="1:18" ht="26.25" hidden="1" customHeight="1">
      <c r="A30" s="2652" t="s">
        <v>105</v>
      </c>
      <c r="B30" s="3555">
        <v>0</v>
      </c>
      <c r="C30" s="3556">
        <v>0</v>
      </c>
      <c r="D30" s="3557">
        <f>SUM(B30:C30)</f>
        <v>0</v>
      </c>
      <c r="E30" s="3555">
        <v>0</v>
      </c>
      <c r="F30" s="3556">
        <v>0</v>
      </c>
      <c r="G30" s="3557">
        <f>SUM(E30:F30)</f>
        <v>0</v>
      </c>
      <c r="H30" s="3555">
        <v>0</v>
      </c>
      <c r="I30" s="3556">
        <v>0</v>
      </c>
      <c r="J30" s="3557">
        <f>SUM(H30:I30)</f>
        <v>0</v>
      </c>
      <c r="K30" s="4897">
        <f>B30+E30+H30</f>
        <v>0</v>
      </c>
      <c r="L30" s="4898">
        <f>C30+F30+I30</f>
        <v>0</v>
      </c>
      <c r="M30" s="4899">
        <f t="shared" si="14"/>
        <v>0</v>
      </c>
      <c r="N30" s="505"/>
      <c r="O30" s="505"/>
    </row>
    <row r="31" spans="1:18" ht="26.25" hidden="1" customHeight="1">
      <c r="A31" s="4990" t="s">
        <v>19</v>
      </c>
      <c r="B31" s="4838">
        <f t="shared" ref="B31:J31" si="15">SUM(B26:B30)</f>
        <v>1</v>
      </c>
      <c r="C31" s="4839">
        <f t="shared" si="15"/>
        <v>1</v>
      </c>
      <c r="D31" s="4840">
        <f t="shared" si="15"/>
        <v>2</v>
      </c>
      <c r="E31" s="4838">
        <f t="shared" si="15"/>
        <v>0</v>
      </c>
      <c r="F31" s="4839">
        <f t="shared" si="15"/>
        <v>1</v>
      </c>
      <c r="G31" s="4840">
        <f t="shared" si="15"/>
        <v>1</v>
      </c>
      <c r="H31" s="4838">
        <f t="shared" si="15"/>
        <v>0</v>
      </c>
      <c r="I31" s="4839">
        <f t="shared" si="15"/>
        <v>1</v>
      </c>
      <c r="J31" s="4840">
        <f t="shared" si="15"/>
        <v>1</v>
      </c>
      <c r="K31" s="4838">
        <f t="shared" ref="K31:M31" si="16">SUM(K26:K30)</f>
        <v>1</v>
      </c>
      <c r="L31" s="4839">
        <f t="shared" si="16"/>
        <v>3</v>
      </c>
      <c r="M31" s="4840">
        <f t="shared" si="16"/>
        <v>4</v>
      </c>
      <c r="N31" s="505"/>
      <c r="O31" s="505"/>
    </row>
    <row r="32" spans="1:18" ht="25.5" hidden="1" customHeight="1">
      <c r="A32" s="2653" t="s">
        <v>29</v>
      </c>
      <c r="B32" s="4992">
        <f t="shared" ref="B32:J32" si="17">B24</f>
        <v>28</v>
      </c>
      <c r="C32" s="4993">
        <f t="shared" si="17"/>
        <v>72</v>
      </c>
      <c r="D32" s="4994">
        <f t="shared" si="17"/>
        <v>100</v>
      </c>
      <c r="E32" s="4992">
        <f t="shared" si="17"/>
        <v>23</v>
      </c>
      <c r="F32" s="4993">
        <f t="shared" si="17"/>
        <v>92</v>
      </c>
      <c r="G32" s="4994">
        <f t="shared" si="17"/>
        <v>115</v>
      </c>
      <c r="H32" s="4992">
        <f t="shared" si="17"/>
        <v>1</v>
      </c>
      <c r="I32" s="4993">
        <f t="shared" si="17"/>
        <v>2</v>
      </c>
      <c r="J32" s="4994">
        <f t="shared" si="17"/>
        <v>3</v>
      </c>
      <c r="K32" s="4992">
        <f t="shared" ref="K32:M32" si="18">K24</f>
        <v>52</v>
      </c>
      <c r="L32" s="4993">
        <f t="shared" si="18"/>
        <v>166</v>
      </c>
      <c r="M32" s="4994">
        <f t="shared" si="18"/>
        <v>218</v>
      </c>
      <c r="N32" s="561"/>
      <c r="O32" s="561"/>
    </row>
    <row r="33" spans="1:16" ht="32.25" customHeight="1" thickBot="1">
      <c r="A33" s="4991" t="s">
        <v>30</v>
      </c>
      <c r="B33" s="4485">
        <f t="shared" ref="B33:J33" si="19">B31</f>
        <v>1</v>
      </c>
      <c r="C33" s="4486">
        <f t="shared" si="19"/>
        <v>1</v>
      </c>
      <c r="D33" s="4487">
        <f t="shared" si="19"/>
        <v>2</v>
      </c>
      <c r="E33" s="4485">
        <f t="shared" si="19"/>
        <v>0</v>
      </c>
      <c r="F33" s="4486">
        <f t="shared" si="19"/>
        <v>1</v>
      </c>
      <c r="G33" s="4487">
        <f t="shared" si="19"/>
        <v>1</v>
      </c>
      <c r="H33" s="4485">
        <f t="shared" si="19"/>
        <v>0</v>
      </c>
      <c r="I33" s="4486">
        <f t="shared" si="19"/>
        <v>1</v>
      </c>
      <c r="J33" s="4487">
        <f t="shared" si="19"/>
        <v>1</v>
      </c>
      <c r="K33" s="4485">
        <f t="shared" ref="K33:M33" si="20">K31</f>
        <v>1</v>
      </c>
      <c r="L33" s="4486">
        <f t="shared" si="20"/>
        <v>3</v>
      </c>
      <c r="M33" s="4487">
        <f t="shared" si="20"/>
        <v>4</v>
      </c>
      <c r="N33" s="100"/>
      <c r="O33" s="100"/>
    </row>
    <row r="34" spans="1:16" ht="32.25" customHeight="1" thickBot="1">
      <c r="A34" s="4986" t="s">
        <v>31</v>
      </c>
      <c r="B34" s="4868">
        <f t="shared" ref="B34:H34" si="21">SUM(B32:B33)</f>
        <v>29</v>
      </c>
      <c r="C34" s="4869">
        <f t="shared" si="21"/>
        <v>73</v>
      </c>
      <c r="D34" s="4870">
        <f t="shared" si="21"/>
        <v>102</v>
      </c>
      <c r="E34" s="4868">
        <f t="shared" si="21"/>
        <v>23</v>
      </c>
      <c r="F34" s="4869">
        <f t="shared" si="21"/>
        <v>93</v>
      </c>
      <c r="G34" s="4870">
        <f t="shared" si="21"/>
        <v>116</v>
      </c>
      <c r="H34" s="4868">
        <f t="shared" si="21"/>
        <v>1</v>
      </c>
      <c r="I34" s="4869">
        <f>SUM(I32:I33)</f>
        <v>3</v>
      </c>
      <c r="J34" s="4870">
        <f>SUM(J32:J33)</f>
        <v>4</v>
      </c>
      <c r="K34" s="4868">
        <f t="shared" ref="K34:M34" si="22">SUM(K32:K33)</f>
        <v>53</v>
      </c>
      <c r="L34" s="4869">
        <f t="shared" si="22"/>
        <v>169</v>
      </c>
      <c r="M34" s="4870">
        <f t="shared" si="22"/>
        <v>222</v>
      </c>
      <c r="N34" s="100"/>
      <c r="O34" s="100"/>
    </row>
    <row r="35" spans="1:16" ht="30.75" customHeight="1">
      <c r="A35" s="6479"/>
      <c r="B35" s="6479"/>
      <c r="C35" s="6479"/>
      <c r="D35" s="6479"/>
      <c r="E35" s="6479"/>
      <c r="F35" s="6479"/>
      <c r="G35" s="6479"/>
      <c r="H35" s="6479"/>
      <c r="I35" s="6479"/>
      <c r="J35" s="6479"/>
      <c r="K35" s="6479"/>
      <c r="L35" s="6479"/>
      <c r="M35" s="6479"/>
      <c r="N35" s="6479"/>
      <c r="O35" s="6479"/>
      <c r="P35" s="6479"/>
    </row>
    <row r="36" spans="1:16" ht="32.25" customHeight="1">
      <c r="A36" s="6479"/>
      <c r="B36" s="6479"/>
      <c r="C36" s="6479"/>
      <c r="D36" s="6479"/>
      <c r="E36" s="6479"/>
      <c r="F36" s="6479"/>
      <c r="G36" s="6479"/>
      <c r="H36" s="6479"/>
      <c r="I36" s="6479"/>
      <c r="J36" s="6479"/>
      <c r="K36" s="6479"/>
      <c r="L36" s="6479"/>
      <c r="M36" s="6479"/>
      <c r="N36" s="6479"/>
      <c r="O36" s="6479"/>
      <c r="P36" s="6479"/>
    </row>
    <row r="37" spans="1:16" ht="34.5" customHeight="1">
      <c r="A37" s="6479"/>
      <c r="B37" s="6479"/>
      <c r="C37" s="6479"/>
      <c r="D37" s="6479"/>
      <c r="E37" s="6479"/>
      <c r="F37" s="6479"/>
      <c r="G37" s="6479"/>
      <c r="H37" s="6479"/>
      <c r="I37" s="6479"/>
      <c r="J37" s="6479"/>
      <c r="K37" s="6479"/>
      <c r="L37" s="6479"/>
      <c r="M37" s="6479"/>
      <c r="N37" s="6479"/>
      <c r="O37" s="6479"/>
      <c r="P37" s="6479"/>
    </row>
    <row r="38" spans="1:16" ht="28.5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ht="27" customHeight="1"/>
    <row r="40" spans="1:16" ht="38.25" customHeight="1"/>
  </sheetData>
  <mergeCells count="16">
    <mergeCell ref="A35:P35"/>
    <mergeCell ref="A36:P36"/>
    <mergeCell ref="A37:P37"/>
    <mergeCell ref="A7:A9"/>
    <mergeCell ref="K7:M8"/>
    <mergeCell ref="B7:D7"/>
    <mergeCell ref="E7:G7"/>
    <mergeCell ref="H7:J7"/>
    <mergeCell ref="B8:D8"/>
    <mergeCell ref="E8:G8"/>
    <mergeCell ref="H8:J8"/>
    <mergeCell ref="A1:T1"/>
    <mergeCell ref="A2:M2"/>
    <mergeCell ref="A3:M3"/>
    <mergeCell ref="A4:M4"/>
    <mergeCell ref="A5:M5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ColWidth="9" defaultRowHeight="42.75" customHeight="1" outlineLevelRow="1"/>
  <cols>
    <col min="1" max="1" width="4.42578125" style="336" customWidth="1"/>
    <col min="2" max="2" width="13.7109375" style="336" customWidth="1"/>
    <col min="3" max="3" width="53" style="336" customWidth="1"/>
    <col min="4" max="4" width="16.140625" style="336" customWidth="1"/>
    <col min="5" max="5" width="11.140625" style="336" customWidth="1"/>
    <col min="6" max="6" width="11.28515625" style="337" customWidth="1"/>
    <col min="7" max="7" width="13.42578125" style="336" customWidth="1"/>
    <col min="8" max="8" width="11.85546875" style="336" customWidth="1"/>
    <col min="9" max="9" width="10.5703125" style="337" customWidth="1"/>
    <col min="10" max="10" width="13.42578125" style="336" customWidth="1"/>
    <col min="11" max="11" width="10.85546875" style="336" customWidth="1"/>
    <col min="12" max="12" width="10.85546875" style="337" customWidth="1"/>
    <col min="13" max="13" width="14.42578125" style="336" customWidth="1"/>
    <col min="14" max="14" width="13.140625" style="336" customWidth="1"/>
    <col min="15" max="15" width="11.140625" style="337" customWidth="1"/>
    <col min="16" max="16" width="14.7109375" style="338" customWidth="1"/>
    <col min="17" max="17" width="12.85546875" style="338" customWidth="1"/>
    <col min="18" max="18" width="12.140625" style="338" customWidth="1"/>
    <col min="19" max="19" width="14.85546875" style="336" customWidth="1"/>
    <col min="20" max="20" width="12.7109375" style="336" customWidth="1"/>
    <col min="21" max="21" width="14.140625" style="337" customWidth="1"/>
    <col min="22" max="22" width="15.42578125" style="336" customWidth="1"/>
    <col min="23" max="256" width="9.140625" style="336"/>
    <col min="257" max="257" width="4.42578125" style="336" customWidth="1"/>
    <col min="258" max="258" width="13.7109375" style="336" customWidth="1"/>
    <col min="259" max="259" width="53" style="336" customWidth="1"/>
    <col min="260" max="260" width="10.140625" style="336" customWidth="1"/>
    <col min="261" max="261" width="11.140625" style="336" customWidth="1"/>
    <col min="262" max="262" width="11.28515625" style="336" customWidth="1"/>
    <col min="263" max="263" width="9.42578125" style="336" customWidth="1"/>
    <col min="264" max="264" width="11.85546875" style="336" customWidth="1"/>
    <col min="265" max="265" width="10.5703125" style="336" customWidth="1"/>
    <col min="266" max="266" width="9.42578125" style="336" customWidth="1"/>
    <col min="267" max="268" width="10.85546875" style="336" customWidth="1"/>
    <col min="269" max="269" width="9.42578125" style="336" customWidth="1"/>
    <col min="270" max="270" width="13.140625" style="336" customWidth="1"/>
    <col min="271" max="271" width="11.140625" style="336" customWidth="1"/>
    <col min="272" max="272" width="9.42578125" style="336" customWidth="1"/>
    <col min="273" max="273" width="12.85546875" style="336" customWidth="1"/>
    <col min="274" max="274" width="12.140625" style="336" customWidth="1"/>
    <col min="275" max="275" width="9.42578125" style="336" customWidth="1"/>
    <col min="276" max="276" width="12" style="336" customWidth="1"/>
    <col min="277" max="277" width="12.28515625" style="336" customWidth="1"/>
    <col min="278" max="278" width="15.42578125" style="336" customWidth="1"/>
    <col min="279" max="512" width="9.140625" style="336"/>
    <col min="513" max="513" width="4.42578125" style="336" customWidth="1"/>
    <col min="514" max="514" width="13.7109375" style="336" customWidth="1"/>
    <col min="515" max="515" width="53" style="336" customWidth="1"/>
    <col min="516" max="516" width="10.140625" style="336" customWidth="1"/>
    <col min="517" max="517" width="11.140625" style="336" customWidth="1"/>
    <col min="518" max="518" width="11.28515625" style="336" customWidth="1"/>
    <col min="519" max="519" width="9.42578125" style="336" customWidth="1"/>
    <col min="520" max="520" width="11.85546875" style="336" customWidth="1"/>
    <col min="521" max="521" width="10.5703125" style="336" customWidth="1"/>
    <col min="522" max="522" width="9.42578125" style="336" customWidth="1"/>
    <col min="523" max="524" width="10.85546875" style="336" customWidth="1"/>
    <col min="525" max="525" width="9.42578125" style="336" customWidth="1"/>
    <col min="526" max="526" width="13.140625" style="336" customWidth="1"/>
    <col min="527" max="527" width="11.140625" style="336" customWidth="1"/>
    <col min="528" max="528" width="9.42578125" style="336" customWidth="1"/>
    <col min="529" max="529" width="12.85546875" style="336" customWidth="1"/>
    <col min="530" max="530" width="12.140625" style="336" customWidth="1"/>
    <col min="531" max="531" width="9.42578125" style="336" customWidth="1"/>
    <col min="532" max="532" width="12" style="336" customWidth="1"/>
    <col min="533" max="533" width="12.28515625" style="336" customWidth="1"/>
    <col min="534" max="534" width="15.42578125" style="336" customWidth="1"/>
    <col min="535" max="768" width="9.140625" style="336"/>
    <col min="769" max="769" width="4.42578125" style="336" customWidth="1"/>
    <col min="770" max="770" width="13.7109375" style="336" customWidth="1"/>
    <col min="771" max="771" width="53" style="336" customWidth="1"/>
    <col min="772" max="772" width="10.140625" style="336" customWidth="1"/>
    <col min="773" max="773" width="11.140625" style="336" customWidth="1"/>
    <col min="774" max="774" width="11.28515625" style="336" customWidth="1"/>
    <col min="775" max="775" width="9.42578125" style="336" customWidth="1"/>
    <col min="776" max="776" width="11.85546875" style="336" customWidth="1"/>
    <col min="777" max="777" width="10.5703125" style="336" customWidth="1"/>
    <col min="778" max="778" width="9.42578125" style="336" customWidth="1"/>
    <col min="779" max="780" width="10.85546875" style="336" customWidth="1"/>
    <col min="781" max="781" width="9.42578125" style="336" customWidth="1"/>
    <col min="782" max="782" width="13.140625" style="336" customWidth="1"/>
    <col min="783" max="783" width="11.140625" style="336" customWidth="1"/>
    <col min="784" max="784" width="9.42578125" style="336" customWidth="1"/>
    <col min="785" max="785" width="12.85546875" style="336" customWidth="1"/>
    <col min="786" max="786" width="12.140625" style="336" customWidth="1"/>
    <col min="787" max="787" width="9.42578125" style="336" customWidth="1"/>
    <col min="788" max="788" width="12" style="336" customWidth="1"/>
    <col min="789" max="789" width="12.28515625" style="336" customWidth="1"/>
    <col min="790" max="790" width="15.42578125" style="336" customWidth="1"/>
    <col min="791" max="1024" width="9.140625" style="336"/>
    <col min="1025" max="1025" width="4.42578125" style="336" customWidth="1"/>
    <col min="1026" max="1026" width="13.7109375" style="336" customWidth="1"/>
    <col min="1027" max="1027" width="53" style="336" customWidth="1"/>
    <col min="1028" max="1028" width="10.140625" style="336" customWidth="1"/>
    <col min="1029" max="1029" width="11.140625" style="336" customWidth="1"/>
    <col min="1030" max="1030" width="11.28515625" style="336" customWidth="1"/>
    <col min="1031" max="1031" width="9.42578125" style="336" customWidth="1"/>
    <col min="1032" max="1032" width="11.85546875" style="336" customWidth="1"/>
    <col min="1033" max="1033" width="10.5703125" style="336" customWidth="1"/>
    <col min="1034" max="1034" width="9.42578125" style="336" customWidth="1"/>
    <col min="1035" max="1036" width="10.85546875" style="336" customWidth="1"/>
    <col min="1037" max="1037" width="9.42578125" style="336" customWidth="1"/>
    <col min="1038" max="1038" width="13.140625" style="336" customWidth="1"/>
    <col min="1039" max="1039" width="11.140625" style="336" customWidth="1"/>
    <col min="1040" max="1040" width="9.42578125" style="336" customWidth="1"/>
    <col min="1041" max="1041" width="12.85546875" style="336" customWidth="1"/>
    <col min="1042" max="1042" width="12.140625" style="336" customWidth="1"/>
    <col min="1043" max="1043" width="9.42578125" style="336" customWidth="1"/>
    <col min="1044" max="1044" width="12" style="336" customWidth="1"/>
    <col min="1045" max="1045" width="12.28515625" style="336" customWidth="1"/>
    <col min="1046" max="1046" width="15.42578125" style="336" customWidth="1"/>
    <col min="1047" max="1280" width="9.140625" style="336"/>
    <col min="1281" max="1281" width="4.42578125" style="336" customWidth="1"/>
    <col min="1282" max="1282" width="13.7109375" style="336" customWidth="1"/>
    <col min="1283" max="1283" width="53" style="336" customWidth="1"/>
    <col min="1284" max="1284" width="10.140625" style="336" customWidth="1"/>
    <col min="1285" max="1285" width="11.140625" style="336" customWidth="1"/>
    <col min="1286" max="1286" width="11.28515625" style="336" customWidth="1"/>
    <col min="1287" max="1287" width="9.42578125" style="336" customWidth="1"/>
    <col min="1288" max="1288" width="11.85546875" style="336" customWidth="1"/>
    <col min="1289" max="1289" width="10.5703125" style="336" customWidth="1"/>
    <col min="1290" max="1290" width="9.42578125" style="336" customWidth="1"/>
    <col min="1291" max="1292" width="10.85546875" style="336" customWidth="1"/>
    <col min="1293" max="1293" width="9.42578125" style="336" customWidth="1"/>
    <col min="1294" max="1294" width="13.140625" style="336" customWidth="1"/>
    <col min="1295" max="1295" width="11.140625" style="336" customWidth="1"/>
    <col min="1296" max="1296" width="9.42578125" style="336" customWidth="1"/>
    <col min="1297" max="1297" width="12.85546875" style="336" customWidth="1"/>
    <col min="1298" max="1298" width="12.140625" style="336" customWidth="1"/>
    <col min="1299" max="1299" width="9.42578125" style="336" customWidth="1"/>
    <col min="1300" max="1300" width="12" style="336" customWidth="1"/>
    <col min="1301" max="1301" width="12.28515625" style="336" customWidth="1"/>
    <col min="1302" max="1302" width="15.42578125" style="336" customWidth="1"/>
    <col min="1303" max="1536" width="9.140625" style="336"/>
    <col min="1537" max="1537" width="4.42578125" style="336" customWidth="1"/>
    <col min="1538" max="1538" width="13.7109375" style="336" customWidth="1"/>
    <col min="1539" max="1539" width="53" style="336" customWidth="1"/>
    <col min="1540" max="1540" width="10.140625" style="336" customWidth="1"/>
    <col min="1541" max="1541" width="11.140625" style="336" customWidth="1"/>
    <col min="1542" max="1542" width="11.28515625" style="336" customWidth="1"/>
    <col min="1543" max="1543" width="9.42578125" style="336" customWidth="1"/>
    <col min="1544" max="1544" width="11.85546875" style="336" customWidth="1"/>
    <col min="1545" max="1545" width="10.5703125" style="336" customWidth="1"/>
    <col min="1546" max="1546" width="9.42578125" style="336" customWidth="1"/>
    <col min="1547" max="1548" width="10.85546875" style="336" customWidth="1"/>
    <col min="1549" max="1549" width="9.42578125" style="336" customWidth="1"/>
    <col min="1550" max="1550" width="13.140625" style="336" customWidth="1"/>
    <col min="1551" max="1551" width="11.140625" style="336" customWidth="1"/>
    <col min="1552" max="1552" width="9.42578125" style="336" customWidth="1"/>
    <col min="1553" max="1553" width="12.85546875" style="336" customWidth="1"/>
    <col min="1554" max="1554" width="12.140625" style="336" customWidth="1"/>
    <col min="1555" max="1555" width="9.42578125" style="336" customWidth="1"/>
    <col min="1556" max="1556" width="12" style="336" customWidth="1"/>
    <col min="1557" max="1557" width="12.28515625" style="336" customWidth="1"/>
    <col min="1558" max="1558" width="15.42578125" style="336" customWidth="1"/>
    <col min="1559" max="1792" width="9.140625" style="336"/>
    <col min="1793" max="1793" width="4.42578125" style="336" customWidth="1"/>
    <col min="1794" max="1794" width="13.7109375" style="336" customWidth="1"/>
    <col min="1795" max="1795" width="53" style="336" customWidth="1"/>
    <col min="1796" max="1796" width="10.140625" style="336" customWidth="1"/>
    <col min="1797" max="1797" width="11.140625" style="336" customWidth="1"/>
    <col min="1798" max="1798" width="11.28515625" style="336" customWidth="1"/>
    <col min="1799" max="1799" width="9.42578125" style="336" customWidth="1"/>
    <col min="1800" max="1800" width="11.85546875" style="336" customWidth="1"/>
    <col min="1801" max="1801" width="10.5703125" style="336" customWidth="1"/>
    <col min="1802" max="1802" width="9.42578125" style="336" customWidth="1"/>
    <col min="1803" max="1804" width="10.85546875" style="336" customWidth="1"/>
    <col min="1805" max="1805" width="9.42578125" style="336" customWidth="1"/>
    <col min="1806" max="1806" width="13.140625" style="336" customWidth="1"/>
    <col min="1807" max="1807" width="11.140625" style="336" customWidth="1"/>
    <col min="1808" max="1808" width="9.42578125" style="336" customWidth="1"/>
    <col min="1809" max="1809" width="12.85546875" style="336" customWidth="1"/>
    <col min="1810" max="1810" width="12.140625" style="336" customWidth="1"/>
    <col min="1811" max="1811" width="9.42578125" style="336" customWidth="1"/>
    <col min="1812" max="1812" width="12" style="336" customWidth="1"/>
    <col min="1813" max="1813" width="12.28515625" style="336" customWidth="1"/>
    <col min="1814" max="1814" width="15.42578125" style="336" customWidth="1"/>
    <col min="1815" max="2048" width="9.140625" style="336"/>
    <col min="2049" max="2049" width="4.42578125" style="336" customWidth="1"/>
    <col min="2050" max="2050" width="13.7109375" style="336" customWidth="1"/>
    <col min="2051" max="2051" width="53" style="336" customWidth="1"/>
    <col min="2052" max="2052" width="10.140625" style="336" customWidth="1"/>
    <col min="2053" max="2053" width="11.140625" style="336" customWidth="1"/>
    <col min="2054" max="2054" width="11.28515625" style="336" customWidth="1"/>
    <col min="2055" max="2055" width="9.42578125" style="336" customWidth="1"/>
    <col min="2056" max="2056" width="11.85546875" style="336" customWidth="1"/>
    <col min="2057" max="2057" width="10.5703125" style="336" customWidth="1"/>
    <col min="2058" max="2058" width="9.42578125" style="336" customWidth="1"/>
    <col min="2059" max="2060" width="10.85546875" style="336" customWidth="1"/>
    <col min="2061" max="2061" width="9.42578125" style="336" customWidth="1"/>
    <col min="2062" max="2062" width="13.140625" style="336" customWidth="1"/>
    <col min="2063" max="2063" width="11.140625" style="336" customWidth="1"/>
    <col min="2064" max="2064" width="9.42578125" style="336" customWidth="1"/>
    <col min="2065" max="2065" width="12.85546875" style="336" customWidth="1"/>
    <col min="2066" max="2066" width="12.140625" style="336" customWidth="1"/>
    <col min="2067" max="2067" width="9.42578125" style="336" customWidth="1"/>
    <col min="2068" max="2068" width="12" style="336" customWidth="1"/>
    <col min="2069" max="2069" width="12.28515625" style="336" customWidth="1"/>
    <col min="2070" max="2070" width="15.42578125" style="336" customWidth="1"/>
    <col min="2071" max="2304" width="9.140625" style="336"/>
    <col min="2305" max="2305" width="4.42578125" style="336" customWidth="1"/>
    <col min="2306" max="2306" width="13.7109375" style="336" customWidth="1"/>
    <col min="2307" max="2307" width="53" style="336" customWidth="1"/>
    <col min="2308" max="2308" width="10.140625" style="336" customWidth="1"/>
    <col min="2309" max="2309" width="11.140625" style="336" customWidth="1"/>
    <col min="2310" max="2310" width="11.28515625" style="336" customWidth="1"/>
    <col min="2311" max="2311" width="9.42578125" style="336" customWidth="1"/>
    <col min="2312" max="2312" width="11.85546875" style="336" customWidth="1"/>
    <col min="2313" max="2313" width="10.5703125" style="336" customWidth="1"/>
    <col min="2314" max="2314" width="9.42578125" style="336" customWidth="1"/>
    <col min="2315" max="2316" width="10.85546875" style="336" customWidth="1"/>
    <col min="2317" max="2317" width="9.42578125" style="336" customWidth="1"/>
    <col min="2318" max="2318" width="13.140625" style="336" customWidth="1"/>
    <col min="2319" max="2319" width="11.140625" style="336" customWidth="1"/>
    <col min="2320" max="2320" width="9.42578125" style="336" customWidth="1"/>
    <col min="2321" max="2321" width="12.85546875" style="336" customWidth="1"/>
    <col min="2322" max="2322" width="12.140625" style="336" customWidth="1"/>
    <col min="2323" max="2323" width="9.42578125" style="336" customWidth="1"/>
    <col min="2324" max="2324" width="12" style="336" customWidth="1"/>
    <col min="2325" max="2325" width="12.28515625" style="336" customWidth="1"/>
    <col min="2326" max="2326" width="15.42578125" style="336" customWidth="1"/>
    <col min="2327" max="2560" width="9.140625" style="336"/>
    <col min="2561" max="2561" width="4.42578125" style="336" customWidth="1"/>
    <col min="2562" max="2562" width="13.7109375" style="336" customWidth="1"/>
    <col min="2563" max="2563" width="53" style="336" customWidth="1"/>
    <col min="2564" max="2564" width="10.140625" style="336" customWidth="1"/>
    <col min="2565" max="2565" width="11.140625" style="336" customWidth="1"/>
    <col min="2566" max="2566" width="11.28515625" style="336" customWidth="1"/>
    <col min="2567" max="2567" width="9.42578125" style="336" customWidth="1"/>
    <col min="2568" max="2568" width="11.85546875" style="336" customWidth="1"/>
    <col min="2569" max="2569" width="10.5703125" style="336" customWidth="1"/>
    <col min="2570" max="2570" width="9.42578125" style="336" customWidth="1"/>
    <col min="2571" max="2572" width="10.85546875" style="336" customWidth="1"/>
    <col min="2573" max="2573" width="9.42578125" style="336" customWidth="1"/>
    <col min="2574" max="2574" width="13.140625" style="336" customWidth="1"/>
    <col min="2575" max="2575" width="11.140625" style="336" customWidth="1"/>
    <col min="2576" max="2576" width="9.42578125" style="336" customWidth="1"/>
    <col min="2577" max="2577" width="12.85546875" style="336" customWidth="1"/>
    <col min="2578" max="2578" width="12.140625" style="336" customWidth="1"/>
    <col min="2579" max="2579" width="9.42578125" style="336" customWidth="1"/>
    <col min="2580" max="2580" width="12" style="336" customWidth="1"/>
    <col min="2581" max="2581" width="12.28515625" style="336" customWidth="1"/>
    <col min="2582" max="2582" width="15.42578125" style="336" customWidth="1"/>
    <col min="2583" max="2816" width="9.140625" style="336"/>
    <col min="2817" max="2817" width="4.42578125" style="336" customWidth="1"/>
    <col min="2818" max="2818" width="13.7109375" style="336" customWidth="1"/>
    <col min="2819" max="2819" width="53" style="336" customWidth="1"/>
    <col min="2820" max="2820" width="10.140625" style="336" customWidth="1"/>
    <col min="2821" max="2821" width="11.140625" style="336" customWidth="1"/>
    <col min="2822" max="2822" width="11.28515625" style="336" customWidth="1"/>
    <col min="2823" max="2823" width="9.42578125" style="336" customWidth="1"/>
    <col min="2824" max="2824" width="11.85546875" style="336" customWidth="1"/>
    <col min="2825" max="2825" width="10.5703125" style="336" customWidth="1"/>
    <col min="2826" max="2826" width="9.42578125" style="336" customWidth="1"/>
    <col min="2827" max="2828" width="10.85546875" style="336" customWidth="1"/>
    <col min="2829" max="2829" width="9.42578125" style="336" customWidth="1"/>
    <col min="2830" max="2830" width="13.140625" style="336" customWidth="1"/>
    <col min="2831" max="2831" width="11.140625" style="336" customWidth="1"/>
    <col min="2832" max="2832" width="9.42578125" style="336" customWidth="1"/>
    <col min="2833" max="2833" width="12.85546875" style="336" customWidth="1"/>
    <col min="2834" max="2834" width="12.140625" style="336" customWidth="1"/>
    <col min="2835" max="2835" width="9.42578125" style="336" customWidth="1"/>
    <col min="2836" max="2836" width="12" style="336" customWidth="1"/>
    <col min="2837" max="2837" width="12.28515625" style="336" customWidth="1"/>
    <col min="2838" max="2838" width="15.42578125" style="336" customWidth="1"/>
    <col min="2839" max="3072" width="9.140625" style="336"/>
    <col min="3073" max="3073" width="4.42578125" style="336" customWidth="1"/>
    <col min="3074" max="3074" width="13.7109375" style="336" customWidth="1"/>
    <col min="3075" max="3075" width="53" style="336" customWidth="1"/>
    <col min="3076" max="3076" width="10.140625" style="336" customWidth="1"/>
    <col min="3077" max="3077" width="11.140625" style="336" customWidth="1"/>
    <col min="3078" max="3078" width="11.28515625" style="336" customWidth="1"/>
    <col min="3079" max="3079" width="9.42578125" style="336" customWidth="1"/>
    <col min="3080" max="3080" width="11.85546875" style="336" customWidth="1"/>
    <col min="3081" max="3081" width="10.5703125" style="336" customWidth="1"/>
    <col min="3082" max="3082" width="9.42578125" style="336" customWidth="1"/>
    <col min="3083" max="3084" width="10.85546875" style="336" customWidth="1"/>
    <col min="3085" max="3085" width="9.42578125" style="336" customWidth="1"/>
    <col min="3086" max="3086" width="13.140625" style="336" customWidth="1"/>
    <col min="3087" max="3087" width="11.140625" style="336" customWidth="1"/>
    <col min="3088" max="3088" width="9.42578125" style="336" customWidth="1"/>
    <col min="3089" max="3089" width="12.85546875" style="336" customWidth="1"/>
    <col min="3090" max="3090" width="12.140625" style="336" customWidth="1"/>
    <col min="3091" max="3091" width="9.42578125" style="336" customWidth="1"/>
    <col min="3092" max="3092" width="12" style="336" customWidth="1"/>
    <col min="3093" max="3093" width="12.28515625" style="336" customWidth="1"/>
    <col min="3094" max="3094" width="15.42578125" style="336" customWidth="1"/>
    <col min="3095" max="3328" width="9.140625" style="336"/>
    <col min="3329" max="3329" width="4.42578125" style="336" customWidth="1"/>
    <col min="3330" max="3330" width="13.7109375" style="336" customWidth="1"/>
    <col min="3331" max="3331" width="53" style="336" customWidth="1"/>
    <col min="3332" max="3332" width="10.140625" style="336" customWidth="1"/>
    <col min="3333" max="3333" width="11.140625" style="336" customWidth="1"/>
    <col min="3334" max="3334" width="11.28515625" style="336" customWidth="1"/>
    <col min="3335" max="3335" width="9.42578125" style="336" customWidth="1"/>
    <col min="3336" max="3336" width="11.85546875" style="336" customWidth="1"/>
    <col min="3337" max="3337" width="10.5703125" style="336" customWidth="1"/>
    <col min="3338" max="3338" width="9.42578125" style="336" customWidth="1"/>
    <col min="3339" max="3340" width="10.85546875" style="336" customWidth="1"/>
    <col min="3341" max="3341" width="9.42578125" style="336" customWidth="1"/>
    <col min="3342" max="3342" width="13.140625" style="336" customWidth="1"/>
    <col min="3343" max="3343" width="11.140625" style="336" customWidth="1"/>
    <col min="3344" max="3344" width="9.42578125" style="336" customWidth="1"/>
    <col min="3345" max="3345" width="12.85546875" style="336" customWidth="1"/>
    <col min="3346" max="3346" width="12.140625" style="336" customWidth="1"/>
    <col min="3347" max="3347" width="9.42578125" style="336" customWidth="1"/>
    <col min="3348" max="3348" width="12" style="336" customWidth="1"/>
    <col min="3349" max="3349" width="12.28515625" style="336" customWidth="1"/>
    <col min="3350" max="3350" width="15.42578125" style="336" customWidth="1"/>
    <col min="3351" max="3584" width="9.140625" style="336"/>
    <col min="3585" max="3585" width="4.42578125" style="336" customWidth="1"/>
    <col min="3586" max="3586" width="13.7109375" style="336" customWidth="1"/>
    <col min="3587" max="3587" width="53" style="336" customWidth="1"/>
    <col min="3588" max="3588" width="10.140625" style="336" customWidth="1"/>
    <col min="3589" max="3589" width="11.140625" style="336" customWidth="1"/>
    <col min="3590" max="3590" width="11.28515625" style="336" customWidth="1"/>
    <col min="3591" max="3591" width="9.42578125" style="336" customWidth="1"/>
    <col min="3592" max="3592" width="11.85546875" style="336" customWidth="1"/>
    <col min="3593" max="3593" width="10.5703125" style="336" customWidth="1"/>
    <col min="3594" max="3594" width="9.42578125" style="336" customWidth="1"/>
    <col min="3595" max="3596" width="10.85546875" style="336" customWidth="1"/>
    <col min="3597" max="3597" width="9.42578125" style="336" customWidth="1"/>
    <col min="3598" max="3598" width="13.140625" style="336" customWidth="1"/>
    <col min="3599" max="3599" width="11.140625" style="336" customWidth="1"/>
    <col min="3600" max="3600" width="9.42578125" style="336" customWidth="1"/>
    <col min="3601" max="3601" width="12.85546875" style="336" customWidth="1"/>
    <col min="3602" max="3602" width="12.140625" style="336" customWidth="1"/>
    <col min="3603" max="3603" width="9.42578125" style="336" customWidth="1"/>
    <col min="3604" max="3604" width="12" style="336" customWidth="1"/>
    <col min="3605" max="3605" width="12.28515625" style="336" customWidth="1"/>
    <col min="3606" max="3606" width="15.42578125" style="336" customWidth="1"/>
    <col min="3607" max="3840" width="9.140625" style="336"/>
    <col min="3841" max="3841" width="4.42578125" style="336" customWidth="1"/>
    <col min="3842" max="3842" width="13.7109375" style="336" customWidth="1"/>
    <col min="3843" max="3843" width="53" style="336" customWidth="1"/>
    <col min="3844" max="3844" width="10.140625" style="336" customWidth="1"/>
    <col min="3845" max="3845" width="11.140625" style="336" customWidth="1"/>
    <col min="3846" max="3846" width="11.28515625" style="336" customWidth="1"/>
    <col min="3847" max="3847" width="9.42578125" style="336" customWidth="1"/>
    <col min="3848" max="3848" width="11.85546875" style="336" customWidth="1"/>
    <col min="3849" max="3849" width="10.5703125" style="336" customWidth="1"/>
    <col min="3850" max="3850" width="9.42578125" style="336" customWidth="1"/>
    <col min="3851" max="3852" width="10.85546875" style="336" customWidth="1"/>
    <col min="3853" max="3853" width="9.42578125" style="336" customWidth="1"/>
    <col min="3854" max="3854" width="13.140625" style="336" customWidth="1"/>
    <col min="3855" max="3855" width="11.140625" style="336" customWidth="1"/>
    <col min="3856" max="3856" width="9.42578125" style="336" customWidth="1"/>
    <col min="3857" max="3857" width="12.85546875" style="336" customWidth="1"/>
    <col min="3858" max="3858" width="12.140625" style="336" customWidth="1"/>
    <col min="3859" max="3859" width="9.42578125" style="336" customWidth="1"/>
    <col min="3860" max="3860" width="12" style="336" customWidth="1"/>
    <col min="3861" max="3861" width="12.28515625" style="336" customWidth="1"/>
    <col min="3862" max="3862" width="15.42578125" style="336" customWidth="1"/>
    <col min="3863" max="4096" width="9.140625" style="336"/>
    <col min="4097" max="4097" width="4.42578125" style="336" customWidth="1"/>
    <col min="4098" max="4098" width="13.7109375" style="336" customWidth="1"/>
    <col min="4099" max="4099" width="53" style="336" customWidth="1"/>
    <col min="4100" max="4100" width="10.140625" style="336" customWidth="1"/>
    <col min="4101" max="4101" width="11.140625" style="336" customWidth="1"/>
    <col min="4102" max="4102" width="11.28515625" style="336" customWidth="1"/>
    <col min="4103" max="4103" width="9.42578125" style="336" customWidth="1"/>
    <col min="4104" max="4104" width="11.85546875" style="336" customWidth="1"/>
    <col min="4105" max="4105" width="10.5703125" style="336" customWidth="1"/>
    <col min="4106" max="4106" width="9.42578125" style="336" customWidth="1"/>
    <col min="4107" max="4108" width="10.85546875" style="336" customWidth="1"/>
    <col min="4109" max="4109" width="9.42578125" style="336" customWidth="1"/>
    <col min="4110" max="4110" width="13.140625" style="336" customWidth="1"/>
    <col min="4111" max="4111" width="11.140625" style="336" customWidth="1"/>
    <col min="4112" max="4112" width="9.42578125" style="336" customWidth="1"/>
    <col min="4113" max="4113" width="12.85546875" style="336" customWidth="1"/>
    <col min="4114" max="4114" width="12.140625" style="336" customWidth="1"/>
    <col min="4115" max="4115" width="9.42578125" style="336" customWidth="1"/>
    <col min="4116" max="4116" width="12" style="336" customWidth="1"/>
    <col min="4117" max="4117" width="12.28515625" style="336" customWidth="1"/>
    <col min="4118" max="4118" width="15.42578125" style="336" customWidth="1"/>
    <col min="4119" max="4352" width="9.140625" style="336"/>
    <col min="4353" max="4353" width="4.42578125" style="336" customWidth="1"/>
    <col min="4354" max="4354" width="13.7109375" style="336" customWidth="1"/>
    <col min="4355" max="4355" width="53" style="336" customWidth="1"/>
    <col min="4356" max="4356" width="10.140625" style="336" customWidth="1"/>
    <col min="4357" max="4357" width="11.140625" style="336" customWidth="1"/>
    <col min="4358" max="4358" width="11.28515625" style="336" customWidth="1"/>
    <col min="4359" max="4359" width="9.42578125" style="336" customWidth="1"/>
    <col min="4360" max="4360" width="11.85546875" style="336" customWidth="1"/>
    <col min="4361" max="4361" width="10.5703125" style="336" customWidth="1"/>
    <col min="4362" max="4362" width="9.42578125" style="336" customWidth="1"/>
    <col min="4363" max="4364" width="10.85546875" style="336" customWidth="1"/>
    <col min="4365" max="4365" width="9.42578125" style="336" customWidth="1"/>
    <col min="4366" max="4366" width="13.140625" style="336" customWidth="1"/>
    <col min="4367" max="4367" width="11.140625" style="336" customWidth="1"/>
    <col min="4368" max="4368" width="9.42578125" style="336" customWidth="1"/>
    <col min="4369" max="4369" width="12.85546875" style="336" customWidth="1"/>
    <col min="4370" max="4370" width="12.140625" style="336" customWidth="1"/>
    <col min="4371" max="4371" width="9.42578125" style="336" customWidth="1"/>
    <col min="4372" max="4372" width="12" style="336" customWidth="1"/>
    <col min="4373" max="4373" width="12.28515625" style="336" customWidth="1"/>
    <col min="4374" max="4374" width="15.42578125" style="336" customWidth="1"/>
    <col min="4375" max="4608" width="9.140625" style="336"/>
    <col min="4609" max="4609" width="4.42578125" style="336" customWidth="1"/>
    <col min="4610" max="4610" width="13.7109375" style="336" customWidth="1"/>
    <col min="4611" max="4611" width="53" style="336" customWidth="1"/>
    <col min="4612" max="4612" width="10.140625" style="336" customWidth="1"/>
    <col min="4613" max="4613" width="11.140625" style="336" customWidth="1"/>
    <col min="4614" max="4614" width="11.28515625" style="336" customWidth="1"/>
    <col min="4615" max="4615" width="9.42578125" style="336" customWidth="1"/>
    <col min="4616" max="4616" width="11.85546875" style="336" customWidth="1"/>
    <col min="4617" max="4617" width="10.5703125" style="336" customWidth="1"/>
    <col min="4618" max="4618" width="9.42578125" style="336" customWidth="1"/>
    <col min="4619" max="4620" width="10.85546875" style="336" customWidth="1"/>
    <col min="4621" max="4621" width="9.42578125" style="336" customWidth="1"/>
    <col min="4622" max="4622" width="13.140625" style="336" customWidth="1"/>
    <col min="4623" max="4623" width="11.140625" style="336" customWidth="1"/>
    <col min="4624" max="4624" width="9.42578125" style="336" customWidth="1"/>
    <col min="4625" max="4625" width="12.85546875" style="336" customWidth="1"/>
    <col min="4626" max="4626" width="12.140625" style="336" customWidth="1"/>
    <col min="4627" max="4627" width="9.42578125" style="336" customWidth="1"/>
    <col min="4628" max="4628" width="12" style="336" customWidth="1"/>
    <col min="4629" max="4629" width="12.28515625" style="336" customWidth="1"/>
    <col min="4630" max="4630" width="15.42578125" style="336" customWidth="1"/>
    <col min="4631" max="4864" width="9.140625" style="336"/>
    <col min="4865" max="4865" width="4.42578125" style="336" customWidth="1"/>
    <col min="4866" max="4866" width="13.7109375" style="336" customWidth="1"/>
    <col min="4867" max="4867" width="53" style="336" customWidth="1"/>
    <col min="4868" max="4868" width="10.140625" style="336" customWidth="1"/>
    <col min="4869" max="4869" width="11.140625" style="336" customWidth="1"/>
    <col min="4870" max="4870" width="11.28515625" style="336" customWidth="1"/>
    <col min="4871" max="4871" width="9.42578125" style="336" customWidth="1"/>
    <col min="4872" max="4872" width="11.85546875" style="336" customWidth="1"/>
    <col min="4873" max="4873" width="10.5703125" style="336" customWidth="1"/>
    <col min="4874" max="4874" width="9.42578125" style="336" customWidth="1"/>
    <col min="4875" max="4876" width="10.85546875" style="336" customWidth="1"/>
    <col min="4877" max="4877" width="9.42578125" style="336" customWidth="1"/>
    <col min="4878" max="4878" width="13.140625" style="336" customWidth="1"/>
    <col min="4879" max="4879" width="11.140625" style="336" customWidth="1"/>
    <col min="4880" max="4880" width="9.42578125" style="336" customWidth="1"/>
    <col min="4881" max="4881" width="12.85546875" style="336" customWidth="1"/>
    <col min="4882" max="4882" width="12.140625" style="336" customWidth="1"/>
    <col min="4883" max="4883" width="9.42578125" style="336" customWidth="1"/>
    <col min="4884" max="4884" width="12" style="336" customWidth="1"/>
    <col min="4885" max="4885" width="12.28515625" style="336" customWidth="1"/>
    <col min="4886" max="4886" width="15.42578125" style="336" customWidth="1"/>
    <col min="4887" max="5120" width="9.140625" style="336"/>
    <col min="5121" max="5121" width="4.42578125" style="336" customWidth="1"/>
    <col min="5122" max="5122" width="13.7109375" style="336" customWidth="1"/>
    <col min="5123" max="5123" width="53" style="336" customWidth="1"/>
    <col min="5124" max="5124" width="10.140625" style="336" customWidth="1"/>
    <col min="5125" max="5125" width="11.140625" style="336" customWidth="1"/>
    <col min="5126" max="5126" width="11.28515625" style="336" customWidth="1"/>
    <col min="5127" max="5127" width="9.42578125" style="336" customWidth="1"/>
    <col min="5128" max="5128" width="11.85546875" style="336" customWidth="1"/>
    <col min="5129" max="5129" width="10.5703125" style="336" customWidth="1"/>
    <col min="5130" max="5130" width="9.42578125" style="336" customWidth="1"/>
    <col min="5131" max="5132" width="10.85546875" style="336" customWidth="1"/>
    <col min="5133" max="5133" width="9.42578125" style="336" customWidth="1"/>
    <col min="5134" max="5134" width="13.140625" style="336" customWidth="1"/>
    <col min="5135" max="5135" width="11.140625" style="336" customWidth="1"/>
    <col min="5136" max="5136" width="9.42578125" style="336" customWidth="1"/>
    <col min="5137" max="5137" width="12.85546875" style="336" customWidth="1"/>
    <col min="5138" max="5138" width="12.140625" style="336" customWidth="1"/>
    <col min="5139" max="5139" width="9.42578125" style="336" customWidth="1"/>
    <col min="5140" max="5140" width="12" style="336" customWidth="1"/>
    <col min="5141" max="5141" width="12.28515625" style="336" customWidth="1"/>
    <col min="5142" max="5142" width="15.42578125" style="336" customWidth="1"/>
    <col min="5143" max="5376" width="9.140625" style="336"/>
    <col min="5377" max="5377" width="4.42578125" style="336" customWidth="1"/>
    <col min="5378" max="5378" width="13.7109375" style="336" customWidth="1"/>
    <col min="5379" max="5379" width="53" style="336" customWidth="1"/>
    <col min="5380" max="5380" width="10.140625" style="336" customWidth="1"/>
    <col min="5381" max="5381" width="11.140625" style="336" customWidth="1"/>
    <col min="5382" max="5382" width="11.28515625" style="336" customWidth="1"/>
    <col min="5383" max="5383" width="9.42578125" style="336" customWidth="1"/>
    <col min="5384" max="5384" width="11.85546875" style="336" customWidth="1"/>
    <col min="5385" max="5385" width="10.5703125" style="336" customWidth="1"/>
    <col min="5386" max="5386" width="9.42578125" style="336" customWidth="1"/>
    <col min="5387" max="5388" width="10.85546875" style="336" customWidth="1"/>
    <col min="5389" max="5389" width="9.42578125" style="336" customWidth="1"/>
    <col min="5390" max="5390" width="13.140625" style="336" customWidth="1"/>
    <col min="5391" max="5391" width="11.140625" style="336" customWidth="1"/>
    <col min="5392" max="5392" width="9.42578125" style="336" customWidth="1"/>
    <col min="5393" max="5393" width="12.85546875" style="336" customWidth="1"/>
    <col min="5394" max="5394" width="12.140625" style="336" customWidth="1"/>
    <col min="5395" max="5395" width="9.42578125" style="336" customWidth="1"/>
    <col min="5396" max="5396" width="12" style="336" customWidth="1"/>
    <col min="5397" max="5397" width="12.28515625" style="336" customWidth="1"/>
    <col min="5398" max="5398" width="15.42578125" style="336" customWidth="1"/>
    <col min="5399" max="5632" width="9.140625" style="336"/>
    <col min="5633" max="5633" width="4.42578125" style="336" customWidth="1"/>
    <col min="5634" max="5634" width="13.7109375" style="336" customWidth="1"/>
    <col min="5635" max="5635" width="53" style="336" customWidth="1"/>
    <col min="5636" max="5636" width="10.140625" style="336" customWidth="1"/>
    <col min="5637" max="5637" width="11.140625" style="336" customWidth="1"/>
    <col min="5638" max="5638" width="11.28515625" style="336" customWidth="1"/>
    <col min="5639" max="5639" width="9.42578125" style="336" customWidth="1"/>
    <col min="5640" max="5640" width="11.85546875" style="336" customWidth="1"/>
    <col min="5641" max="5641" width="10.5703125" style="336" customWidth="1"/>
    <col min="5642" max="5642" width="9.42578125" style="336" customWidth="1"/>
    <col min="5643" max="5644" width="10.85546875" style="336" customWidth="1"/>
    <col min="5645" max="5645" width="9.42578125" style="336" customWidth="1"/>
    <col min="5646" max="5646" width="13.140625" style="336" customWidth="1"/>
    <col min="5647" max="5647" width="11.140625" style="336" customWidth="1"/>
    <col min="5648" max="5648" width="9.42578125" style="336" customWidth="1"/>
    <col min="5649" max="5649" width="12.85546875" style="336" customWidth="1"/>
    <col min="5650" max="5650" width="12.140625" style="336" customWidth="1"/>
    <col min="5651" max="5651" width="9.42578125" style="336" customWidth="1"/>
    <col min="5652" max="5652" width="12" style="336" customWidth="1"/>
    <col min="5653" max="5653" width="12.28515625" style="336" customWidth="1"/>
    <col min="5654" max="5654" width="15.42578125" style="336" customWidth="1"/>
    <col min="5655" max="5888" width="9.140625" style="336"/>
    <col min="5889" max="5889" width="4.42578125" style="336" customWidth="1"/>
    <col min="5890" max="5890" width="13.7109375" style="336" customWidth="1"/>
    <col min="5891" max="5891" width="53" style="336" customWidth="1"/>
    <col min="5892" max="5892" width="10.140625" style="336" customWidth="1"/>
    <col min="5893" max="5893" width="11.140625" style="336" customWidth="1"/>
    <col min="5894" max="5894" width="11.28515625" style="336" customWidth="1"/>
    <col min="5895" max="5895" width="9.42578125" style="336" customWidth="1"/>
    <col min="5896" max="5896" width="11.85546875" style="336" customWidth="1"/>
    <col min="5897" max="5897" width="10.5703125" style="336" customWidth="1"/>
    <col min="5898" max="5898" width="9.42578125" style="336" customWidth="1"/>
    <col min="5899" max="5900" width="10.85546875" style="336" customWidth="1"/>
    <col min="5901" max="5901" width="9.42578125" style="336" customWidth="1"/>
    <col min="5902" max="5902" width="13.140625" style="336" customWidth="1"/>
    <col min="5903" max="5903" width="11.140625" style="336" customWidth="1"/>
    <col min="5904" max="5904" width="9.42578125" style="336" customWidth="1"/>
    <col min="5905" max="5905" width="12.85546875" style="336" customWidth="1"/>
    <col min="5906" max="5906" width="12.140625" style="336" customWidth="1"/>
    <col min="5907" max="5907" width="9.42578125" style="336" customWidth="1"/>
    <col min="5908" max="5908" width="12" style="336" customWidth="1"/>
    <col min="5909" max="5909" width="12.28515625" style="336" customWidth="1"/>
    <col min="5910" max="5910" width="15.42578125" style="336" customWidth="1"/>
    <col min="5911" max="6144" width="9.140625" style="336"/>
    <col min="6145" max="6145" width="4.42578125" style="336" customWidth="1"/>
    <col min="6146" max="6146" width="13.7109375" style="336" customWidth="1"/>
    <col min="6147" max="6147" width="53" style="336" customWidth="1"/>
    <col min="6148" max="6148" width="10.140625" style="336" customWidth="1"/>
    <col min="6149" max="6149" width="11.140625" style="336" customWidth="1"/>
    <col min="6150" max="6150" width="11.28515625" style="336" customWidth="1"/>
    <col min="6151" max="6151" width="9.42578125" style="336" customWidth="1"/>
    <col min="6152" max="6152" width="11.85546875" style="336" customWidth="1"/>
    <col min="6153" max="6153" width="10.5703125" style="336" customWidth="1"/>
    <col min="6154" max="6154" width="9.42578125" style="336" customWidth="1"/>
    <col min="6155" max="6156" width="10.85546875" style="336" customWidth="1"/>
    <col min="6157" max="6157" width="9.42578125" style="336" customWidth="1"/>
    <col min="6158" max="6158" width="13.140625" style="336" customWidth="1"/>
    <col min="6159" max="6159" width="11.140625" style="336" customWidth="1"/>
    <col min="6160" max="6160" width="9.42578125" style="336" customWidth="1"/>
    <col min="6161" max="6161" width="12.85546875" style="336" customWidth="1"/>
    <col min="6162" max="6162" width="12.140625" style="336" customWidth="1"/>
    <col min="6163" max="6163" width="9.42578125" style="336" customWidth="1"/>
    <col min="6164" max="6164" width="12" style="336" customWidth="1"/>
    <col min="6165" max="6165" width="12.28515625" style="336" customWidth="1"/>
    <col min="6166" max="6166" width="15.42578125" style="336" customWidth="1"/>
    <col min="6167" max="6400" width="9.140625" style="336"/>
    <col min="6401" max="6401" width="4.42578125" style="336" customWidth="1"/>
    <col min="6402" max="6402" width="13.7109375" style="336" customWidth="1"/>
    <col min="6403" max="6403" width="53" style="336" customWidth="1"/>
    <col min="6404" max="6404" width="10.140625" style="336" customWidth="1"/>
    <col min="6405" max="6405" width="11.140625" style="336" customWidth="1"/>
    <col min="6406" max="6406" width="11.28515625" style="336" customWidth="1"/>
    <col min="6407" max="6407" width="9.42578125" style="336" customWidth="1"/>
    <col min="6408" max="6408" width="11.85546875" style="336" customWidth="1"/>
    <col min="6409" max="6409" width="10.5703125" style="336" customWidth="1"/>
    <col min="6410" max="6410" width="9.42578125" style="336" customWidth="1"/>
    <col min="6411" max="6412" width="10.85546875" style="336" customWidth="1"/>
    <col min="6413" max="6413" width="9.42578125" style="336" customWidth="1"/>
    <col min="6414" max="6414" width="13.140625" style="336" customWidth="1"/>
    <col min="6415" max="6415" width="11.140625" style="336" customWidth="1"/>
    <col min="6416" max="6416" width="9.42578125" style="336" customWidth="1"/>
    <col min="6417" max="6417" width="12.85546875" style="336" customWidth="1"/>
    <col min="6418" max="6418" width="12.140625" style="336" customWidth="1"/>
    <col min="6419" max="6419" width="9.42578125" style="336" customWidth="1"/>
    <col min="6420" max="6420" width="12" style="336" customWidth="1"/>
    <col min="6421" max="6421" width="12.28515625" style="336" customWidth="1"/>
    <col min="6422" max="6422" width="15.42578125" style="336" customWidth="1"/>
    <col min="6423" max="6656" width="9.140625" style="336"/>
    <col min="6657" max="6657" width="4.42578125" style="336" customWidth="1"/>
    <col min="6658" max="6658" width="13.7109375" style="336" customWidth="1"/>
    <col min="6659" max="6659" width="53" style="336" customWidth="1"/>
    <col min="6660" max="6660" width="10.140625" style="336" customWidth="1"/>
    <col min="6661" max="6661" width="11.140625" style="336" customWidth="1"/>
    <col min="6662" max="6662" width="11.28515625" style="336" customWidth="1"/>
    <col min="6663" max="6663" width="9.42578125" style="336" customWidth="1"/>
    <col min="6664" max="6664" width="11.85546875" style="336" customWidth="1"/>
    <col min="6665" max="6665" width="10.5703125" style="336" customWidth="1"/>
    <col min="6666" max="6666" width="9.42578125" style="336" customWidth="1"/>
    <col min="6667" max="6668" width="10.85546875" style="336" customWidth="1"/>
    <col min="6669" max="6669" width="9.42578125" style="336" customWidth="1"/>
    <col min="6670" max="6670" width="13.140625" style="336" customWidth="1"/>
    <col min="6671" max="6671" width="11.140625" style="336" customWidth="1"/>
    <col min="6672" max="6672" width="9.42578125" style="336" customWidth="1"/>
    <col min="6673" max="6673" width="12.85546875" style="336" customWidth="1"/>
    <col min="6674" max="6674" width="12.140625" style="336" customWidth="1"/>
    <col min="6675" max="6675" width="9.42578125" style="336" customWidth="1"/>
    <col min="6676" max="6676" width="12" style="336" customWidth="1"/>
    <col min="6677" max="6677" width="12.28515625" style="336" customWidth="1"/>
    <col min="6678" max="6678" width="15.42578125" style="336" customWidth="1"/>
    <col min="6679" max="6912" width="9.140625" style="336"/>
    <col min="6913" max="6913" width="4.42578125" style="336" customWidth="1"/>
    <col min="6914" max="6914" width="13.7109375" style="336" customWidth="1"/>
    <col min="6915" max="6915" width="53" style="336" customWidth="1"/>
    <col min="6916" max="6916" width="10.140625" style="336" customWidth="1"/>
    <col min="6917" max="6917" width="11.140625" style="336" customWidth="1"/>
    <col min="6918" max="6918" width="11.28515625" style="336" customWidth="1"/>
    <col min="6919" max="6919" width="9.42578125" style="336" customWidth="1"/>
    <col min="6920" max="6920" width="11.85546875" style="336" customWidth="1"/>
    <col min="6921" max="6921" width="10.5703125" style="336" customWidth="1"/>
    <col min="6922" max="6922" width="9.42578125" style="336" customWidth="1"/>
    <col min="6923" max="6924" width="10.85546875" style="336" customWidth="1"/>
    <col min="6925" max="6925" width="9.42578125" style="336" customWidth="1"/>
    <col min="6926" max="6926" width="13.140625" style="336" customWidth="1"/>
    <col min="6927" max="6927" width="11.140625" style="336" customWidth="1"/>
    <col min="6928" max="6928" width="9.42578125" style="336" customWidth="1"/>
    <col min="6929" max="6929" width="12.85546875" style="336" customWidth="1"/>
    <col min="6930" max="6930" width="12.140625" style="336" customWidth="1"/>
    <col min="6931" max="6931" width="9.42578125" style="336" customWidth="1"/>
    <col min="6932" max="6932" width="12" style="336" customWidth="1"/>
    <col min="6933" max="6933" width="12.28515625" style="336" customWidth="1"/>
    <col min="6934" max="6934" width="15.42578125" style="336" customWidth="1"/>
    <col min="6935" max="7168" width="9.140625" style="336"/>
    <col min="7169" max="7169" width="4.42578125" style="336" customWidth="1"/>
    <col min="7170" max="7170" width="13.7109375" style="336" customWidth="1"/>
    <col min="7171" max="7171" width="53" style="336" customWidth="1"/>
    <col min="7172" max="7172" width="10.140625" style="336" customWidth="1"/>
    <col min="7173" max="7173" width="11.140625" style="336" customWidth="1"/>
    <col min="7174" max="7174" width="11.28515625" style="336" customWidth="1"/>
    <col min="7175" max="7175" width="9.42578125" style="336" customWidth="1"/>
    <col min="7176" max="7176" width="11.85546875" style="336" customWidth="1"/>
    <col min="7177" max="7177" width="10.5703125" style="336" customWidth="1"/>
    <col min="7178" max="7178" width="9.42578125" style="336" customWidth="1"/>
    <col min="7179" max="7180" width="10.85546875" style="336" customWidth="1"/>
    <col min="7181" max="7181" width="9.42578125" style="336" customWidth="1"/>
    <col min="7182" max="7182" width="13.140625" style="336" customWidth="1"/>
    <col min="7183" max="7183" width="11.140625" style="336" customWidth="1"/>
    <col min="7184" max="7184" width="9.42578125" style="336" customWidth="1"/>
    <col min="7185" max="7185" width="12.85546875" style="336" customWidth="1"/>
    <col min="7186" max="7186" width="12.140625" style="336" customWidth="1"/>
    <col min="7187" max="7187" width="9.42578125" style="336" customWidth="1"/>
    <col min="7188" max="7188" width="12" style="336" customWidth="1"/>
    <col min="7189" max="7189" width="12.28515625" style="336" customWidth="1"/>
    <col min="7190" max="7190" width="15.42578125" style="336" customWidth="1"/>
    <col min="7191" max="7424" width="9.140625" style="336"/>
    <col min="7425" max="7425" width="4.42578125" style="336" customWidth="1"/>
    <col min="7426" max="7426" width="13.7109375" style="336" customWidth="1"/>
    <col min="7427" max="7427" width="53" style="336" customWidth="1"/>
    <col min="7428" max="7428" width="10.140625" style="336" customWidth="1"/>
    <col min="7429" max="7429" width="11.140625" style="336" customWidth="1"/>
    <col min="7430" max="7430" width="11.28515625" style="336" customWidth="1"/>
    <col min="7431" max="7431" width="9.42578125" style="336" customWidth="1"/>
    <col min="7432" max="7432" width="11.85546875" style="336" customWidth="1"/>
    <col min="7433" max="7433" width="10.5703125" style="336" customWidth="1"/>
    <col min="7434" max="7434" width="9.42578125" style="336" customWidth="1"/>
    <col min="7435" max="7436" width="10.85546875" style="336" customWidth="1"/>
    <col min="7437" max="7437" width="9.42578125" style="336" customWidth="1"/>
    <col min="7438" max="7438" width="13.140625" style="336" customWidth="1"/>
    <col min="7439" max="7439" width="11.140625" style="336" customWidth="1"/>
    <col min="7440" max="7440" width="9.42578125" style="336" customWidth="1"/>
    <col min="7441" max="7441" width="12.85546875" style="336" customWidth="1"/>
    <col min="7442" max="7442" width="12.140625" style="336" customWidth="1"/>
    <col min="7443" max="7443" width="9.42578125" style="336" customWidth="1"/>
    <col min="7444" max="7444" width="12" style="336" customWidth="1"/>
    <col min="7445" max="7445" width="12.28515625" style="336" customWidth="1"/>
    <col min="7446" max="7446" width="15.42578125" style="336" customWidth="1"/>
    <col min="7447" max="7680" width="9.140625" style="336"/>
    <col min="7681" max="7681" width="4.42578125" style="336" customWidth="1"/>
    <col min="7682" max="7682" width="13.7109375" style="336" customWidth="1"/>
    <col min="7683" max="7683" width="53" style="336" customWidth="1"/>
    <col min="7684" max="7684" width="10.140625" style="336" customWidth="1"/>
    <col min="7685" max="7685" width="11.140625" style="336" customWidth="1"/>
    <col min="7686" max="7686" width="11.28515625" style="336" customWidth="1"/>
    <col min="7687" max="7687" width="9.42578125" style="336" customWidth="1"/>
    <col min="7688" max="7688" width="11.85546875" style="336" customWidth="1"/>
    <col min="7689" max="7689" width="10.5703125" style="336" customWidth="1"/>
    <col min="7690" max="7690" width="9.42578125" style="336" customWidth="1"/>
    <col min="7691" max="7692" width="10.85546875" style="336" customWidth="1"/>
    <col min="7693" max="7693" width="9.42578125" style="336" customWidth="1"/>
    <col min="7694" max="7694" width="13.140625" style="336" customWidth="1"/>
    <col min="7695" max="7695" width="11.140625" style="336" customWidth="1"/>
    <col min="7696" max="7696" width="9.42578125" style="336" customWidth="1"/>
    <col min="7697" max="7697" width="12.85546875" style="336" customWidth="1"/>
    <col min="7698" max="7698" width="12.140625" style="336" customWidth="1"/>
    <col min="7699" max="7699" width="9.42578125" style="336" customWidth="1"/>
    <col min="7700" max="7700" width="12" style="336" customWidth="1"/>
    <col min="7701" max="7701" width="12.28515625" style="336" customWidth="1"/>
    <col min="7702" max="7702" width="15.42578125" style="336" customWidth="1"/>
    <col min="7703" max="7936" width="9.140625" style="336"/>
    <col min="7937" max="7937" width="4.42578125" style="336" customWidth="1"/>
    <col min="7938" max="7938" width="13.7109375" style="336" customWidth="1"/>
    <col min="7939" max="7939" width="53" style="336" customWidth="1"/>
    <col min="7940" max="7940" width="10.140625" style="336" customWidth="1"/>
    <col min="7941" max="7941" width="11.140625" style="336" customWidth="1"/>
    <col min="7942" max="7942" width="11.28515625" style="336" customWidth="1"/>
    <col min="7943" max="7943" width="9.42578125" style="336" customWidth="1"/>
    <col min="7944" max="7944" width="11.85546875" style="336" customWidth="1"/>
    <col min="7945" max="7945" width="10.5703125" style="336" customWidth="1"/>
    <col min="7946" max="7946" width="9.42578125" style="336" customWidth="1"/>
    <col min="7947" max="7948" width="10.85546875" style="336" customWidth="1"/>
    <col min="7949" max="7949" width="9.42578125" style="336" customWidth="1"/>
    <col min="7950" max="7950" width="13.140625" style="336" customWidth="1"/>
    <col min="7951" max="7951" width="11.140625" style="336" customWidth="1"/>
    <col min="7952" max="7952" width="9.42578125" style="336" customWidth="1"/>
    <col min="7953" max="7953" width="12.85546875" style="336" customWidth="1"/>
    <col min="7954" max="7954" width="12.140625" style="336" customWidth="1"/>
    <col min="7955" max="7955" width="9.42578125" style="336" customWidth="1"/>
    <col min="7956" max="7956" width="12" style="336" customWidth="1"/>
    <col min="7957" max="7957" width="12.28515625" style="336" customWidth="1"/>
    <col min="7958" max="7958" width="15.42578125" style="336" customWidth="1"/>
    <col min="7959" max="8192" width="9.140625" style="336"/>
    <col min="8193" max="8193" width="4.42578125" style="336" customWidth="1"/>
    <col min="8194" max="8194" width="13.7109375" style="336" customWidth="1"/>
    <col min="8195" max="8195" width="53" style="336" customWidth="1"/>
    <col min="8196" max="8196" width="10.140625" style="336" customWidth="1"/>
    <col min="8197" max="8197" width="11.140625" style="336" customWidth="1"/>
    <col min="8198" max="8198" width="11.28515625" style="336" customWidth="1"/>
    <col min="8199" max="8199" width="9.42578125" style="336" customWidth="1"/>
    <col min="8200" max="8200" width="11.85546875" style="336" customWidth="1"/>
    <col min="8201" max="8201" width="10.5703125" style="336" customWidth="1"/>
    <col min="8202" max="8202" width="9.42578125" style="336" customWidth="1"/>
    <col min="8203" max="8204" width="10.85546875" style="336" customWidth="1"/>
    <col min="8205" max="8205" width="9.42578125" style="336" customWidth="1"/>
    <col min="8206" max="8206" width="13.140625" style="336" customWidth="1"/>
    <col min="8207" max="8207" width="11.140625" style="336" customWidth="1"/>
    <col min="8208" max="8208" width="9.42578125" style="336" customWidth="1"/>
    <col min="8209" max="8209" width="12.85546875" style="336" customWidth="1"/>
    <col min="8210" max="8210" width="12.140625" style="336" customWidth="1"/>
    <col min="8211" max="8211" width="9.42578125" style="336" customWidth="1"/>
    <col min="8212" max="8212" width="12" style="336" customWidth="1"/>
    <col min="8213" max="8213" width="12.28515625" style="336" customWidth="1"/>
    <col min="8214" max="8214" width="15.42578125" style="336" customWidth="1"/>
    <col min="8215" max="8448" width="9.140625" style="336"/>
    <col min="8449" max="8449" width="4.42578125" style="336" customWidth="1"/>
    <col min="8450" max="8450" width="13.7109375" style="336" customWidth="1"/>
    <col min="8451" max="8451" width="53" style="336" customWidth="1"/>
    <col min="8452" max="8452" width="10.140625" style="336" customWidth="1"/>
    <col min="8453" max="8453" width="11.140625" style="336" customWidth="1"/>
    <col min="8454" max="8454" width="11.28515625" style="336" customWidth="1"/>
    <col min="8455" max="8455" width="9.42578125" style="336" customWidth="1"/>
    <col min="8456" max="8456" width="11.85546875" style="336" customWidth="1"/>
    <col min="8457" max="8457" width="10.5703125" style="336" customWidth="1"/>
    <col min="8458" max="8458" width="9.42578125" style="336" customWidth="1"/>
    <col min="8459" max="8460" width="10.85546875" style="336" customWidth="1"/>
    <col min="8461" max="8461" width="9.42578125" style="336" customWidth="1"/>
    <col min="8462" max="8462" width="13.140625" style="336" customWidth="1"/>
    <col min="8463" max="8463" width="11.140625" style="336" customWidth="1"/>
    <col min="8464" max="8464" width="9.42578125" style="336" customWidth="1"/>
    <col min="8465" max="8465" width="12.85546875" style="336" customWidth="1"/>
    <col min="8466" max="8466" width="12.140625" style="336" customWidth="1"/>
    <col min="8467" max="8467" width="9.42578125" style="336" customWidth="1"/>
    <col min="8468" max="8468" width="12" style="336" customWidth="1"/>
    <col min="8469" max="8469" width="12.28515625" style="336" customWidth="1"/>
    <col min="8470" max="8470" width="15.42578125" style="336" customWidth="1"/>
    <col min="8471" max="8704" width="9.140625" style="336"/>
    <col min="8705" max="8705" width="4.42578125" style="336" customWidth="1"/>
    <col min="8706" max="8706" width="13.7109375" style="336" customWidth="1"/>
    <col min="8707" max="8707" width="53" style="336" customWidth="1"/>
    <col min="8708" max="8708" width="10.140625" style="336" customWidth="1"/>
    <col min="8709" max="8709" width="11.140625" style="336" customWidth="1"/>
    <col min="8710" max="8710" width="11.28515625" style="336" customWidth="1"/>
    <col min="8711" max="8711" width="9.42578125" style="336" customWidth="1"/>
    <col min="8712" max="8712" width="11.85546875" style="336" customWidth="1"/>
    <col min="8713" max="8713" width="10.5703125" style="336" customWidth="1"/>
    <col min="8714" max="8714" width="9.42578125" style="336" customWidth="1"/>
    <col min="8715" max="8716" width="10.85546875" style="336" customWidth="1"/>
    <col min="8717" max="8717" width="9.42578125" style="336" customWidth="1"/>
    <col min="8718" max="8718" width="13.140625" style="336" customWidth="1"/>
    <col min="8719" max="8719" width="11.140625" style="336" customWidth="1"/>
    <col min="8720" max="8720" width="9.42578125" style="336" customWidth="1"/>
    <col min="8721" max="8721" width="12.85546875" style="336" customWidth="1"/>
    <col min="8722" max="8722" width="12.140625" style="336" customWidth="1"/>
    <col min="8723" max="8723" width="9.42578125" style="336" customWidth="1"/>
    <col min="8724" max="8724" width="12" style="336" customWidth="1"/>
    <col min="8725" max="8725" width="12.28515625" style="336" customWidth="1"/>
    <col min="8726" max="8726" width="15.42578125" style="336" customWidth="1"/>
    <col min="8727" max="8960" width="9.140625" style="336"/>
    <col min="8961" max="8961" width="4.42578125" style="336" customWidth="1"/>
    <col min="8962" max="8962" width="13.7109375" style="336" customWidth="1"/>
    <col min="8963" max="8963" width="53" style="336" customWidth="1"/>
    <col min="8964" max="8964" width="10.140625" style="336" customWidth="1"/>
    <col min="8965" max="8965" width="11.140625" style="336" customWidth="1"/>
    <col min="8966" max="8966" width="11.28515625" style="336" customWidth="1"/>
    <col min="8967" max="8967" width="9.42578125" style="336" customWidth="1"/>
    <col min="8968" max="8968" width="11.85546875" style="336" customWidth="1"/>
    <col min="8969" max="8969" width="10.5703125" style="336" customWidth="1"/>
    <col min="8970" max="8970" width="9.42578125" style="336" customWidth="1"/>
    <col min="8971" max="8972" width="10.85546875" style="336" customWidth="1"/>
    <col min="8973" max="8973" width="9.42578125" style="336" customWidth="1"/>
    <col min="8974" max="8974" width="13.140625" style="336" customWidth="1"/>
    <col min="8975" max="8975" width="11.140625" style="336" customWidth="1"/>
    <col min="8976" max="8976" width="9.42578125" style="336" customWidth="1"/>
    <col min="8977" max="8977" width="12.85546875" style="336" customWidth="1"/>
    <col min="8978" max="8978" width="12.140625" style="336" customWidth="1"/>
    <col min="8979" max="8979" width="9.42578125" style="336" customWidth="1"/>
    <col min="8980" max="8980" width="12" style="336" customWidth="1"/>
    <col min="8981" max="8981" width="12.28515625" style="336" customWidth="1"/>
    <col min="8982" max="8982" width="15.42578125" style="336" customWidth="1"/>
    <col min="8983" max="9216" width="9.140625" style="336"/>
    <col min="9217" max="9217" width="4.42578125" style="336" customWidth="1"/>
    <col min="9218" max="9218" width="13.7109375" style="336" customWidth="1"/>
    <col min="9219" max="9219" width="53" style="336" customWidth="1"/>
    <col min="9220" max="9220" width="10.140625" style="336" customWidth="1"/>
    <col min="9221" max="9221" width="11.140625" style="336" customWidth="1"/>
    <col min="9222" max="9222" width="11.28515625" style="336" customWidth="1"/>
    <col min="9223" max="9223" width="9.42578125" style="336" customWidth="1"/>
    <col min="9224" max="9224" width="11.85546875" style="336" customWidth="1"/>
    <col min="9225" max="9225" width="10.5703125" style="336" customWidth="1"/>
    <col min="9226" max="9226" width="9.42578125" style="336" customWidth="1"/>
    <col min="9227" max="9228" width="10.85546875" style="336" customWidth="1"/>
    <col min="9229" max="9229" width="9.42578125" style="336" customWidth="1"/>
    <col min="9230" max="9230" width="13.140625" style="336" customWidth="1"/>
    <col min="9231" max="9231" width="11.140625" style="336" customWidth="1"/>
    <col min="9232" max="9232" width="9.42578125" style="336" customWidth="1"/>
    <col min="9233" max="9233" width="12.85546875" style="336" customWidth="1"/>
    <col min="9234" max="9234" width="12.140625" style="336" customWidth="1"/>
    <col min="9235" max="9235" width="9.42578125" style="336" customWidth="1"/>
    <col min="9236" max="9236" width="12" style="336" customWidth="1"/>
    <col min="9237" max="9237" width="12.28515625" style="336" customWidth="1"/>
    <col min="9238" max="9238" width="15.42578125" style="336" customWidth="1"/>
    <col min="9239" max="9472" width="9.140625" style="336"/>
    <col min="9473" max="9473" width="4.42578125" style="336" customWidth="1"/>
    <col min="9474" max="9474" width="13.7109375" style="336" customWidth="1"/>
    <col min="9475" max="9475" width="53" style="336" customWidth="1"/>
    <col min="9476" max="9476" width="10.140625" style="336" customWidth="1"/>
    <col min="9477" max="9477" width="11.140625" style="336" customWidth="1"/>
    <col min="9478" max="9478" width="11.28515625" style="336" customWidth="1"/>
    <col min="9479" max="9479" width="9.42578125" style="336" customWidth="1"/>
    <col min="9480" max="9480" width="11.85546875" style="336" customWidth="1"/>
    <col min="9481" max="9481" width="10.5703125" style="336" customWidth="1"/>
    <col min="9482" max="9482" width="9.42578125" style="336" customWidth="1"/>
    <col min="9483" max="9484" width="10.85546875" style="336" customWidth="1"/>
    <col min="9485" max="9485" width="9.42578125" style="336" customWidth="1"/>
    <col min="9486" max="9486" width="13.140625" style="336" customWidth="1"/>
    <col min="9487" max="9487" width="11.140625" style="336" customWidth="1"/>
    <col min="9488" max="9488" width="9.42578125" style="336" customWidth="1"/>
    <col min="9489" max="9489" width="12.85546875" style="336" customWidth="1"/>
    <col min="9490" max="9490" width="12.140625" style="336" customWidth="1"/>
    <col min="9491" max="9491" width="9.42578125" style="336" customWidth="1"/>
    <col min="9492" max="9492" width="12" style="336" customWidth="1"/>
    <col min="9493" max="9493" width="12.28515625" style="336" customWidth="1"/>
    <col min="9494" max="9494" width="15.42578125" style="336" customWidth="1"/>
    <col min="9495" max="9728" width="9.140625" style="336"/>
    <col min="9729" max="9729" width="4.42578125" style="336" customWidth="1"/>
    <col min="9730" max="9730" width="13.7109375" style="336" customWidth="1"/>
    <col min="9731" max="9731" width="53" style="336" customWidth="1"/>
    <col min="9732" max="9732" width="10.140625" style="336" customWidth="1"/>
    <col min="9733" max="9733" width="11.140625" style="336" customWidth="1"/>
    <col min="9734" max="9734" width="11.28515625" style="336" customWidth="1"/>
    <col min="9735" max="9735" width="9.42578125" style="336" customWidth="1"/>
    <col min="9736" max="9736" width="11.85546875" style="336" customWidth="1"/>
    <col min="9737" max="9737" width="10.5703125" style="336" customWidth="1"/>
    <col min="9738" max="9738" width="9.42578125" style="336" customWidth="1"/>
    <col min="9739" max="9740" width="10.85546875" style="336" customWidth="1"/>
    <col min="9741" max="9741" width="9.42578125" style="336" customWidth="1"/>
    <col min="9742" max="9742" width="13.140625" style="336" customWidth="1"/>
    <col min="9743" max="9743" width="11.140625" style="336" customWidth="1"/>
    <col min="9744" max="9744" width="9.42578125" style="336" customWidth="1"/>
    <col min="9745" max="9745" width="12.85546875" style="336" customWidth="1"/>
    <col min="9746" max="9746" width="12.140625" style="336" customWidth="1"/>
    <col min="9747" max="9747" width="9.42578125" style="336" customWidth="1"/>
    <col min="9748" max="9748" width="12" style="336" customWidth="1"/>
    <col min="9749" max="9749" width="12.28515625" style="336" customWidth="1"/>
    <col min="9750" max="9750" width="15.42578125" style="336" customWidth="1"/>
    <col min="9751" max="9984" width="9.140625" style="336"/>
    <col min="9985" max="9985" width="4.42578125" style="336" customWidth="1"/>
    <col min="9986" max="9986" width="13.7109375" style="336" customWidth="1"/>
    <col min="9987" max="9987" width="53" style="336" customWidth="1"/>
    <col min="9988" max="9988" width="10.140625" style="336" customWidth="1"/>
    <col min="9989" max="9989" width="11.140625" style="336" customWidth="1"/>
    <col min="9990" max="9990" width="11.28515625" style="336" customWidth="1"/>
    <col min="9991" max="9991" width="9.42578125" style="336" customWidth="1"/>
    <col min="9992" max="9992" width="11.85546875" style="336" customWidth="1"/>
    <col min="9993" max="9993" width="10.5703125" style="336" customWidth="1"/>
    <col min="9994" max="9994" width="9.42578125" style="336" customWidth="1"/>
    <col min="9995" max="9996" width="10.85546875" style="336" customWidth="1"/>
    <col min="9997" max="9997" width="9.42578125" style="336" customWidth="1"/>
    <col min="9998" max="9998" width="13.140625" style="336" customWidth="1"/>
    <col min="9999" max="9999" width="11.140625" style="336" customWidth="1"/>
    <col min="10000" max="10000" width="9.42578125" style="336" customWidth="1"/>
    <col min="10001" max="10001" width="12.85546875" style="336" customWidth="1"/>
    <col min="10002" max="10002" width="12.140625" style="336" customWidth="1"/>
    <col min="10003" max="10003" width="9.42578125" style="336" customWidth="1"/>
    <col min="10004" max="10004" width="12" style="336" customWidth="1"/>
    <col min="10005" max="10005" width="12.28515625" style="336" customWidth="1"/>
    <col min="10006" max="10006" width="15.42578125" style="336" customWidth="1"/>
    <col min="10007" max="10240" width="9.140625" style="336"/>
    <col min="10241" max="10241" width="4.42578125" style="336" customWidth="1"/>
    <col min="10242" max="10242" width="13.7109375" style="336" customWidth="1"/>
    <col min="10243" max="10243" width="53" style="336" customWidth="1"/>
    <col min="10244" max="10244" width="10.140625" style="336" customWidth="1"/>
    <col min="10245" max="10245" width="11.140625" style="336" customWidth="1"/>
    <col min="10246" max="10246" width="11.28515625" style="336" customWidth="1"/>
    <col min="10247" max="10247" width="9.42578125" style="336" customWidth="1"/>
    <col min="10248" max="10248" width="11.85546875" style="336" customWidth="1"/>
    <col min="10249" max="10249" width="10.5703125" style="336" customWidth="1"/>
    <col min="10250" max="10250" width="9.42578125" style="336" customWidth="1"/>
    <col min="10251" max="10252" width="10.85546875" style="336" customWidth="1"/>
    <col min="10253" max="10253" width="9.42578125" style="336" customWidth="1"/>
    <col min="10254" max="10254" width="13.140625" style="336" customWidth="1"/>
    <col min="10255" max="10255" width="11.140625" style="336" customWidth="1"/>
    <col min="10256" max="10256" width="9.42578125" style="336" customWidth="1"/>
    <col min="10257" max="10257" width="12.85546875" style="336" customWidth="1"/>
    <col min="10258" max="10258" width="12.140625" style="336" customWidth="1"/>
    <col min="10259" max="10259" width="9.42578125" style="336" customWidth="1"/>
    <col min="10260" max="10260" width="12" style="336" customWidth="1"/>
    <col min="10261" max="10261" width="12.28515625" style="336" customWidth="1"/>
    <col min="10262" max="10262" width="15.42578125" style="336" customWidth="1"/>
    <col min="10263" max="10496" width="9.140625" style="336"/>
    <col min="10497" max="10497" width="4.42578125" style="336" customWidth="1"/>
    <col min="10498" max="10498" width="13.7109375" style="336" customWidth="1"/>
    <col min="10499" max="10499" width="53" style="336" customWidth="1"/>
    <col min="10500" max="10500" width="10.140625" style="336" customWidth="1"/>
    <col min="10501" max="10501" width="11.140625" style="336" customWidth="1"/>
    <col min="10502" max="10502" width="11.28515625" style="336" customWidth="1"/>
    <col min="10503" max="10503" width="9.42578125" style="336" customWidth="1"/>
    <col min="10504" max="10504" width="11.85546875" style="336" customWidth="1"/>
    <col min="10505" max="10505" width="10.5703125" style="336" customWidth="1"/>
    <col min="10506" max="10506" width="9.42578125" style="336" customWidth="1"/>
    <col min="10507" max="10508" width="10.85546875" style="336" customWidth="1"/>
    <col min="10509" max="10509" width="9.42578125" style="336" customWidth="1"/>
    <col min="10510" max="10510" width="13.140625" style="336" customWidth="1"/>
    <col min="10511" max="10511" width="11.140625" style="336" customWidth="1"/>
    <col min="10512" max="10512" width="9.42578125" style="336" customWidth="1"/>
    <col min="10513" max="10513" width="12.85546875" style="336" customWidth="1"/>
    <col min="10514" max="10514" width="12.140625" style="336" customWidth="1"/>
    <col min="10515" max="10515" width="9.42578125" style="336" customWidth="1"/>
    <col min="10516" max="10516" width="12" style="336" customWidth="1"/>
    <col min="10517" max="10517" width="12.28515625" style="336" customWidth="1"/>
    <col min="10518" max="10518" width="15.42578125" style="336" customWidth="1"/>
    <col min="10519" max="10752" width="9.140625" style="336"/>
    <col min="10753" max="10753" width="4.42578125" style="336" customWidth="1"/>
    <col min="10754" max="10754" width="13.7109375" style="336" customWidth="1"/>
    <col min="10755" max="10755" width="53" style="336" customWidth="1"/>
    <col min="10756" max="10756" width="10.140625" style="336" customWidth="1"/>
    <col min="10757" max="10757" width="11.140625" style="336" customWidth="1"/>
    <col min="10758" max="10758" width="11.28515625" style="336" customWidth="1"/>
    <col min="10759" max="10759" width="9.42578125" style="336" customWidth="1"/>
    <col min="10760" max="10760" width="11.85546875" style="336" customWidth="1"/>
    <col min="10761" max="10761" width="10.5703125" style="336" customWidth="1"/>
    <col min="10762" max="10762" width="9.42578125" style="336" customWidth="1"/>
    <col min="10763" max="10764" width="10.85546875" style="336" customWidth="1"/>
    <col min="10765" max="10765" width="9.42578125" style="336" customWidth="1"/>
    <col min="10766" max="10766" width="13.140625" style="336" customWidth="1"/>
    <col min="10767" max="10767" width="11.140625" style="336" customWidth="1"/>
    <col min="10768" max="10768" width="9.42578125" style="336" customWidth="1"/>
    <col min="10769" max="10769" width="12.85546875" style="336" customWidth="1"/>
    <col min="10770" max="10770" width="12.140625" style="336" customWidth="1"/>
    <col min="10771" max="10771" width="9.42578125" style="336" customWidth="1"/>
    <col min="10772" max="10772" width="12" style="336" customWidth="1"/>
    <col min="10773" max="10773" width="12.28515625" style="336" customWidth="1"/>
    <col min="10774" max="10774" width="15.42578125" style="336" customWidth="1"/>
    <col min="10775" max="11008" width="9.140625" style="336"/>
    <col min="11009" max="11009" width="4.42578125" style="336" customWidth="1"/>
    <col min="11010" max="11010" width="13.7109375" style="336" customWidth="1"/>
    <col min="11011" max="11011" width="53" style="336" customWidth="1"/>
    <col min="11012" max="11012" width="10.140625" style="336" customWidth="1"/>
    <col min="11013" max="11013" width="11.140625" style="336" customWidth="1"/>
    <col min="11014" max="11014" width="11.28515625" style="336" customWidth="1"/>
    <col min="11015" max="11015" width="9.42578125" style="336" customWidth="1"/>
    <col min="11016" max="11016" width="11.85546875" style="336" customWidth="1"/>
    <col min="11017" max="11017" width="10.5703125" style="336" customWidth="1"/>
    <col min="11018" max="11018" width="9.42578125" style="336" customWidth="1"/>
    <col min="11019" max="11020" width="10.85546875" style="336" customWidth="1"/>
    <col min="11021" max="11021" width="9.42578125" style="336" customWidth="1"/>
    <col min="11022" max="11022" width="13.140625" style="336" customWidth="1"/>
    <col min="11023" max="11023" width="11.140625" style="336" customWidth="1"/>
    <col min="11024" max="11024" width="9.42578125" style="336" customWidth="1"/>
    <col min="11025" max="11025" width="12.85546875" style="336" customWidth="1"/>
    <col min="11026" max="11026" width="12.140625" style="336" customWidth="1"/>
    <col min="11027" max="11027" width="9.42578125" style="336" customWidth="1"/>
    <col min="11028" max="11028" width="12" style="336" customWidth="1"/>
    <col min="11029" max="11029" width="12.28515625" style="336" customWidth="1"/>
    <col min="11030" max="11030" width="15.42578125" style="336" customWidth="1"/>
    <col min="11031" max="11264" width="9.140625" style="336"/>
    <col min="11265" max="11265" width="4.42578125" style="336" customWidth="1"/>
    <col min="11266" max="11266" width="13.7109375" style="336" customWidth="1"/>
    <col min="11267" max="11267" width="53" style="336" customWidth="1"/>
    <col min="11268" max="11268" width="10.140625" style="336" customWidth="1"/>
    <col min="11269" max="11269" width="11.140625" style="336" customWidth="1"/>
    <col min="11270" max="11270" width="11.28515625" style="336" customWidth="1"/>
    <col min="11271" max="11271" width="9.42578125" style="336" customWidth="1"/>
    <col min="11272" max="11272" width="11.85546875" style="336" customWidth="1"/>
    <col min="11273" max="11273" width="10.5703125" style="336" customWidth="1"/>
    <col min="11274" max="11274" width="9.42578125" style="336" customWidth="1"/>
    <col min="11275" max="11276" width="10.85546875" style="336" customWidth="1"/>
    <col min="11277" max="11277" width="9.42578125" style="336" customWidth="1"/>
    <col min="11278" max="11278" width="13.140625" style="336" customWidth="1"/>
    <col min="11279" max="11279" width="11.140625" style="336" customWidth="1"/>
    <col min="11280" max="11280" width="9.42578125" style="336" customWidth="1"/>
    <col min="11281" max="11281" width="12.85546875" style="336" customWidth="1"/>
    <col min="11282" max="11282" width="12.140625" style="336" customWidth="1"/>
    <col min="11283" max="11283" width="9.42578125" style="336" customWidth="1"/>
    <col min="11284" max="11284" width="12" style="336" customWidth="1"/>
    <col min="11285" max="11285" width="12.28515625" style="336" customWidth="1"/>
    <col min="11286" max="11286" width="15.42578125" style="336" customWidth="1"/>
    <col min="11287" max="11520" width="9.140625" style="336"/>
    <col min="11521" max="11521" width="4.42578125" style="336" customWidth="1"/>
    <col min="11522" max="11522" width="13.7109375" style="336" customWidth="1"/>
    <col min="11523" max="11523" width="53" style="336" customWidth="1"/>
    <col min="11524" max="11524" width="10.140625" style="336" customWidth="1"/>
    <col min="11525" max="11525" width="11.140625" style="336" customWidth="1"/>
    <col min="11526" max="11526" width="11.28515625" style="336" customWidth="1"/>
    <col min="11527" max="11527" width="9.42578125" style="336" customWidth="1"/>
    <col min="11528" max="11528" width="11.85546875" style="336" customWidth="1"/>
    <col min="11529" max="11529" width="10.5703125" style="336" customWidth="1"/>
    <col min="11530" max="11530" width="9.42578125" style="336" customWidth="1"/>
    <col min="11531" max="11532" width="10.85546875" style="336" customWidth="1"/>
    <col min="11533" max="11533" width="9.42578125" style="336" customWidth="1"/>
    <col min="11534" max="11534" width="13.140625" style="336" customWidth="1"/>
    <col min="11535" max="11535" width="11.140625" style="336" customWidth="1"/>
    <col min="11536" max="11536" width="9.42578125" style="336" customWidth="1"/>
    <col min="11537" max="11537" width="12.85546875" style="336" customWidth="1"/>
    <col min="11538" max="11538" width="12.140625" style="336" customWidth="1"/>
    <col min="11539" max="11539" width="9.42578125" style="336" customWidth="1"/>
    <col min="11540" max="11540" width="12" style="336" customWidth="1"/>
    <col min="11541" max="11541" width="12.28515625" style="336" customWidth="1"/>
    <col min="11542" max="11542" width="15.42578125" style="336" customWidth="1"/>
    <col min="11543" max="11776" width="9.140625" style="336"/>
    <col min="11777" max="11777" width="4.42578125" style="336" customWidth="1"/>
    <col min="11778" max="11778" width="13.7109375" style="336" customWidth="1"/>
    <col min="11779" max="11779" width="53" style="336" customWidth="1"/>
    <col min="11780" max="11780" width="10.140625" style="336" customWidth="1"/>
    <col min="11781" max="11781" width="11.140625" style="336" customWidth="1"/>
    <col min="11782" max="11782" width="11.28515625" style="336" customWidth="1"/>
    <col min="11783" max="11783" width="9.42578125" style="336" customWidth="1"/>
    <col min="11784" max="11784" width="11.85546875" style="336" customWidth="1"/>
    <col min="11785" max="11785" width="10.5703125" style="336" customWidth="1"/>
    <col min="11786" max="11786" width="9.42578125" style="336" customWidth="1"/>
    <col min="11787" max="11788" width="10.85546875" style="336" customWidth="1"/>
    <col min="11789" max="11789" width="9.42578125" style="336" customWidth="1"/>
    <col min="11790" max="11790" width="13.140625" style="336" customWidth="1"/>
    <col min="11791" max="11791" width="11.140625" style="336" customWidth="1"/>
    <col min="11792" max="11792" width="9.42578125" style="336" customWidth="1"/>
    <col min="11793" max="11793" width="12.85546875" style="336" customWidth="1"/>
    <col min="11794" max="11794" width="12.140625" style="336" customWidth="1"/>
    <col min="11795" max="11795" width="9.42578125" style="336" customWidth="1"/>
    <col min="11796" max="11796" width="12" style="336" customWidth="1"/>
    <col min="11797" max="11797" width="12.28515625" style="336" customWidth="1"/>
    <col min="11798" max="11798" width="15.42578125" style="336" customWidth="1"/>
    <col min="11799" max="12032" width="9.140625" style="336"/>
    <col min="12033" max="12033" width="4.42578125" style="336" customWidth="1"/>
    <col min="12034" max="12034" width="13.7109375" style="336" customWidth="1"/>
    <col min="12035" max="12035" width="53" style="336" customWidth="1"/>
    <col min="12036" max="12036" width="10.140625" style="336" customWidth="1"/>
    <col min="12037" max="12037" width="11.140625" style="336" customWidth="1"/>
    <col min="12038" max="12038" width="11.28515625" style="336" customWidth="1"/>
    <col min="12039" max="12039" width="9.42578125" style="336" customWidth="1"/>
    <col min="12040" max="12040" width="11.85546875" style="336" customWidth="1"/>
    <col min="12041" max="12041" width="10.5703125" style="336" customWidth="1"/>
    <col min="12042" max="12042" width="9.42578125" style="336" customWidth="1"/>
    <col min="12043" max="12044" width="10.85546875" style="336" customWidth="1"/>
    <col min="12045" max="12045" width="9.42578125" style="336" customWidth="1"/>
    <col min="12046" max="12046" width="13.140625" style="336" customWidth="1"/>
    <col min="12047" max="12047" width="11.140625" style="336" customWidth="1"/>
    <col min="12048" max="12048" width="9.42578125" style="336" customWidth="1"/>
    <col min="12049" max="12049" width="12.85546875" style="336" customWidth="1"/>
    <col min="12050" max="12050" width="12.140625" style="336" customWidth="1"/>
    <col min="12051" max="12051" width="9.42578125" style="336" customWidth="1"/>
    <col min="12052" max="12052" width="12" style="336" customWidth="1"/>
    <col min="12053" max="12053" width="12.28515625" style="336" customWidth="1"/>
    <col min="12054" max="12054" width="15.42578125" style="336" customWidth="1"/>
    <col min="12055" max="12288" width="9.140625" style="336"/>
    <col min="12289" max="12289" width="4.42578125" style="336" customWidth="1"/>
    <col min="12290" max="12290" width="13.7109375" style="336" customWidth="1"/>
    <col min="12291" max="12291" width="53" style="336" customWidth="1"/>
    <col min="12292" max="12292" width="10.140625" style="336" customWidth="1"/>
    <col min="12293" max="12293" width="11.140625" style="336" customWidth="1"/>
    <col min="12294" max="12294" width="11.28515625" style="336" customWidth="1"/>
    <col min="12295" max="12295" width="9.42578125" style="336" customWidth="1"/>
    <col min="12296" max="12296" width="11.85546875" style="336" customWidth="1"/>
    <col min="12297" max="12297" width="10.5703125" style="336" customWidth="1"/>
    <col min="12298" max="12298" width="9.42578125" style="336" customWidth="1"/>
    <col min="12299" max="12300" width="10.85546875" style="336" customWidth="1"/>
    <col min="12301" max="12301" width="9.42578125" style="336" customWidth="1"/>
    <col min="12302" max="12302" width="13.140625" style="336" customWidth="1"/>
    <col min="12303" max="12303" width="11.140625" style="336" customWidth="1"/>
    <col min="12304" max="12304" width="9.42578125" style="336" customWidth="1"/>
    <col min="12305" max="12305" width="12.85546875" style="336" customWidth="1"/>
    <col min="12306" max="12306" width="12.140625" style="336" customWidth="1"/>
    <col min="12307" max="12307" width="9.42578125" style="336" customWidth="1"/>
    <col min="12308" max="12308" width="12" style="336" customWidth="1"/>
    <col min="12309" max="12309" width="12.28515625" style="336" customWidth="1"/>
    <col min="12310" max="12310" width="15.42578125" style="336" customWidth="1"/>
    <col min="12311" max="12544" width="9.140625" style="336"/>
    <col min="12545" max="12545" width="4.42578125" style="336" customWidth="1"/>
    <col min="12546" max="12546" width="13.7109375" style="336" customWidth="1"/>
    <col min="12547" max="12547" width="53" style="336" customWidth="1"/>
    <col min="12548" max="12548" width="10.140625" style="336" customWidth="1"/>
    <col min="12549" max="12549" width="11.140625" style="336" customWidth="1"/>
    <col min="12550" max="12550" width="11.28515625" style="336" customWidth="1"/>
    <col min="12551" max="12551" width="9.42578125" style="336" customWidth="1"/>
    <col min="12552" max="12552" width="11.85546875" style="336" customWidth="1"/>
    <col min="12553" max="12553" width="10.5703125" style="336" customWidth="1"/>
    <col min="12554" max="12554" width="9.42578125" style="336" customWidth="1"/>
    <col min="12555" max="12556" width="10.85546875" style="336" customWidth="1"/>
    <col min="12557" max="12557" width="9.42578125" style="336" customWidth="1"/>
    <col min="12558" max="12558" width="13.140625" style="336" customWidth="1"/>
    <col min="12559" max="12559" width="11.140625" style="336" customWidth="1"/>
    <col min="12560" max="12560" width="9.42578125" style="336" customWidth="1"/>
    <col min="12561" max="12561" width="12.85546875" style="336" customWidth="1"/>
    <col min="12562" max="12562" width="12.140625" style="336" customWidth="1"/>
    <col min="12563" max="12563" width="9.42578125" style="336" customWidth="1"/>
    <col min="12564" max="12564" width="12" style="336" customWidth="1"/>
    <col min="12565" max="12565" width="12.28515625" style="336" customWidth="1"/>
    <col min="12566" max="12566" width="15.42578125" style="336" customWidth="1"/>
    <col min="12567" max="12800" width="9.140625" style="336"/>
    <col min="12801" max="12801" width="4.42578125" style="336" customWidth="1"/>
    <col min="12802" max="12802" width="13.7109375" style="336" customWidth="1"/>
    <col min="12803" max="12803" width="53" style="336" customWidth="1"/>
    <col min="12804" max="12804" width="10.140625" style="336" customWidth="1"/>
    <col min="12805" max="12805" width="11.140625" style="336" customWidth="1"/>
    <col min="12806" max="12806" width="11.28515625" style="336" customWidth="1"/>
    <col min="12807" max="12807" width="9.42578125" style="336" customWidth="1"/>
    <col min="12808" max="12808" width="11.85546875" style="336" customWidth="1"/>
    <col min="12809" max="12809" width="10.5703125" style="336" customWidth="1"/>
    <col min="12810" max="12810" width="9.42578125" style="336" customWidth="1"/>
    <col min="12811" max="12812" width="10.85546875" style="336" customWidth="1"/>
    <col min="12813" max="12813" width="9.42578125" style="336" customWidth="1"/>
    <col min="12814" max="12814" width="13.140625" style="336" customWidth="1"/>
    <col min="12815" max="12815" width="11.140625" style="336" customWidth="1"/>
    <col min="12816" max="12816" width="9.42578125" style="336" customWidth="1"/>
    <col min="12817" max="12817" width="12.85546875" style="336" customWidth="1"/>
    <col min="12818" max="12818" width="12.140625" style="336" customWidth="1"/>
    <col min="12819" max="12819" width="9.42578125" style="336" customWidth="1"/>
    <col min="12820" max="12820" width="12" style="336" customWidth="1"/>
    <col min="12821" max="12821" width="12.28515625" style="336" customWidth="1"/>
    <col min="12822" max="12822" width="15.42578125" style="336" customWidth="1"/>
    <col min="12823" max="13056" width="9.140625" style="336"/>
    <col min="13057" max="13057" width="4.42578125" style="336" customWidth="1"/>
    <col min="13058" max="13058" width="13.7109375" style="336" customWidth="1"/>
    <col min="13059" max="13059" width="53" style="336" customWidth="1"/>
    <col min="13060" max="13060" width="10.140625" style="336" customWidth="1"/>
    <col min="13061" max="13061" width="11.140625" style="336" customWidth="1"/>
    <col min="13062" max="13062" width="11.28515625" style="336" customWidth="1"/>
    <col min="13063" max="13063" width="9.42578125" style="336" customWidth="1"/>
    <col min="13064" max="13064" width="11.85546875" style="336" customWidth="1"/>
    <col min="13065" max="13065" width="10.5703125" style="336" customWidth="1"/>
    <col min="13066" max="13066" width="9.42578125" style="336" customWidth="1"/>
    <col min="13067" max="13068" width="10.85546875" style="336" customWidth="1"/>
    <col min="13069" max="13069" width="9.42578125" style="336" customWidth="1"/>
    <col min="13070" max="13070" width="13.140625" style="336" customWidth="1"/>
    <col min="13071" max="13071" width="11.140625" style="336" customWidth="1"/>
    <col min="13072" max="13072" width="9.42578125" style="336" customWidth="1"/>
    <col min="13073" max="13073" width="12.85546875" style="336" customWidth="1"/>
    <col min="13074" max="13074" width="12.140625" style="336" customWidth="1"/>
    <col min="13075" max="13075" width="9.42578125" style="336" customWidth="1"/>
    <col min="13076" max="13076" width="12" style="336" customWidth="1"/>
    <col min="13077" max="13077" width="12.28515625" style="336" customWidth="1"/>
    <col min="13078" max="13078" width="15.42578125" style="336" customWidth="1"/>
    <col min="13079" max="13312" width="9.140625" style="336"/>
    <col min="13313" max="13313" width="4.42578125" style="336" customWidth="1"/>
    <col min="13314" max="13314" width="13.7109375" style="336" customWidth="1"/>
    <col min="13315" max="13315" width="53" style="336" customWidth="1"/>
    <col min="13316" max="13316" width="10.140625" style="336" customWidth="1"/>
    <col min="13317" max="13317" width="11.140625" style="336" customWidth="1"/>
    <col min="13318" max="13318" width="11.28515625" style="336" customWidth="1"/>
    <col min="13319" max="13319" width="9.42578125" style="336" customWidth="1"/>
    <col min="13320" max="13320" width="11.85546875" style="336" customWidth="1"/>
    <col min="13321" max="13321" width="10.5703125" style="336" customWidth="1"/>
    <col min="13322" max="13322" width="9.42578125" style="336" customWidth="1"/>
    <col min="13323" max="13324" width="10.85546875" style="336" customWidth="1"/>
    <col min="13325" max="13325" width="9.42578125" style="336" customWidth="1"/>
    <col min="13326" max="13326" width="13.140625" style="336" customWidth="1"/>
    <col min="13327" max="13327" width="11.140625" style="336" customWidth="1"/>
    <col min="13328" max="13328" width="9.42578125" style="336" customWidth="1"/>
    <col min="13329" max="13329" width="12.85546875" style="336" customWidth="1"/>
    <col min="13330" max="13330" width="12.140625" style="336" customWidth="1"/>
    <col min="13331" max="13331" width="9.42578125" style="336" customWidth="1"/>
    <col min="13332" max="13332" width="12" style="336" customWidth="1"/>
    <col min="13333" max="13333" width="12.28515625" style="336" customWidth="1"/>
    <col min="13334" max="13334" width="15.42578125" style="336" customWidth="1"/>
    <col min="13335" max="13568" width="9.140625" style="336"/>
    <col min="13569" max="13569" width="4.42578125" style="336" customWidth="1"/>
    <col min="13570" max="13570" width="13.7109375" style="336" customWidth="1"/>
    <col min="13571" max="13571" width="53" style="336" customWidth="1"/>
    <col min="13572" max="13572" width="10.140625" style="336" customWidth="1"/>
    <col min="13573" max="13573" width="11.140625" style="336" customWidth="1"/>
    <col min="13574" max="13574" width="11.28515625" style="336" customWidth="1"/>
    <col min="13575" max="13575" width="9.42578125" style="336" customWidth="1"/>
    <col min="13576" max="13576" width="11.85546875" style="336" customWidth="1"/>
    <col min="13577" max="13577" width="10.5703125" style="336" customWidth="1"/>
    <col min="13578" max="13578" width="9.42578125" style="336" customWidth="1"/>
    <col min="13579" max="13580" width="10.85546875" style="336" customWidth="1"/>
    <col min="13581" max="13581" width="9.42578125" style="336" customWidth="1"/>
    <col min="13582" max="13582" width="13.140625" style="336" customWidth="1"/>
    <col min="13583" max="13583" width="11.140625" style="336" customWidth="1"/>
    <col min="13584" max="13584" width="9.42578125" style="336" customWidth="1"/>
    <col min="13585" max="13585" width="12.85546875" style="336" customWidth="1"/>
    <col min="13586" max="13586" width="12.140625" style="336" customWidth="1"/>
    <col min="13587" max="13587" width="9.42578125" style="336" customWidth="1"/>
    <col min="13588" max="13588" width="12" style="336" customWidth="1"/>
    <col min="13589" max="13589" width="12.28515625" style="336" customWidth="1"/>
    <col min="13590" max="13590" width="15.42578125" style="336" customWidth="1"/>
    <col min="13591" max="13824" width="9.140625" style="336"/>
    <col min="13825" max="13825" width="4.42578125" style="336" customWidth="1"/>
    <col min="13826" max="13826" width="13.7109375" style="336" customWidth="1"/>
    <col min="13827" max="13827" width="53" style="336" customWidth="1"/>
    <col min="13828" max="13828" width="10.140625" style="336" customWidth="1"/>
    <col min="13829" max="13829" width="11.140625" style="336" customWidth="1"/>
    <col min="13830" max="13830" width="11.28515625" style="336" customWidth="1"/>
    <col min="13831" max="13831" width="9.42578125" style="336" customWidth="1"/>
    <col min="13832" max="13832" width="11.85546875" style="336" customWidth="1"/>
    <col min="13833" max="13833" width="10.5703125" style="336" customWidth="1"/>
    <col min="13834" max="13834" width="9.42578125" style="336" customWidth="1"/>
    <col min="13835" max="13836" width="10.85546875" style="336" customWidth="1"/>
    <col min="13837" max="13837" width="9.42578125" style="336" customWidth="1"/>
    <col min="13838" max="13838" width="13.140625" style="336" customWidth="1"/>
    <col min="13839" max="13839" width="11.140625" style="336" customWidth="1"/>
    <col min="13840" max="13840" width="9.42578125" style="336" customWidth="1"/>
    <col min="13841" max="13841" width="12.85546875" style="336" customWidth="1"/>
    <col min="13842" max="13842" width="12.140625" style="336" customWidth="1"/>
    <col min="13843" max="13843" width="9.42578125" style="336" customWidth="1"/>
    <col min="13844" max="13844" width="12" style="336" customWidth="1"/>
    <col min="13845" max="13845" width="12.28515625" style="336" customWidth="1"/>
    <col min="13846" max="13846" width="15.42578125" style="336" customWidth="1"/>
    <col min="13847" max="14080" width="9.140625" style="336"/>
    <col min="14081" max="14081" width="4.42578125" style="336" customWidth="1"/>
    <col min="14082" max="14082" width="13.7109375" style="336" customWidth="1"/>
    <col min="14083" max="14083" width="53" style="336" customWidth="1"/>
    <col min="14084" max="14084" width="10.140625" style="336" customWidth="1"/>
    <col min="14085" max="14085" width="11.140625" style="336" customWidth="1"/>
    <col min="14086" max="14086" width="11.28515625" style="336" customWidth="1"/>
    <col min="14087" max="14087" width="9.42578125" style="336" customWidth="1"/>
    <col min="14088" max="14088" width="11.85546875" style="336" customWidth="1"/>
    <col min="14089" max="14089" width="10.5703125" style="336" customWidth="1"/>
    <col min="14090" max="14090" width="9.42578125" style="336" customWidth="1"/>
    <col min="14091" max="14092" width="10.85546875" style="336" customWidth="1"/>
    <col min="14093" max="14093" width="9.42578125" style="336" customWidth="1"/>
    <col min="14094" max="14094" width="13.140625" style="336" customWidth="1"/>
    <col min="14095" max="14095" width="11.140625" style="336" customWidth="1"/>
    <col min="14096" max="14096" width="9.42578125" style="336" customWidth="1"/>
    <col min="14097" max="14097" width="12.85546875" style="336" customWidth="1"/>
    <col min="14098" max="14098" width="12.140625" style="336" customWidth="1"/>
    <col min="14099" max="14099" width="9.42578125" style="336" customWidth="1"/>
    <col min="14100" max="14100" width="12" style="336" customWidth="1"/>
    <col min="14101" max="14101" width="12.28515625" style="336" customWidth="1"/>
    <col min="14102" max="14102" width="15.42578125" style="336" customWidth="1"/>
    <col min="14103" max="14336" width="9.140625" style="336"/>
    <col min="14337" max="14337" width="4.42578125" style="336" customWidth="1"/>
    <col min="14338" max="14338" width="13.7109375" style="336" customWidth="1"/>
    <col min="14339" max="14339" width="53" style="336" customWidth="1"/>
    <col min="14340" max="14340" width="10.140625" style="336" customWidth="1"/>
    <col min="14341" max="14341" width="11.140625" style="336" customWidth="1"/>
    <col min="14342" max="14342" width="11.28515625" style="336" customWidth="1"/>
    <col min="14343" max="14343" width="9.42578125" style="336" customWidth="1"/>
    <col min="14344" max="14344" width="11.85546875" style="336" customWidth="1"/>
    <col min="14345" max="14345" width="10.5703125" style="336" customWidth="1"/>
    <col min="14346" max="14346" width="9.42578125" style="336" customWidth="1"/>
    <col min="14347" max="14348" width="10.85546875" style="336" customWidth="1"/>
    <col min="14349" max="14349" width="9.42578125" style="336" customWidth="1"/>
    <col min="14350" max="14350" width="13.140625" style="336" customWidth="1"/>
    <col min="14351" max="14351" width="11.140625" style="336" customWidth="1"/>
    <col min="14352" max="14352" width="9.42578125" style="336" customWidth="1"/>
    <col min="14353" max="14353" width="12.85546875" style="336" customWidth="1"/>
    <col min="14354" max="14354" width="12.140625" style="336" customWidth="1"/>
    <col min="14355" max="14355" width="9.42578125" style="336" customWidth="1"/>
    <col min="14356" max="14356" width="12" style="336" customWidth="1"/>
    <col min="14357" max="14357" width="12.28515625" style="336" customWidth="1"/>
    <col min="14358" max="14358" width="15.42578125" style="336" customWidth="1"/>
    <col min="14359" max="14592" width="9.140625" style="336"/>
    <col min="14593" max="14593" width="4.42578125" style="336" customWidth="1"/>
    <col min="14594" max="14594" width="13.7109375" style="336" customWidth="1"/>
    <col min="14595" max="14595" width="53" style="336" customWidth="1"/>
    <col min="14596" max="14596" width="10.140625" style="336" customWidth="1"/>
    <col min="14597" max="14597" width="11.140625" style="336" customWidth="1"/>
    <col min="14598" max="14598" width="11.28515625" style="336" customWidth="1"/>
    <col min="14599" max="14599" width="9.42578125" style="336" customWidth="1"/>
    <col min="14600" max="14600" width="11.85546875" style="336" customWidth="1"/>
    <col min="14601" max="14601" width="10.5703125" style="336" customWidth="1"/>
    <col min="14602" max="14602" width="9.42578125" style="336" customWidth="1"/>
    <col min="14603" max="14604" width="10.85546875" style="336" customWidth="1"/>
    <col min="14605" max="14605" width="9.42578125" style="336" customWidth="1"/>
    <col min="14606" max="14606" width="13.140625" style="336" customWidth="1"/>
    <col min="14607" max="14607" width="11.140625" style="336" customWidth="1"/>
    <col min="14608" max="14608" width="9.42578125" style="336" customWidth="1"/>
    <col min="14609" max="14609" width="12.85546875" style="336" customWidth="1"/>
    <col min="14610" max="14610" width="12.140625" style="336" customWidth="1"/>
    <col min="14611" max="14611" width="9.42578125" style="336" customWidth="1"/>
    <col min="14612" max="14612" width="12" style="336" customWidth="1"/>
    <col min="14613" max="14613" width="12.28515625" style="336" customWidth="1"/>
    <col min="14614" max="14614" width="15.42578125" style="336" customWidth="1"/>
    <col min="14615" max="14848" width="9.140625" style="336"/>
    <col min="14849" max="14849" width="4.42578125" style="336" customWidth="1"/>
    <col min="14850" max="14850" width="13.7109375" style="336" customWidth="1"/>
    <col min="14851" max="14851" width="53" style="336" customWidth="1"/>
    <col min="14852" max="14852" width="10.140625" style="336" customWidth="1"/>
    <col min="14853" max="14853" width="11.140625" style="336" customWidth="1"/>
    <col min="14854" max="14854" width="11.28515625" style="336" customWidth="1"/>
    <col min="14855" max="14855" width="9.42578125" style="336" customWidth="1"/>
    <col min="14856" max="14856" width="11.85546875" style="336" customWidth="1"/>
    <col min="14857" max="14857" width="10.5703125" style="336" customWidth="1"/>
    <col min="14858" max="14858" width="9.42578125" style="336" customWidth="1"/>
    <col min="14859" max="14860" width="10.85546875" style="336" customWidth="1"/>
    <col min="14861" max="14861" width="9.42578125" style="336" customWidth="1"/>
    <col min="14862" max="14862" width="13.140625" style="336" customWidth="1"/>
    <col min="14863" max="14863" width="11.140625" style="336" customWidth="1"/>
    <col min="14864" max="14864" width="9.42578125" style="336" customWidth="1"/>
    <col min="14865" max="14865" width="12.85546875" style="336" customWidth="1"/>
    <col min="14866" max="14866" width="12.140625" style="336" customWidth="1"/>
    <col min="14867" max="14867" width="9.42578125" style="336" customWidth="1"/>
    <col min="14868" max="14868" width="12" style="336" customWidth="1"/>
    <col min="14869" max="14869" width="12.28515625" style="336" customWidth="1"/>
    <col min="14870" max="14870" width="15.42578125" style="336" customWidth="1"/>
    <col min="14871" max="15104" width="9.140625" style="336"/>
    <col min="15105" max="15105" width="4.42578125" style="336" customWidth="1"/>
    <col min="15106" max="15106" width="13.7109375" style="336" customWidth="1"/>
    <col min="15107" max="15107" width="53" style="336" customWidth="1"/>
    <col min="15108" max="15108" width="10.140625" style="336" customWidth="1"/>
    <col min="15109" max="15109" width="11.140625" style="336" customWidth="1"/>
    <col min="15110" max="15110" width="11.28515625" style="336" customWidth="1"/>
    <col min="15111" max="15111" width="9.42578125" style="336" customWidth="1"/>
    <col min="15112" max="15112" width="11.85546875" style="336" customWidth="1"/>
    <col min="15113" max="15113" width="10.5703125" style="336" customWidth="1"/>
    <col min="15114" max="15114" width="9.42578125" style="336" customWidth="1"/>
    <col min="15115" max="15116" width="10.85546875" style="336" customWidth="1"/>
    <col min="15117" max="15117" width="9.42578125" style="336" customWidth="1"/>
    <col min="15118" max="15118" width="13.140625" style="336" customWidth="1"/>
    <col min="15119" max="15119" width="11.140625" style="336" customWidth="1"/>
    <col min="15120" max="15120" width="9.42578125" style="336" customWidth="1"/>
    <col min="15121" max="15121" width="12.85546875" style="336" customWidth="1"/>
    <col min="15122" max="15122" width="12.140625" style="336" customWidth="1"/>
    <col min="15123" max="15123" width="9.42578125" style="336" customWidth="1"/>
    <col min="15124" max="15124" width="12" style="336" customWidth="1"/>
    <col min="15125" max="15125" width="12.28515625" style="336" customWidth="1"/>
    <col min="15126" max="15126" width="15.42578125" style="336" customWidth="1"/>
    <col min="15127" max="15360" width="9.140625" style="336"/>
    <col min="15361" max="15361" width="4.42578125" style="336" customWidth="1"/>
    <col min="15362" max="15362" width="13.7109375" style="336" customWidth="1"/>
    <col min="15363" max="15363" width="53" style="336" customWidth="1"/>
    <col min="15364" max="15364" width="10.140625" style="336" customWidth="1"/>
    <col min="15365" max="15365" width="11.140625" style="336" customWidth="1"/>
    <col min="15366" max="15366" width="11.28515625" style="336" customWidth="1"/>
    <col min="15367" max="15367" width="9.42578125" style="336" customWidth="1"/>
    <col min="15368" max="15368" width="11.85546875" style="336" customWidth="1"/>
    <col min="15369" max="15369" width="10.5703125" style="336" customWidth="1"/>
    <col min="15370" max="15370" width="9.42578125" style="336" customWidth="1"/>
    <col min="15371" max="15372" width="10.85546875" style="336" customWidth="1"/>
    <col min="15373" max="15373" width="9.42578125" style="336" customWidth="1"/>
    <col min="15374" max="15374" width="13.140625" style="336" customWidth="1"/>
    <col min="15375" max="15375" width="11.140625" style="336" customWidth="1"/>
    <col min="15376" max="15376" width="9.42578125" style="336" customWidth="1"/>
    <col min="15377" max="15377" width="12.85546875" style="336" customWidth="1"/>
    <col min="15378" max="15378" width="12.140625" style="336" customWidth="1"/>
    <col min="15379" max="15379" width="9.42578125" style="336" customWidth="1"/>
    <col min="15380" max="15380" width="12" style="336" customWidth="1"/>
    <col min="15381" max="15381" width="12.28515625" style="336" customWidth="1"/>
    <col min="15382" max="15382" width="15.42578125" style="336" customWidth="1"/>
    <col min="15383" max="15616" width="9.140625" style="336"/>
    <col min="15617" max="15617" width="4.42578125" style="336" customWidth="1"/>
    <col min="15618" max="15618" width="13.7109375" style="336" customWidth="1"/>
    <col min="15619" max="15619" width="53" style="336" customWidth="1"/>
    <col min="15620" max="15620" width="10.140625" style="336" customWidth="1"/>
    <col min="15621" max="15621" width="11.140625" style="336" customWidth="1"/>
    <col min="15622" max="15622" width="11.28515625" style="336" customWidth="1"/>
    <col min="15623" max="15623" width="9.42578125" style="336" customWidth="1"/>
    <col min="15624" max="15624" width="11.85546875" style="336" customWidth="1"/>
    <col min="15625" max="15625" width="10.5703125" style="336" customWidth="1"/>
    <col min="15626" max="15626" width="9.42578125" style="336" customWidth="1"/>
    <col min="15627" max="15628" width="10.85546875" style="336" customWidth="1"/>
    <col min="15629" max="15629" width="9.42578125" style="336" customWidth="1"/>
    <col min="15630" max="15630" width="13.140625" style="336" customWidth="1"/>
    <col min="15631" max="15631" width="11.140625" style="336" customWidth="1"/>
    <col min="15632" max="15632" width="9.42578125" style="336" customWidth="1"/>
    <col min="15633" max="15633" width="12.85546875" style="336" customWidth="1"/>
    <col min="15634" max="15634" width="12.140625" style="336" customWidth="1"/>
    <col min="15635" max="15635" width="9.42578125" style="336" customWidth="1"/>
    <col min="15636" max="15636" width="12" style="336" customWidth="1"/>
    <col min="15637" max="15637" width="12.28515625" style="336" customWidth="1"/>
    <col min="15638" max="15638" width="15.42578125" style="336" customWidth="1"/>
    <col min="15639" max="15872" width="9.140625" style="336"/>
    <col min="15873" max="15873" width="4.42578125" style="336" customWidth="1"/>
    <col min="15874" max="15874" width="13.7109375" style="336" customWidth="1"/>
    <col min="15875" max="15875" width="53" style="336" customWidth="1"/>
    <col min="15876" max="15876" width="10.140625" style="336" customWidth="1"/>
    <col min="15877" max="15877" width="11.140625" style="336" customWidth="1"/>
    <col min="15878" max="15878" width="11.28515625" style="336" customWidth="1"/>
    <col min="15879" max="15879" width="9.42578125" style="336" customWidth="1"/>
    <col min="15880" max="15880" width="11.85546875" style="336" customWidth="1"/>
    <col min="15881" max="15881" width="10.5703125" style="336" customWidth="1"/>
    <col min="15882" max="15882" width="9.42578125" style="336" customWidth="1"/>
    <col min="15883" max="15884" width="10.85546875" style="336" customWidth="1"/>
    <col min="15885" max="15885" width="9.42578125" style="336" customWidth="1"/>
    <col min="15886" max="15886" width="13.140625" style="336" customWidth="1"/>
    <col min="15887" max="15887" width="11.140625" style="336" customWidth="1"/>
    <col min="15888" max="15888" width="9.42578125" style="336" customWidth="1"/>
    <col min="15889" max="15889" width="12.85546875" style="336" customWidth="1"/>
    <col min="15890" max="15890" width="12.140625" style="336" customWidth="1"/>
    <col min="15891" max="15891" width="9.42578125" style="336" customWidth="1"/>
    <col min="15892" max="15892" width="12" style="336" customWidth="1"/>
    <col min="15893" max="15893" width="12.28515625" style="336" customWidth="1"/>
    <col min="15894" max="15894" width="15.42578125" style="336" customWidth="1"/>
    <col min="15895" max="16128" width="9.140625" style="336"/>
    <col min="16129" max="16129" width="4.42578125" style="336" customWidth="1"/>
    <col min="16130" max="16130" width="13.7109375" style="336" customWidth="1"/>
    <col min="16131" max="16131" width="53" style="336" customWidth="1"/>
    <col min="16132" max="16132" width="10.140625" style="336" customWidth="1"/>
    <col min="16133" max="16133" width="11.140625" style="336" customWidth="1"/>
    <col min="16134" max="16134" width="11.28515625" style="336" customWidth="1"/>
    <col min="16135" max="16135" width="9.42578125" style="336" customWidth="1"/>
    <col min="16136" max="16136" width="11.85546875" style="336" customWidth="1"/>
    <col min="16137" max="16137" width="10.5703125" style="336" customWidth="1"/>
    <col min="16138" max="16138" width="9.42578125" style="336" customWidth="1"/>
    <col min="16139" max="16140" width="10.85546875" style="336" customWidth="1"/>
    <col min="16141" max="16141" width="9.42578125" style="336" customWidth="1"/>
    <col min="16142" max="16142" width="13.140625" style="336" customWidth="1"/>
    <col min="16143" max="16143" width="11.140625" style="336" customWidth="1"/>
    <col min="16144" max="16144" width="9.42578125" style="336" customWidth="1"/>
    <col min="16145" max="16145" width="12.85546875" style="336" customWidth="1"/>
    <col min="16146" max="16146" width="12.140625" style="336" customWidth="1"/>
    <col min="16147" max="16147" width="9.42578125" style="336" customWidth="1"/>
    <col min="16148" max="16148" width="12" style="336" customWidth="1"/>
    <col min="16149" max="16149" width="12.28515625" style="336" customWidth="1"/>
    <col min="16150" max="16150" width="15.42578125" style="336" customWidth="1"/>
    <col min="16151" max="16384" width="9.140625" style="336"/>
  </cols>
  <sheetData>
    <row r="1" spans="1:21" ht="18.75" customHeight="1">
      <c r="B1" s="6747" t="str">
        <f>[1]СПО!B1</f>
        <v>Гуманитарно-педагогическая академия (филиал) ФГАОУ ВО «КФУ им. В. И. Вернадского» в г. Ялте</v>
      </c>
      <c r="C1" s="6747"/>
      <c r="D1" s="6747"/>
      <c r="E1" s="6747"/>
      <c r="F1" s="6747"/>
      <c r="G1" s="6747"/>
      <c r="H1" s="6747"/>
      <c r="I1" s="6747"/>
      <c r="J1" s="6747"/>
      <c r="K1" s="6747"/>
      <c r="L1" s="6747"/>
      <c r="M1" s="6747"/>
      <c r="N1" s="6747"/>
      <c r="O1" s="6747"/>
      <c r="P1" s="6747"/>
      <c r="Q1" s="6747"/>
      <c r="R1" s="6747"/>
      <c r="S1" s="6747"/>
      <c r="T1" s="6747"/>
      <c r="U1" s="6747"/>
    </row>
    <row r="2" spans="1:21" ht="18.75">
      <c r="B2" s="294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</row>
    <row r="3" spans="1:21" ht="18.75" customHeight="1">
      <c r="B3" s="6748" t="s">
        <v>106</v>
      </c>
      <c r="C3" s="6748"/>
      <c r="D3" s="6748"/>
      <c r="E3" s="6748"/>
      <c r="F3" s="6748"/>
      <c r="G3" s="6747" t="str">
        <f>[1]СПО!F3</f>
        <v>01.06.2017 г.</v>
      </c>
      <c r="H3" s="6747"/>
      <c r="I3" s="6749" t="s">
        <v>107</v>
      </c>
      <c r="J3" s="6749"/>
      <c r="K3" s="6749"/>
      <c r="L3" s="6749"/>
      <c r="M3" s="6749"/>
      <c r="N3" s="6749"/>
      <c r="O3" s="6749"/>
      <c r="P3" s="6749"/>
      <c r="Q3" s="6749"/>
      <c r="R3" s="6749"/>
      <c r="S3" s="6749"/>
      <c r="T3" s="6749"/>
      <c r="U3" s="6749"/>
    </row>
    <row r="4" spans="1:21" ht="18.75"/>
    <row r="5" spans="1:21" ht="12.75" customHeight="1">
      <c r="B5" s="6759" t="s">
        <v>1</v>
      </c>
      <c r="C5" s="6759"/>
      <c r="D5" s="6751" t="s">
        <v>2</v>
      </c>
      <c r="E5" s="6751"/>
      <c r="F5" s="6751"/>
      <c r="G5" s="6752" t="s">
        <v>3</v>
      </c>
      <c r="H5" s="6752"/>
      <c r="I5" s="6752"/>
      <c r="J5" s="6751" t="s">
        <v>4</v>
      </c>
      <c r="K5" s="6751"/>
      <c r="L5" s="6751"/>
      <c r="M5" s="6754" t="s">
        <v>5</v>
      </c>
      <c r="N5" s="6754"/>
      <c r="O5" s="6754"/>
      <c r="P5" s="6755">
        <v>5</v>
      </c>
      <c r="Q5" s="6755"/>
      <c r="R5" s="6755"/>
      <c r="S5" s="6757" t="s">
        <v>22</v>
      </c>
      <c r="T5" s="6757"/>
      <c r="U5" s="6757"/>
    </row>
    <row r="6" spans="1:21" ht="18.75">
      <c r="B6" s="6759"/>
      <c r="C6" s="6759"/>
      <c r="D6" s="6751"/>
      <c r="E6" s="6751"/>
      <c r="F6" s="6751"/>
      <c r="G6" s="6752"/>
      <c r="H6" s="6752"/>
      <c r="I6" s="6753"/>
      <c r="J6" s="6751"/>
      <c r="K6" s="6751"/>
      <c r="L6" s="6751"/>
      <c r="M6" s="6754"/>
      <c r="N6" s="6754"/>
      <c r="O6" s="6751"/>
      <c r="P6" s="6755"/>
      <c r="Q6" s="6755"/>
      <c r="R6" s="6756"/>
      <c r="S6" s="6757"/>
      <c r="T6" s="6757"/>
      <c r="U6" s="6758"/>
    </row>
    <row r="7" spans="1:21" ht="134.44999999999999" customHeight="1">
      <c r="B7" s="6759"/>
      <c r="C7" s="6759"/>
      <c r="D7" s="341" t="s">
        <v>7</v>
      </c>
      <c r="E7" s="342" t="s">
        <v>8</v>
      </c>
      <c r="F7" s="343" t="s">
        <v>9</v>
      </c>
      <c r="G7" s="344" t="s">
        <v>7</v>
      </c>
      <c r="H7" s="345" t="s">
        <v>8</v>
      </c>
      <c r="I7" s="343" t="s">
        <v>9</v>
      </c>
      <c r="J7" s="344" t="s">
        <v>7</v>
      </c>
      <c r="K7" s="345" t="s">
        <v>8</v>
      </c>
      <c r="L7" s="343" t="s">
        <v>9</v>
      </c>
      <c r="M7" s="344" t="s">
        <v>7</v>
      </c>
      <c r="N7" s="345" t="s">
        <v>8</v>
      </c>
      <c r="O7" s="343" t="s">
        <v>9</v>
      </c>
      <c r="P7" s="344" t="s">
        <v>7</v>
      </c>
      <c r="Q7" s="345" t="s">
        <v>8</v>
      </c>
      <c r="R7" s="343" t="s">
        <v>9</v>
      </c>
      <c r="S7" s="344" t="s">
        <v>7</v>
      </c>
      <c r="T7" s="345" t="s">
        <v>8</v>
      </c>
      <c r="U7" s="343" t="s">
        <v>9</v>
      </c>
    </row>
    <row r="8" spans="1:21" ht="20.25" customHeight="1">
      <c r="B8" s="6750" t="s">
        <v>10</v>
      </c>
      <c r="C8" s="6750"/>
      <c r="D8" s="346">
        <f>SUM(D9:D30)</f>
        <v>320</v>
      </c>
      <c r="E8" s="346">
        <f t="shared" ref="E8:U8" si="0">SUM(E9:E30)</f>
        <v>14</v>
      </c>
      <c r="F8" s="347">
        <f t="shared" si="0"/>
        <v>334</v>
      </c>
      <c r="G8" s="348">
        <f t="shared" si="0"/>
        <v>278</v>
      </c>
      <c r="H8" s="346">
        <f t="shared" si="0"/>
        <v>13</v>
      </c>
      <c r="I8" s="347">
        <f t="shared" si="0"/>
        <v>291</v>
      </c>
      <c r="J8" s="348">
        <f t="shared" si="0"/>
        <v>285</v>
      </c>
      <c r="K8" s="346">
        <f t="shared" si="0"/>
        <v>56</v>
      </c>
      <c r="L8" s="347">
        <f t="shared" si="0"/>
        <v>341</v>
      </c>
      <c r="M8" s="348">
        <f t="shared" si="0"/>
        <v>206</v>
      </c>
      <c r="N8" s="346">
        <f t="shared" si="0"/>
        <v>23</v>
      </c>
      <c r="O8" s="347">
        <f t="shared" si="0"/>
        <v>229</v>
      </c>
      <c r="P8" s="363">
        <f t="shared" si="0"/>
        <v>14</v>
      </c>
      <c r="Q8" s="368">
        <f t="shared" si="0"/>
        <v>0</v>
      </c>
      <c r="R8" s="369">
        <f t="shared" si="0"/>
        <v>14</v>
      </c>
      <c r="S8" s="348">
        <f t="shared" si="0"/>
        <v>1103</v>
      </c>
      <c r="T8" s="346">
        <f t="shared" si="0"/>
        <v>106</v>
      </c>
      <c r="U8" s="347">
        <f t="shared" si="0"/>
        <v>1209</v>
      </c>
    </row>
    <row r="9" spans="1:21" ht="18.75">
      <c r="A9" s="294">
        <v>1</v>
      </c>
      <c r="B9" s="349" t="s">
        <v>108</v>
      </c>
      <c r="C9" s="315" t="s">
        <v>109</v>
      </c>
      <c r="D9" s="350">
        <v>0</v>
      </c>
      <c r="E9" s="351">
        <v>0</v>
      </c>
      <c r="F9" s="352">
        <v>0</v>
      </c>
      <c r="G9" s="353">
        <v>0</v>
      </c>
      <c r="H9" s="351">
        <v>0</v>
      </c>
      <c r="I9" s="352">
        <v>0</v>
      </c>
      <c r="J9" s="353">
        <v>0</v>
      </c>
      <c r="K9" s="351">
        <v>0</v>
      </c>
      <c r="L9" s="352">
        <v>0</v>
      </c>
      <c r="M9" s="353">
        <v>0</v>
      </c>
      <c r="N9" s="351">
        <v>0</v>
      </c>
      <c r="O9" s="352">
        <v>0</v>
      </c>
      <c r="P9" s="353">
        <v>0</v>
      </c>
      <c r="Q9" s="351">
        <v>0</v>
      </c>
      <c r="R9" s="352">
        <v>0</v>
      </c>
      <c r="S9" s="353">
        <v>0</v>
      </c>
      <c r="T9" s="351">
        <v>0</v>
      </c>
      <c r="U9" s="352">
        <v>0</v>
      </c>
    </row>
    <row r="10" spans="1:21" s="287" customFormat="1" ht="18.75">
      <c r="A10" s="294"/>
      <c r="B10" s="320" t="s">
        <v>110</v>
      </c>
      <c r="C10" s="321" t="s">
        <v>111</v>
      </c>
      <c r="D10" s="322">
        <v>19</v>
      </c>
      <c r="E10" s="323">
        <v>0</v>
      </c>
      <c r="F10" s="324">
        <v>19</v>
      </c>
      <c r="G10" s="325">
        <v>20</v>
      </c>
      <c r="H10" s="323">
        <v>0</v>
      </c>
      <c r="I10" s="324">
        <v>20</v>
      </c>
      <c r="J10" s="325">
        <v>17</v>
      </c>
      <c r="K10" s="323">
        <v>3</v>
      </c>
      <c r="L10" s="324">
        <v>20</v>
      </c>
      <c r="M10" s="325">
        <v>13</v>
      </c>
      <c r="N10" s="323">
        <v>0</v>
      </c>
      <c r="O10" s="324">
        <v>13</v>
      </c>
      <c r="P10" s="325">
        <v>0</v>
      </c>
      <c r="Q10" s="323">
        <v>0</v>
      </c>
      <c r="R10" s="324">
        <v>0</v>
      </c>
      <c r="S10" s="325">
        <v>69</v>
      </c>
      <c r="T10" s="323">
        <v>3</v>
      </c>
      <c r="U10" s="324">
        <v>72</v>
      </c>
    </row>
    <row r="11" spans="1:21" s="287" customFormat="1" ht="18.75">
      <c r="A11" s="294"/>
      <c r="B11" s="320" t="s">
        <v>112</v>
      </c>
      <c r="C11" s="321" t="s">
        <v>113</v>
      </c>
      <c r="D11" s="322">
        <v>13</v>
      </c>
      <c r="E11" s="323">
        <v>0</v>
      </c>
      <c r="F11" s="324">
        <v>13</v>
      </c>
      <c r="G11" s="325">
        <v>13</v>
      </c>
      <c r="H11" s="323">
        <v>1</v>
      </c>
      <c r="I11" s="324">
        <v>14</v>
      </c>
      <c r="J11" s="325">
        <v>17</v>
      </c>
      <c r="K11" s="323">
        <v>2</v>
      </c>
      <c r="L11" s="324">
        <v>19</v>
      </c>
      <c r="M11" s="325">
        <v>22</v>
      </c>
      <c r="N11" s="323">
        <v>2</v>
      </c>
      <c r="O11" s="324">
        <v>24</v>
      </c>
      <c r="P11" s="325">
        <v>0</v>
      </c>
      <c r="Q11" s="323">
        <v>0</v>
      </c>
      <c r="R11" s="324">
        <v>0</v>
      </c>
      <c r="S11" s="325">
        <v>65</v>
      </c>
      <c r="T11" s="323">
        <v>5</v>
      </c>
      <c r="U11" s="324">
        <v>70</v>
      </c>
    </row>
    <row r="12" spans="1:21" s="287" customFormat="1" ht="18.75">
      <c r="A12" s="294"/>
      <c r="B12" s="320" t="s">
        <v>114</v>
      </c>
      <c r="C12" s="321" t="s">
        <v>115</v>
      </c>
      <c r="D12" s="322">
        <v>17</v>
      </c>
      <c r="E12" s="323">
        <v>4</v>
      </c>
      <c r="F12" s="324">
        <v>21</v>
      </c>
      <c r="G12" s="325">
        <v>35</v>
      </c>
      <c r="H12" s="323">
        <v>0</v>
      </c>
      <c r="I12" s="324">
        <v>35</v>
      </c>
      <c r="J12" s="325">
        <v>14</v>
      </c>
      <c r="K12" s="323">
        <v>3</v>
      </c>
      <c r="L12" s="324">
        <v>17</v>
      </c>
      <c r="M12" s="325">
        <v>23</v>
      </c>
      <c r="N12" s="323">
        <v>3</v>
      </c>
      <c r="O12" s="324">
        <v>26</v>
      </c>
      <c r="P12" s="325">
        <v>0</v>
      </c>
      <c r="Q12" s="323">
        <v>0</v>
      </c>
      <c r="R12" s="324">
        <v>0</v>
      </c>
      <c r="S12" s="325">
        <v>89</v>
      </c>
      <c r="T12" s="323">
        <v>10</v>
      </c>
      <c r="U12" s="324">
        <v>99</v>
      </c>
    </row>
    <row r="13" spans="1:21" s="287" customFormat="1" ht="18.75">
      <c r="A13" s="294"/>
      <c r="B13" s="320" t="s">
        <v>116</v>
      </c>
      <c r="C13" s="321" t="s">
        <v>117</v>
      </c>
      <c r="D13" s="322">
        <v>18</v>
      </c>
      <c r="E13" s="323">
        <v>0</v>
      </c>
      <c r="F13" s="324">
        <v>18</v>
      </c>
      <c r="G13" s="325">
        <v>23</v>
      </c>
      <c r="H13" s="323">
        <v>1</v>
      </c>
      <c r="I13" s="324">
        <v>24</v>
      </c>
      <c r="J13" s="325">
        <v>20</v>
      </c>
      <c r="K13" s="323">
        <v>16</v>
      </c>
      <c r="L13" s="324">
        <v>36</v>
      </c>
      <c r="M13" s="325">
        <v>13</v>
      </c>
      <c r="N13" s="323">
        <v>2</v>
      </c>
      <c r="O13" s="324">
        <v>15</v>
      </c>
      <c r="P13" s="325">
        <v>0</v>
      </c>
      <c r="Q13" s="323">
        <v>0</v>
      </c>
      <c r="R13" s="324">
        <v>0</v>
      </c>
      <c r="S13" s="325">
        <v>74</v>
      </c>
      <c r="T13" s="323">
        <v>19</v>
      </c>
      <c r="U13" s="324">
        <v>93</v>
      </c>
    </row>
    <row r="14" spans="1:21" s="287" customFormat="1" ht="18.75">
      <c r="A14" s="294"/>
      <c r="B14" s="320" t="s">
        <v>118</v>
      </c>
      <c r="C14" s="321" t="s">
        <v>119</v>
      </c>
      <c r="D14" s="322">
        <v>19</v>
      </c>
      <c r="E14" s="323">
        <v>1</v>
      </c>
      <c r="F14" s="324">
        <v>20</v>
      </c>
      <c r="G14" s="325">
        <v>8</v>
      </c>
      <c r="H14" s="323">
        <v>3</v>
      </c>
      <c r="I14" s="324">
        <v>11</v>
      </c>
      <c r="J14" s="325">
        <v>17</v>
      </c>
      <c r="K14" s="323">
        <v>2</v>
      </c>
      <c r="L14" s="324">
        <v>19</v>
      </c>
      <c r="M14" s="325">
        <v>11</v>
      </c>
      <c r="N14" s="323">
        <v>0</v>
      </c>
      <c r="O14" s="324">
        <v>11</v>
      </c>
      <c r="P14" s="325">
        <v>0</v>
      </c>
      <c r="Q14" s="323">
        <v>0</v>
      </c>
      <c r="R14" s="324">
        <v>0</v>
      </c>
      <c r="S14" s="325">
        <v>55</v>
      </c>
      <c r="T14" s="323">
        <v>6</v>
      </c>
      <c r="U14" s="324">
        <v>61</v>
      </c>
    </row>
    <row r="15" spans="1:21" s="287" customFormat="1" ht="18.75">
      <c r="A15" s="294"/>
      <c r="B15" s="320" t="s">
        <v>120</v>
      </c>
      <c r="C15" s="321" t="s">
        <v>121</v>
      </c>
      <c r="D15" s="322">
        <v>52</v>
      </c>
      <c r="E15" s="323">
        <v>0</v>
      </c>
      <c r="F15" s="324">
        <v>52</v>
      </c>
      <c r="G15" s="325">
        <v>41</v>
      </c>
      <c r="H15" s="323">
        <v>0</v>
      </c>
      <c r="I15" s="324">
        <v>41</v>
      </c>
      <c r="J15" s="325">
        <v>45</v>
      </c>
      <c r="K15" s="323">
        <v>0</v>
      </c>
      <c r="L15" s="324">
        <v>45</v>
      </c>
      <c r="M15" s="325">
        <v>5</v>
      </c>
      <c r="N15" s="323">
        <v>0</v>
      </c>
      <c r="O15" s="324">
        <v>5</v>
      </c>
      <c r="P15" s="325">
        <v>0</v>
      </c>
      <c r="Q15" s="323">
        <v>0</v>
      </c>
      <c r="R15" s="324">
        <v>0</v>
      </c>
      <c r="S15" s="325">
        <v>143</v>
      </c>
      <c r="T15" s="323">
        <v>0</v>
      </c>
      <c r="U15" s="324">
        <v>143</v>
      </c>
    </row>
    <row r="16" spans="1:21" s="287" customFormat="1" ht="18.75">
      <c r="A16" s="294"/>
      <c r="B16" s="320" t="s">
        <v>122</v>
      </c>
      <c r="C16" s="321" t="s">
        <v>123</v>
      </c>
      <c r="D16" s="322">
        <v>15</v>
      </c>
      <c r="E16" s="323">
        <v>0</v>
      </c>
      <c r="F16" s="324">
        <v>15</v>
      </c>
      <c r="G16" s="325">
        <v>12</v>
      </c>
      <c r="H16" s="323">
        <v>0</v>
      </c>
      <c r="I16" s="324">
        <v>12</v>
      </c>
      <c r="J16" s="325">
        <v>15</v>
      </c>
      <c r="K16" s="323">
        <v>1</v>
      </c>
      <c r="L16" s="324">
        <v>16</v>
      </c>
      <c r="M16" s="325">
        <v>7</v>
      </c>
      <c r="N16" s="323">
        <v>0</v>
      </c>
      <c r="O16" s="324">
        <v>7</v>
      </c>
      <c r="P16" s="325">
        <v>0</v>
      </c>
      <c r="Q16" s="323">
        <v>0</v>
      </c>
      <c r="R16" s="324">
        <v>0</v>
      </c>
      <c r="S16" s="325">
        <v>49</v>
      </c>
      <c r="T16" s="323">
        <v>1</v>
      </c>
      <c r="U16" s="324">
        <v>50</v>
      </c>
    </row>
    <row r="17" spans="1:22" s="287" customFormat="1" ht="37.5">
      <c r="A17" s="294"/>
      <c r="B17" s="320" t="s">
        <v>124</v>
      </c>
      <c r="C17" s="321" t="s">
        <v>125</v>
      </c>
      <c r="D17" s="322">
        <v>16</v>
      </c>
      <c r="E17" s="323">
        <v>0</v>
      </c>
      <c r="F17" s="324">
        <v>16</v>
      </c>
      <c r="G17" s="325">
        <v>12</v>
      </c>
      <c r="H17" s="323">
        <v>0</v>
      </c>
      <c r="I17" s="324">
        <v>12</v>
      </c>
      <c r="J17" s="325">
        <v>15</v>
      </c>
      <c r="K17" s="323">
        <v>2</v>
      </c>
      <c r="L17" s="324">
        <v>17</v>
      </c>
      <c r="M17" s="325">
        <v>25</v>
      </c>
      <c r="N17" s="323">
        <v>2</v>
      </c>
      <c r="O17" s="324">
        <v>27</v>
      </c>
      <c r="P17" s="325">
        <v>14</v>
      </c>
      <c r="Q17" s="323">
        <v>0</v>
      </c>
      <c r="R17" s="324">
        <v>14</v>
      </c>
      <c r="S17" s="325">
        <v>82</v>
      </c>
      <c r="T17" s="323">
        <v>4</v>
      </c>
      <c r="U17" s="324">
        <v>86</v>
      </c>
    </row>
    <row r="18" spans="1:22" s="287" customFormat="1" ht="18.75">
      <c r="A18" s="294"/>
      <c r="B18" s="320" t="s">
        <v>126</v>
      </c>
      <c r="C18" s="321" t="s">
        <v>127</v>
      </c>
      <c r="D18" s="322">
        <v>50</v>
      </c>
      <c r="E18" s="323">
        <v>5</v>
      </c>
      <c r="F18" s="324">
        <v>55</v>
      </c>
      <c r="G18" s="325">
        <v>36</v>
      </c>
      <c r="H18" s="323">
        <v>4</v>
      </c>
      <c r="I18" s="324">
        <v>40</v>
      </c>
      <c r="J18" s="325">
        <v>40</v>
      </c>
      <c r="K18" s="323">
        <v>9</v>
      </c>
      <c r="L18" s="324">
        <v>49</v>
      </c>
      <c r="M18" s="325">
        <v>30</v>
      </c>
      <c r="N18" s="323">
        <v>4</v>
      </c>
      <c r="O18" s="324">
        <v>34</v>
      </c>
      <c r="P18" s="325">
        <v>0</v>
      </c>
      <c r="Q18" s="323">
        <v>0</v>
      </c>
      <c r="R18" s="324">
        <v>0</v>
      </c>
      <c r="S18" s="325">
        <v>156</v>
      </c>
      <c r="T18" s="323">
        <v>22</v>
      </c>
      <c r="U18" s="324">
        <v>178</v>
      </c>
    </row>
    <row r="19" spans="1:22" s="287" customFormat="1" ht="18.75">
      <c r="A19" s="294"/>
      <c r="B19" s="320" t="s">
        <v>128</v>
      </c>
      <c r="C19" s="321" t="s">
        <v>129</v>
      </c>
      <c r="D19" s="322">
        <v>14</v>
      </c>
      <c r="E19" s="323">
        <v>0</v>
      </c>
      <c r="F19" s="324">
        <v>14</v>
      </c>
      <c r="G19" s="325">
        <v>9</v>
      </c>
      <c r="H19" s="323">
        <v>0</v>
      </c>
      <c r="I19" s="324">
        <v>9</v>
      </c>
      <c r="J19" s="325">
        <v>8</v>
      </c>
      <c r="K19" s="323">
        <v>1</v>
      </c>
      <c r="L19" s="324">
        <v>9</v>
      </c>
      <c r="M19" s="325">
        <v>9</v>
      </c>
      <c r="N19" s="323">
        <v>0</v>
      </c>
      <c r="O19" s="324">
        <v>9</v>
      </c>
      <c r="P19" s="325">
        <v>0</v>
      </c>
      <c r="Q19" s="323">
        <v>0</v>
      </c>
      <c r="R19" s="324">
        <v>0</v>
      </c>
      <c r="S19" s="325">
        <v>40</v>
      </c>
      <c r="T19" s="323">
        <v>1</v>
      </c>
      <c r="U19" s="324">
        <v>41</v>
      </c>
    </row>
    <row r="20" spans="1:22" s="287" customFormat="1" ht="18.75">
      <c r="A20" s="294"/>
      <c r="B20" s="320" t="s">
        <v>130</v>
      </c>
      <c r="C20" s="321" t="s">
        <v>131</v>
      </c>
      <c r="D20" s="322">
        <v>10</v>
      </c>
      <c r="E20" s="323">
        <v>0</v>
      </c>
      <c r="F20" s="324">
        <v>10</v>
      </c>
      <c r="G20" s="325">
        <v>0</v>
      </c>
      <c r="H20" s="323">
        <v>0</v>
      </c>
      <c r="I20" s="324">
        <v>0</v>
      </c>
      <c r="J20" s="325">
        <v>6</v>
      </c>
      <c r="K20" s="323">
        <v>0</v>
      </c>
      <c r="L20" s="324">
        <v>6</v>
      </c>
      <c r="M20" s="325">
        <v>0</v>
      </c>
      <c r="N20" s="323">
        <v>0</v>
      </c>
      <c r="O20" s="324">
        <v>0</v>
      </c>
      <c r="P20" s="325">
        <v>0</v>
      </c>
      <c r="Q20" s="323">
        <v>0</v>
      </c>
      <c r="R20" s="324">
        <v>0</v>
      </c>
      <c r="S20" s="325">
        <v>16</v>
      </c>
      <c r="T20" s="323">
        <v>0</v>
      </c>
      <c r="U20" s="324">
        <v>16</v>
      </c>
    </row>
    <row r="21" spans="1:22" s="287" customFormat="1" ht="56.25">
      <c r="A21" s="294"/>
      <c r="B21" s="320" t="s">
        <v>132</v>
      </c>
      <c r="C21" s="321" t="s">
        <v>133</v>
      </c>
      <c r="D21" s="322">
        <v>15</v>
      </c>
      <c r="E21" s="323">
        <v>1</v>
      </c>
      <c r="F21" s="324">
        <v>16</v>
      </c>
      <c r="G21" s="325">
        <v>16</v>
      </c>
      <c r="H21" s="323">
        <v>1</v>
      </c>
      <c r="I21" s="324">
        <v>17</v>
      </c>
      <c r="J21" s="325">
        <v>7</v>
      </c>
      <c r="K21" s="323">
        <v>0</v>
      </c>
      <c r="L21" s="324">
        <v>7</v>
      </c>
      <c r="M21" s="325">
        <v>11</v>
      </c>
      <c r="N21" s="323">
        <v>4</v>
      </c>
      <c r="O21" s="324">
        <v>15</v>
      </c>
      <c r="P21" s="325">
        <v>0</v>
      </c>
      <c r="Q21" s="323">
        <v>0</v>
      </c>
      <c r="R21" s="324">
        <v>0</v>
      </c>
      <c r="S21" s="325">
        <v>49</v>
      </c>
      <c r="T21" s="323">
        <v>6</v>
      </c>
      <c r="U21" s="324">
        <v>55</v>
      </c>
    </row>
    <row r="22" spans="1:22" s="287" customFormat="1" ht="18.75">
      <c r="A22" s="294"/>
      <c r="B22" s="320" t="s">
        <v>134</v>
      </c>
      <c r="C22" s="321" t="s">
        <v>135</v>
      </c>
      <c r="D22" s="322">
        <v>14</v>
      </c>
      <c r="E22" s="323">
        <v>0</v>
      </c>
      <c r="F22" s="324">
        <v>14</v>
      </c>
      <c r="G22" s="325">
        <v>11</v>
      </c>
      <c r="H22" s="323">
        <v>0</v>
      </c>
      <c r="I22" s="324">
        <v>11</v>
      </c>
      <c r="J22" s="325">
        <v>9</v>
      </c>
      <c r="K22" s="323">
        <v>1</v>
      </c>
      <c r="L22" s="324">
        <v>10</v>
      </c>
      <c r="M22" s="325">
        <v>8</v>
      </c>
      <c r="N22" s="323">
        <v>0</v>
      </c>
      <c r="O22" s="324">
        <v>8</v>
      </c>
      <c r="P22" s="325">
        <v>0</v>
      </c>
      <c r="Q22" s="323">
        <v>0</v>
      </c>
      <c r="R22" s="324">
        <v>0</v>
      </c>
      <c r="S22" s="325">
        <v>42</v>
      </c>
      <c r="T22" s="323">
        <v>1</v>
      </c>
      <c r="U22" s="324">
        <v>43</v>
      </c>
    </row>
    <row r="23" spans="1:22" s="287" customFormat="1" ht="18.75">
      <c r="A23" s="294"/>
      <c r="B23" s="320" t="s">
        <v>136</v>
      </c>
      <c r="C23" s="321" t="s">
        <v>137</v>
      </c>
      <c r="D23" s="322">
        <v>2</v>
      </c>
      <c r="E23" s="323">
        <v>2</v>
      </c>
      <c r="F23" s="324">
        <v>4</v>
      </c>
      <c r="G23" s="325">
        <v>2</v>
      </c>
      <c r="H23" s="323">
        <v>1</v>
      </c>
      <c r="I23" s="324">
        <v>3</v>
      </c>
      <c r="J23" s="325">
        <v>1</v>
      </c>
      <c r="K23" s="323">
        <v>1</v>
      </c>
      <c r="L23" s="324">
        <v>2</v>
      </c>
      <c r="M23" s="325">
        <v>2</v>
      </c>
      <c r="N23" s="323">
        <v>0</v>
      </c>
      <c r="O23" s="324">
        <v>2</v>
      </c>
      <c r="P23" s="325">
        <v>0</v>
      </c>
      <c r="Q23" s="323">
        <v>0</v>
      </c>
      <c r="R23" s="324">
        <v>0</v>
      </c>
      <c r="S23" s="325">
        <v>7</v>
      </c>
      <c r="T23" s="323">
        <v>4</v>
      </c>
      <c r="U23" s="324">
        <v>11</v>
      </c>
    </row>
    <row r="24" spans="1:22" s="287" customFormat="1" ht="18.75">
      <c r="A24" s="294"/>
      <c r="B24" s="320" t="s">
        <v>138</v>
      </c>
      <c r="C24" s="321" t="s">
        <v>139</v>
      </c>
      <c r="D24" s="322">
        <v>3</v>
      </c>
      <c r="E24" s="323">
        <v>0</v>
      </c>
      <c r="F24" s="324">
        <v>3</v>
      </c>
      <c r="G24" s="325">
        <v>9</v>
      </c>
      <c r="H24" s="323">
        <v>0</v>
      </c>
      <c r="I24" s="324">
        <v>9</v>
      </c>
      <c r="J24" s="325">
        <v>6</v>
      </c>
      <c r="K24" s="323">
        <v>2</v>
      </c>
      <c r="L24" s="324">
        <v>8</v>
      </c>
      <c r="M24" s="325">
        <v>4</v>
      </c>
      <c r="N24" s="323">
        <v>3</v>
      </c>
      <c r="O24" s="324">
        <v>7</v>
      </c>
      <c r="P24" s="325">
        <v>0</v>
      </c>
      <c r="Q24" s="323">
        <v>0</v>
      </c>
      <c r="R24" s="324">
        <v>0</v>
      </c>
      <c r="S24" s="325">
        <v>22</v>
      </c>
      <c r="T24" s="323">
        <v>5</v>
      </c>
      <c r="U24" s="324">
        <v>27</v>
      </c>
    </row>
    <row r="25" spans="1:22" s="287" customFormat="1" ht="18.75">
      <c r="A25" s="294"/>
      <c r="B25" s="320" t="s">
        <v>140</v>
      </c>
      <c r="C25" s="321" t="s">
        <v>141</v>
      </c>
      <c r="D25" s="322">
        <v>2</v>
      </c>
      <c r="E25" s="323">
        <v>0</v>
      </c>
      <c r="F25" s="324">
        <v>2</v>
      </c>
      <c r="G25" s="325">
        <v>0</v>
      </c>
      <c r="H25" s="323">
        <v>0</v>
      </c>
      <c r="I25" s="324">
        <v>0</v>
      </c>
      <c r="J25" s="325">
        <v>1</v>
      </c>
      <c r="K25" s="323">
        <v>0</v>
      </c>
      <c r="L25" s="324">
        <v>1</v>
      </c>
      <c r="M25" s="325">
        <v>3</v>
      </c>
      <c r="N25" s="323">
        <v>0</v>
      </c>
      <c r="O25" s="324">
        <v>3</v>
      </c>
      <c r="P25" s="325">
        <v>0</v>
      </c>
      <c r="Q25" s="323">
        <v>0</v>
      </c>
      <c r="R25" s="324">
        <v>0</v>
      </c>
      <c r="S25" s="325">
        <v>6</v>
      </c>
      <c r="T25" s="323">
        <v>0</v>
      </c>
      <c r="U25" s="324">
        <v>6</v>
      </c>
    </row>
    <row r="26" spans="1:22" s="287" customFormat="1" ht="18.75">
      <c r="A26" s="294"/>
      <c r="B26" s="320" t="s">
        <v>142</v>
      </c>
      <c r="C26" s="321" t="s">
        <v>143</v>
      </c>
      <c r="D26" s="322">
        <v>2</v>
      </c>
      <c r="E26" s="323">
        <v>0</v>
      </c>
      <c r="F26" s="324">
        <v>2</v>
      </c>
      <c r="G26" s="325">
        <v>2</v>
      </c>
      <c r="H26" s="323">
        <v>0</v>
      </c>
      <c r="I26" s="324">
        <v>2</v>
      </c>
      <c r="J26" s="325">
        <v>1</v>
      </c>
      <c r="K26" s="323">
        <v>0</v>
      </c>
      <c r="L26" s="324">
        <v>1</v>
      </c>
      <c r="M26" s="325">
        <v>0</v>
      </c>
      <c r="N26" s="323">
        <v>0</v>
      </c>
      <c r="O26" s="324">
        <v>0</v>
      </c>
      <c r="P26" s="325">
        <v>0</v>
      </c>
      <c r="Q26" s="323">
        <v>0</v>
      </c>
      <c r="R26" s="324">
        <v>0</v>
      </c>
      <c r="S26" s="325">
        <v>5</v>
      </c>
      <c r="T26" s="323">
        <v>0</v>
      </c>
      <c r="U26" s="324">
        <v>5</v>
      </c>
    </row>
    <row r="27" spans="1:22" s="287" customFormat="1" ht="18.75">
      <c r="A27" s="294"/>
      <c r="B27" s="320" t="s">
        <v>144</v>
      </c>
      <c r="C27" s="321" t="s">
        <v>145</v>
      </c>
      <c r="D27" s="322">
        <v>1</v>
      </c>
      <c r="E27" s="323">
        <v>0</v>
      </c>
      <c r="F27" s="324">
        <v>1</v>
      </c>
      <c r="G27" s="325">
        <v>2</v>
      </c>
      <c r="H27" s="323">
        <v>0</v>
      </c>
      <c r="I27" s="324">
        <v>2</v>
      </c>
      <c r="J27" s="325">
        <v>2</v>
      </c>
      <c r="K27" s="323">
        <v>0</v>
      </c>
      <c r="L27" s="324">
        <v>2</v>
      </c>
      <c r="M27" s="325">
        <v>0</v>
      </c>
      <c r="N27" s="323">
        <v>2</v>
      </c>
      <c r="O27" s="324">
        <v>2</v>
      </c>
      <c r="P27" s="325">
        <v>0</v>
      </c>
      <c r="Q27" s="323">
        <v>0</v>
      </c>
      <c r="R27" s="324">
        <v>0</v>
      </c>
      <c r="S27" s="325">
        <v>5</v>
      </c>
      <c r="T27" s="323">
        <v>2</v>
      </c>
      <c r="U27" s="324">
        <v>7</v>
      </c>
    </row>
    <row r="28" spans="1:22" s="287" customFormat="1" ht="37.5">
      <c r="A28" s="294"/>
      <c r="B28" s="320" t="s">
        <v>146</v>
      </c>
      <c r="C28" s="321" t="s">
        <v>147</v>
      </c>
      <c r="D28" s="322">
        <v>3</v>
      </c>
      <c r="E28" s="323">
        <v>0</v>
      </c>
      <c r="F28" s="324">
        <v>3</v>
      </c>
      <c r="G28" s="325">
        <v>1</v>
      </c>
      <c r="H28" s="323">
        <v>0</v>
      </c>
      <c r="I28" s="324">
        <v>1</v>
      </c>
      <c r="J28" s="325">
        <v>6</v>
      </c>
      <c r="K28" s="323">
        <v>0</v>
      </c>
      <c r="L28" s="324">
        <v>6</v>
      </c>
      <c r="M28" s="325">
        <v>2</v>
      </c>
      <c r="N28" s="323">
        <v>0</v>
      </c>
      <c r="O28" s="324">
        <v>2</v>
      </c>
      <c r="P28" s="325">
        <v>0</v>
      </c>
      <c r="Q28" s="323">
        <v>0</v>
      </c>
      <c r="R28" s="324">
        <v>0</v>
      </c>
      <c r="S28" s="325">
        <v>12</v>
      </c>
      <c r="T28" s="323">
        <v>0</v>
      </c>
      <c r="U28" s="324">
        <v>12</v>
      </c>
    </row>
    <row r="29" spans="1:22" s="287" customFormat="1" ht="18.75">
      <c r="A29" s="294"/>
      <c r="B29" s="320" t="s">
        <v>148</v>
      </c>
      <c r="C29" s="321" t="s">
        <v>149</v>
      </c>
      <c r="D29" s="322">
        <v>24</v>
      </c>
      <c r="E29" s="323">
        <v>1</v>
      </c>
      <c r="F29" s="324">
        <v>25</v>
      </c>
      <c r="G29" s="325">
        <v>22</v>
      </c>
      <c r="H29" s="323">
        <v>2</v>
      </c>
      <c r="I29" s="324">
        <v>24</v>
      </c>
      <c r="J29" s="325">
        <v>23</v>
      </c>
      <c r="K29" s="323">
        <v>13</v>
      </c>
      <c r="L29" s="324">
        <v>36</v>
      </c>
      <c r="M29" s="325">
        <v>13</v>
      </c>
      <c r="N29" s="323">
        <v>1</v>
      </c>
      <c r="O29" s="324">
        <v>14</v>
      </c>
      <c r="P29" s="325">
        <v>0</v>
      </c>
      <c r="Q29" s="323">
        <v>0</v>
      </c>
      <c r="R29" s="324">
        <v>0</v>
      </c>
      <c r="S29" s="325">
        <v>82</v>
      </c>
      <c r="T29" s="323">
        <v>17</v>
      </c>
      <c r="U29" s="324">
        <v>99</v>
      </c>
    </row>
    <row r="30" spans="1:22" s="287" customFormat="1" ht="37.5">
      <c r="A30" s="294"/>
      <c r="B30" s="326" t="s">
        <v>150</v>
      </c>
      <c r="C30" s="327" t="s">
        <v>151</v>
      </c>
      <c r="D30" s="328">
        <v>11</v>
      </c>
      <c r="E30" s="329">
        <v>0</v>
      </c>
      <c r="F30" s="330">
        <v>11</v>
      </c>
      <c r="G30" s="331">
        <v>4</v>
      </c>
      <c r="H30" s="329">
        <v>0</v>
      </c>
      <c r="I30" s="330">
        <v>4</v>
      </c>
      <c r="J30" s="331">
        <v>15</v>
      </c>
      <c r="K30" s="329">
        <v>0</v>
      </c>
      <c r="L30" s="330">
        <v>15</v>
      </c>
      <c r="M30" s="331">
        <v>5</v>
      </c>
      <c r="N30" s="329">
        <v>0</v>
      </c>
      <c r="O30" s="330">
        <v>5</v>
      </c>
      <c r="P30" s="331">
        <v>0</v>
      </c>
      <c r="Q30" s="329">
        <v>0</v>
      </c>
      <c r="R30" s="330">
        <v>0</v>
      </c>
      <c r="S30" s="331">
        <v>35</v>
      </c>
      <c r="T30" s="329">
        <v>0</v>
      </c>
      <c r="U30" s="330">
        <v>35</v>
      </c>
    </row>
    <row r="31" spans="1:22" s="286" customFormat="1" ht="21.6" customHeight="1">
      <c r="A31" s="294"/>
      <c r="B31" s="6760" t="s">
        <v>14</v>
      </c>
      <c r="C31" s="6760"/>
      <c r="D31" s="332">
        <f>SUM(D9:D30)</f>
        <v>320</v>
      </c>
      <c r="E31" s="332">
        <f t="shared" ref="E31:U31" si="1">SUM(E9:E30)</f>
        <v>14</v>
      </c>
      <c r="F31" s="305">
        <f t="shared" si="1"/>
        <v>334</v>
      </c>
      <c r="G31" s="299">
        <f t="shared" si="1"/>
        <v>278</v>
      </c>
      <c r="H31" s="332">
        <f t="shared" si="1"/>
        <v>13</v>
      </c>
      <c r="I31" s="300">
        <f t="shared" si="1"/>
        <v>291</v>
      </c>
      <c r="J31" s="299">
        <f t="shared" si="1"/>
        <v>285</v>
      </c>
      <c r="K31" s="332">
        <f t="shared" si="1"/>
        <v>56</v>
      </c>
      <c r="L31" s="300">
        <f t="shared" si="1"/>
        <v>341</v>
      </c>
      <c r="M31" s="299">
        <f t="shared" si="1"/>
        <v>206</v>
      </c>
      <c r="N31" s="332">
        <f t="shared" si="1"/>
        <v>23</v>
      </c>
      <c r="O31" s="300">
        <f t="shared" si="1"/>
        <v>229</v>
      </c>
      <c r="P31" s="291">
        <f t="shared" si="1"/>
        <v>14</v>
      </c>
      <c r="Q31" s="370">
        <f t="shared" si="1"/>
        <v>0</v>
      </c>
      <c r="R31" s="371">
        <f t="shared" si="1"/>
        <v>14</v>
      </c>
      <c r="S31" s="299">
        <f t="shared" si="1"/>
        <v>1103</v>
      </c>
      <c r="T31" s="332">
        <f t="shared" si="1"/>
        <v>106</v>
      </c>
      <c r="U31" s="300">
        <f t="shared" si="1"/>
        <v>1209</v>
      </c>
    </row>
    <row r="32" spans="1:22" s="335" customFormat="1" ht="12.75" customHeight="1">
      <c r="A32" s="294"/>
      <c r="B32" s="6761" t="s">
        <v>15</v>
      </c>
      <c r="C32" s="6761"/>
      <c r="D32" s="354"/>
      <c r="E32" s="355"/>
      <c r="F32" s="356"/>
      <c r="G32" s="355"/>
      <c r="H32" s="355"/>
      <c r="I32" s="364"/>
      <c r="J32" s="355"/>
      <c r="K32" s="355"/>
      <c r="L32" s="364"/>
      <c r="M32" s="355"/>
      <c r="N32" s="355"/>
      <c r="O32" s="364"/>
      <c r="P32" s="355"/>
      <c r="Q32" s="355"/>
      <c r="R32" s="364"/>
      <c r="S32" s="355"/>
      <c r="T32" s="355"/>
      <c r="U32" s="364"/>
      <c r="V32" s="372"/>
    </row>
    <row r="33" spans="1:22" s="335" customFormat="1" ht="24.95" customHeight="1">
      <c r="A33" s="294"/>
      <c r="B33" s="6761" t="s">
        <v>16</v>
      </c>
      <c r="C33" s="6761"/>
      <c r="D33" s="357"/>
      <c r="E33" s="358"/>
      <c r="F33" s="359"/>
      <c r="G33" s="358"/>
      <c r="H33" s="358"/>
      <c r="I33" s="359"/>
      <c r="J33" s="358"/>
      <c r="K33" s="358"/>
      <c r="L33" s="359"/>
      <c r="M33" s="358"/>
      <c r="N33" s="358"/>
      <c r="O33" s="359"/>
      <c r="P33" s="358"/>
      <c r="Q33" s="358"/>
      <c r="R33" s="359"/>
      <c r="S33" s="358"/>
      <c r="T33" s="358"/>
      <c r="U33" s="359"/>
      <c r="V33" s="373"/>
    </row>
    <row r="34" spans="1:22" ht="18.75">
      <c r="A34" s="294"/>
      <c r="B34" s="349" t="s">
        <v>108</v>
      </c>
      <c r="C34" s="315" t="s">
        <v>109</v>
      </c>
      <c r="D34" s="350">
        <v>0</v>
      </c>
      <c r="E34" s="351">
        <v>0</v>
      </c>
      <c r="F34" s="352">
        <v>0</v>
      </c>
      <c r="G34" s="353">
        <v>0</v>
      </c>
      <c r="H34" s="351">
        <v>0</v>
      </c>
      <c r="I34" s="352">
        <v>0</v>
      </c>
      <c r="J34" s="353">
        <v>0</v>
      </c>
      <c r="K34" s="351">
        <v>0</v>
      </c>
      <c r="L34" s="352">
        <v>0</v>
      </c>
      <c r="M34" s="353">
        <v>0</v>
      </c>
      <c r="N34" s="351">
        <v>0</v>
      </c>
      <c r="O34" s="352">
        <v>0</v>
      </c>
      <c r="P34" s="353">
        <v>0</v>
      </c>
      <c r="Q34" s="351">
        <v>0</v>
      </c>
      <c r="R34" s="352">
        <v>0</v>
      </c>
      <c r="S34" s="353">
        <v>0</v>
      </c>
      <c r="T34" s="351">
        <v>0</v>
      </c>
      <c r="U34" s="352">
        <v>0</v>
      </c>
    </row>
    <row r="35" spans="1:22" ht="18.75" outlineLevel="1">
      <c r="A35" s="294"/>
      <c r="B35" s="320" t="s">
        <v>110</v>
      </c>
      <c r="C35" s="321" t="s">
        <v>111</v>
      </c>
      <c r="D35" s="322">
        <v>17</v>
      </c>
      <c r="E35" s="323">
        <v>0</v>
      </c>
      <c r="F35" s="324">
        <v>17</v>
      </c>
      <c r="G35" s="325">
        <v>19</v>
      </c>
      <c r="H35" s="323">
        <v>0</v>
      </c>
      <c r="I35" s="324">
        <v>19</v>
      </c>
      <c r="J35" s="325">
        <v>17</v>
      </c>
      <c r="K35" s="323">
        <v>2</v>
      </c>
      <c r="L35" s="324">
        <v>19</v>
      </c>
      <c r="M35" s="325">
        <v>12</v>
      </c>
      <c r="N35" s="323">
        <v>0</v>
      </c>
      <c r="O35" s="324">
        <v>12</v>
      </c>
      <c r="P35" s="325">
        <v>0</v>
      </c>
      <c r="Q35" s="323">
        <v>0</v>
      </c>
      <c r="R35" s="324">
        <v>0</v>
      </c>
      <c r="S35" s="325">
        <v>65</v>
      </c>
      <c r="T35" s="323">
        <v>2</v>
      </c>
      <c r="U35" s="324">
        <v>67</v>
      </c>
    </row>
    <row r="36" spans="1:22" ht="18.75" outlineLevel="1">
      <c r="A36" s="294"/>
      <c r="B36" s="320" t="s">
        <v>112</v>
      </c>
      <c r="C36" s="321" t="s">
        <v>113</v>
      </c>
      <c r="D36" s="322">
        <v>13</v>
      </c>
      <c r="E36" s="323">
        <v>0</v>
      </c>
      <c r="F36" s="324">
        <v>13</v>
      </c>
      <c r="G36" s="325">
        <v>13</v>
      </c>
      <c r="H36" s="323">
        <v>1</v>
      </c>
      <c r="I36" s="324">
        <v>14</v>
      </c>
      <c r="J36" s="325">
        <v>17</v>
      </c>
      <c r="K36" s="323">
        <v>2</v>
      </c>
      <c r="L36" s="324">
        <v>19</v>
      </c>
      <c r="M36" s="325">
        <v>21</v>
      </c>
      <c r="N36" s="323">
        <v>2</v>
      </c>
      <c r="O36" s="324">
        <v>23</v>
      </c>
      <c r="P36" s="325">
        <v>0</v>
      </c>
      <c r="Q36" s="323">
        <v>0</v>
      </c>
      <c r="R36" s="324">
        <v>0</v>
      </c>
      <c r="S36" s="325">
        <v>64</v>
      </c>
      <c r="T36" s="323">
        <v>5</v>
      </c>
      <c r="U36" s="324">
        <v>69</v>
      </c>
    </row>
    <row r="37" spans="1:22" ht="18.75" outlineLevel="1">
      <c r="A37" s="294"/>
      <c r="B37" s="320" t="s">
        <v>114</v>
      </c>
      <c r="C37" s="321" t="s">
        <v>115</v>
      </c>
      <c r="D37" s="322">
        <v>17</v>
      </c>
      <c r="E37" s="323">
        <v>4</v>
      </c>
      <c r="F37" s="324">
        <v>21</v>
      </c>
      <c r="G37" s="325">
        <v>33</v>
      </c>
      <c r="H37" s="323">
        <v>0</v>
      </c>
      <c r="I37" s="324">
        <v>33</v>
      </c>
      <c r="J37" s="325">
        <v>12</v>
      </c>
      <c r="K37" s="323">
        <v>1</v>
      </c>
      <c r="L37" s="324">
        <v>13</v>
      </c>
      <c r="M37" s="325">
        <v>21</v>
      </c>
      <c r="N37" s="323">
        <v>3</v>
      </c>
      <c r="O37" s="324">
        <v>24</v>
      </c>
      <c r="P37" s="325">
        <v>0</v>
      </c>
      <c r="Q37" s="323">
        <v>0</v>
      </c>
      <c r="R37" s="324">
        <v>0</v>
      </c>
      <c r="S37" s="325">
        <v>83</v>
      </c>
      <c r="T37" s="323">
        <v>8</v>
      </c>
      <c r="U37" s="324">
        <v>91</v>
      </c>
    </row>
    <row r="38" spans="1:22" ht="18.75" outlineLevel="1">
      <c r="A38" s="294"/>
      <c r="B38" s="320" t="s">
        <v>116</v>
      </c>
      <c r="C38" s="321" t="s">
        <v>117</v>
      </c>
      <c r="D38" s="322">
        <v>17</v>
      </c>
      <c r="E38" s="323">
        <v>0</v>
      </c>
      <c r="F38" s="324">
        <v>17</v>
      </c>
      <c r="G38" s="325">
        <v>23</v>
      </c>
      <c r="H38" s="323">
        <v>1</v>
      </c>
      <c r="I38" s="324">
        <v>24</v>
      </c>
      <c r="J38" s="325">
        <v>18</v>
      </c>
      <c r="K38" s="323">
        <v>12</v>
      </c>
      <c r="L38" s="324">
        <v>30</v>
      </c>
      <c r="M38" s="325">
        <v>13</v>
      </c>
      <c r="N38" s="323">
        <v>2</v>
      </c>
      <c r="O38" s="324">
        <v>15</v>
      </c>
      <c r="P38" s="325">
        <v>0</v>
      </c>
      <c r="Q38" s="323">
        <v>0</v>
      </c>
      <c r="R38" s="324">
        <v>0</v>
      </c>
      <c r="S38" s="325">
        <v>71</v>
      </c>
      <c r="T38" s="323">
        <v>15</v>
      </c>
      <c r="U38" s="324">
        <v>86</v>
      </c>
    </row>
    <row r="39" spans="1:22" ht="18.75" outlineLevel="1">
      <c r="A39" s="294"/>
      <c r="B39" s="320" t="s">
        <v>118</v>
      </c>
      <c r="C39" s="321" t="s">
        <v>119</v>
      </c>
      <c r="D39" s="322">
        <v>19</v>
      </c>
      <c r="E39" s="323">
        <v>0</v>
      </c>
      <c r="F39" s="324">
        <v>19</v>
      </c>
      <c r="G39" s="325">
        <v>8</v>
      </c>
      <c r="H39" s="323">
        <v>3</v>
      </c>
      <c r="I39" s="324">
        <v>11</v>
      </c>
      <c r="J39" s="325">
        <v>17</v>
      </c>
      <c r="K39" s="323">
        <v>2</v>
      </c>
      <c r="L39" s="324">
        <v>19</v>
      </c>
      <c r="M39" s="325">
        <v>10</v>
      </c>
      <c r="N39" s="323">
        <v>0</v>
      </c>
      <c r="O39" s="324">
        <v>10</v>
      </c>
      <c r="P39" s="325">
        <v>0</v>
      </c>
      <c r="Q39" s="323">
        <v>0</v>
      </c>
      <c r="R39" s="324">
        <v>0</v>
      </c>
      <c r="S39" s="325">
        <v>54</v>
      </c>
      <c r="T39" s="323">
        <v>5</v>
      </c>
      <c r="U39" s="324">
        <v>59</v>
      </c>
    </row>
    <row r="40" spans="1:22" ht="18.75" outlineLevel="1">
      <c r="A40" s="294"/>
      <c r="B40" s="320" t="s">
        <v>120</v>
      </c>
      <c r="C40" s="321" t="s">
        <v>121</v>
      </c>
      <c r="D40" s="322">
        <v>51</v>
      </c>
      <c r="E40" s="323">
        <v>0</v>
      </c>
      <c r="F40" s="324">
        <v>51</v>
      </c>
      <c r="G40" s="325">
        <v>41</v>
      </c>
      <c r="H40" s="323">
        <v>0</v>
      </c>
      <c r="I40" s="324">
        <v>41</v>
      </c>
      <c r="J40" s="325">
        <v>43</v>
      </c>
      <c r="K40" s="323">
        <v>0</v>
      </c>
      <c r="L40" s="324">
        <v>43</v>
      </c>
      <c r="M40" s="325">
        <v>5</v>
      </c>
      <c r="N40" s="323">
        <v>0</v>
      </c>
      <c r="O40" s="324">
        <v>5</v>
      </c>
      <c r="P40" s="325">
        <v>0</v>
      </c>
      <c r="Q40" s="323">
        <v>0</v>
      </c>
      <c r="R40" s="324">
        <v>0</v>
      </c>
      <c r="S40" s="325">
        <v>140</v>
      </c>
      <c r="T40" s="323">
        <v>0</v>
      </c>
      <c r="U40" s="324">
        <v>140</v>
      </c>
    </row>
    <row r="41" spans="1:22" ht="18.75" outlineLevel="1">
      <c r="A41" s="294"/>
      <c r="B41" s="320" t="s">
        <v>122</v>
      </c>
      <c r="C41" s="321" t="s">
        <v>123</v>
      </c>
      <c r="D41" s="322">
        <v>15</v>
      </c>
      <c r="E41" s="323">
        <v>0</v>
      </c>
      <c r="F41" s="324">
        <v>15</v>
      </c>
      <c r="G41" s="325">
        <v>12</v>
      </c>
      <c r="H41" s="323">
        <v>0</v>
      </c>
      <c r="I41" s="324">
        <v>12</v>
      </c>
      <c r="J41" s="325">
        <v>15</v>
      </c>
      <c r="K41" s="323">
        <v>1</v>
      </c>
      <c r="L41" s="324">
        <v>16</v>
      </c>
      <c r="M41" s="325">
        <v>7</v>
      </c>
      <c r="N41" s="323">
        <v>0</v>
      </c>
      <c r="O41" s="324">
        <v>7</v>
      </c>
      <c r="P41" s="325">
        <v>0</v>
      </c>
      <c r="Q41" s="323">
        <v>0</v>
      </c>
      <c r="R41" s="324">
        <v>0</v>
      </c>
      <c r="S41" s="325">
        <v>49</v>
      </c>
      <c r="T41" s="323">
        <v>1</v>
      </c>
      <c r="U41" s="324">
        <v>50</v>
      </c>
    </row>
    <row r="42" spans="1:22" ht="37.5" outlineLevel="1">
      <c r="A42" s="294"/>
      <c r="B42" s="320" t="s">
        <v>124</v>
      </c>
      <c r="C42" s="321" t="s">
        <v>125</v>
      </c>
      <c r="D42" s="322">
        <v>16</v>
      </c>
      <c r="E42" s="323">
        <v>0</v>
      </c>
      <c r="F42" s="324">
        <v>16</v>
      </c>
      <c r="G42" s="325">
        <v>12</v>
      </c>
      <c r="H42" s="323">
        <v>0</v>
      </c>
      <c r="I42" s="324">
        <v>12</v>
      </c>
      <c r="J42" s="325">
        <v>15</v>
      </c>
      <c r="K42" s="323">
        <v>0</v>
      </c>
      <c r="L42" s="324">
        <v>15</v>
      </c>
      <c r="M42" s="325">
        <v>25</v>
      </c>
      <c r="N42" s="323">
        <v>2</v>
      </c>
      <c r="O42" s="324">
        <v>27</v>
      </c>
      <c r="P42" s="325">
        <v>14</v>
      </c>
      <c r="Q42" s="323">
        <v>0</v>
      </c>
      <c r="R42" s="324">
        <v>14</v>
      </c>
      <c r="S42" s="325">
        <v>82</v>
      </c>
      <c r="T42" s="323">
        <v>2</v>
      </c>
      <c r="U42" s="324">
        <v>84</v>
      </c>
    </row>
    <row r="43" spans="1:22" ht="18.75" outlineLevel="1">
      <c r="A43" s="294"/>
      <c r="B43" s="320" t="s">
        <v>126</v>
      </c>
      <c r="C43" s="321" t="s">
        <v>127</v>
      </c>
      <c r="D43" s="322">
        <v>49</v>
      </c>
      <c r="E43" s="323">
        <v>4</v>
      </c>
      <c r="F43" s="324">
        <v>53</v>
      </c>
      <c r="G43" s="325">
        <v>34</v>
      </c>
      <c r="H43" s="323">
        <v>3</v>
      </c>
      <c r="I43" s="324">
        <v>37</v>
      </c>
      <c r="J43" s="325">
        <v>37</v>
      </c>
      <c r="K43" s="323">
        <v>9</v>
      </c>
      <c r="L43" s="324">
        <v>46</v>
      </c>
      <c r="M43" s="325">
        <v>24</v>
      </c>
      <c r="N43" s="323">
        <v>4</v>
      </c>
      <c r="O43" s="324">
        <v>28</v>
      </c>
      <c r="P43" s="325">
        <v>0</v>
      </c>
      <c r="Q43" s="323">
        <v>0</v>
      </c>
      <c r="R43" s="324">
        <v>0</v>
      </c>
      <c r="S43" s="325">
        <v>144</v>
      </c>
      <c r="T43" s="323">
        <v>20</v>
      </c>
      <c r="U43" s="324">
        <v>164</v>
      </c>
    </row>
    <row r="44" spans="1:22" ht="18.75" outlineLevel="1">
      <c r="A44" s="294"/>
      <c r="B44" s="320" t="s">
        <v>128</v>
      </c>
      <c r="C44" s="321" t="s">
        <v>129</v>
      </c>
      <c r="D44" s="322">
        <v>14</v>
      </c>
      <c r="E44" s="323">
        <v>0</v>
      </c>
      <c r="F44" s="324">
        <v>14</v>
      </c>
      <c r="G44" s="325">
        <v>9</v>
      </c>
      <c r="H44" s="323">
        <v>0</v>
      </c>
      <c r="I44" s="324">
        <v>9</v>
      </c>
      <c r="J44" s="325">
        <v>7</v>
      </c>
      <c r="K44" s="323">
        <v>1</v>
      </c>
      <c r="L44" s="324">
        <v>8</v>
      </c>
      <c r="M44" s="325">
        <v>9</v>
      </c>
      <c r="N44" s="323">
        <v>0</v>
      </c>
      <c r="O44" s="324">
        <v>9</v>
      </c>
      <c r="P44" s="325">
        <v>0</v>
      </c>
      <c r="Q44" s="323">
        <v>0</v>
      </c>
      <c r="R44" s="324">
        <v>0</v>
      </c>
      <c r="S44" s="325">
        <v>39</v>
      </c>
      <c r="T44" s="323">
        <v>1</v>
      </c>
      <c r="U44" s="324">
        <v>40</v>
      </c>
    </row>
    <row r="45" spans="1:22" ht="18.75" outlineLevel="1">
      <c r="A45" s="294"/>
      <c r="B45" s="320" t="s">
        <v>130</v>
      </c>
      <c r="C45" s="321" t="s">
        <v>131</v>
      </c>
      <c r="D45" s="322">
        <v>10</v>
      </c>
      <c r="E45" s="323">
        <v>0</v>
      </c>
      <c r="F45" s="324">
        <v>10</v>
      </c>
      <c r="G45" s="325">
        <v>0</v>
      </c>
      <c r="H45" s="323">
        <v>0</v>
      </c>
      <c r="I45" s="324">
        <v>0</v>
      </c>
      <c r="J45" s="325">
        <v>6</v>
      </c>
      <c r="K45" s="323">
        <v>0</v>
      </c>
      <c r="L45" s="324">
        <v>6</v>
      </c>
      <c r="M45" s="325">
        <v>0</v>
      </c>
      <c r="N45" s="323">
        <v>0</v>
      </c>
      <c r="O45" s="324">
        <v>0</v>
      </c>
      <c r="P45" s="325">
        <v>0</v>
      </c>
      <c r="Q45" s="323">
        <v>0</v>
      </c>
      <c r="R45" s="324">
        <v>0</v>
      </c>
      <c r="S45" s="325">
        <v>16</v>
      </c>
      <c r="T45" s="323">
        <v>0</v>
      </c>
      <c r="U45" s="324">
        <v>16</v>
      </c>
    </row>
    <row r="46" spans="1:22" ht="56.25" outlineLevel="1">
      <c r="A46" s="294"/>
      <c r="B46" s="320" t="s">
        <v>132</v>
      </c>
      <c r="C46" s="321" t="s">
        <v>133</v>
      </c>
      <c r="D46" s="322">
        <v>15</v>
      </c>
      <c r="E46" s="323">
        <v>1</v>
      </c>
      <c r="F46" s="324">
        <v>16</v>
      </c>
      <c r="G46" s="325">
        <v>16</v>
      </c>
      <c r="H46" s="323">
        <v>1</v>
      </c>
      <c r="I46" s="324">
        <v>17</v>
      </c>
      <c r="J46" s="325">
        <v>7</v>
      </c>
      <c r="K46" s="323">
        <v>0</v>
      </c>
      <c r="L46" s="324">
        <v>7</v>
      </c>
      <c r="M46" s="325">
        <v>11</v>
      </c>
      <c r="N46" s="323">
        <v>2</v>
      </c>
      <c r="O46" s="324">
        <v>13</v>
      </c>
      <c r="P46" s="325">
        <v>0</v>
      </c>
      <c r="Q46" s="323">
        <v>0</v>
      </c>
      <c r="R46" s="324">
        <v>0</v>
      </c>
      <c r="S46" s="325">
        <v>49</v>
      </c>
      <c r="T46" s="323">
        <v>4</v>
      </c>
      <c r="U46" s="324">
        <v>53</v>
      </c>
    </row>
    <row r="47" spans="1:22" ht="18.75" outlineLevel="1">
      <c r="A47" s="294"/>
      <c r="B47" s="320" t="s">
        <v>134</v>
      </c>
      <c r="C47" s="321" t="s">
        <v>135</v>
      </c>
      <c r="D47" s="322">
        <v>14</v>
      </c>
      <c r="E47" s="323">
        <v>0</v>
      </c>
      <c r="F47" s="324">
        <v>14</v>
      </c>
      <c r="G47" s="325">
        <v>11</v>
      </c>
      <c r="H47" s="323">
        <v>0</v>
      </c>
      <c r="I47" s="324">
        <v>11</v>
      </c>
      <c r="J47" s="325">
        <v>7</v>
      </c>
      <c r="K47" s="323">
        <v>1</v>
      </c>
      <c r="L47" s="324">
        <v>8</v>
      </c>
      <c r="M47" s="325">
        <v>7</v>
      </c>
      <c r="N47" s="323">
        <v>0</v>
      </c>
      <c r="O47" s="324">
        <v>7</v>
      </c>
      <c r="P47" s="325">
        <v>0</v>
      </c>
      <c r="Q47" s="323">
        <v>0</v>
      </c>
      <c r="R47" s="324">
        <v>0</v>
      </c>
      <c r="S47" s="325">
        <v>39</v>
      </c>
      <c r="T47" s="323">
        <v>1</v>
      </c>
      <c r="U47" s="324">
        <v>40</v>
      </c>
    </row>
    <row r="48" spans="1:22" ht="18.75" outlineLevel="1">
      <c r="A48" s="294"/>
      <c r="B48" s="320" t="s">
        <v>136</v>
      </c>
      <c r="C48" s="321" t="s">
        <v>137</v>
      </c>
      <c r="D48" s="322">
        <v>2</v>
      </c>
      <c r="E48" s="323">
        <v>0</v>
      </c>
      <c r="F48" s="324">
        <v>2</v>
      </c>
      <c r="G48" s="325">
        <v>2</v>
      </c>
      <c r="H48" s="323">
        <v>1</v>
      </c>
      <c r="I48" s="324">
        <v>3</v>
      </c>
      <c r="J48" s="325">
        <v>1</v>
      </c>
      <c r="K48" s="323">
        <v>1</v>
      </c>
      <c r="L48" s="324">
        <v>2</v>
      </c>
      <c r="M48" s="325">
        <v>1</v>
      </c>
      <c r="N48" s="323">
        <v>0</v>
      </c>
      <c r="O48" s="324">
        <v>1</v>
      </c>
      <c r="P48" s="325">
        <v>0</v>
      </c>
      <c r="Q48" s="323">
        <v>0</v>
      </c>
      <c r="R48" s="324">
        <v>0</v>
      </c>
      <c r="S48" s="325">
        <v>6</v>
      </c>
      <c r="T48" s="323">
        <v>2</v>
      </c>
      <c r="U48" s="324">
        <v>8</v>
      </c>
    </row>
    <row r="49" spans="1:21" ht="18.75" outlineLevel="1">
      <c r="A49" s="294"/>
      <c r="B49" s="320" t="s">
        <v>138</v>
      </c>
      <c r="C49" s="321" t="s">
        <v>139</v>
      </c>
      <c r="D49" s="322">
        <v>3</v>
      </c>
      <c r="E49" s="323">
        <v>0</v>
      </c>
      <c r="F49" s="324">
        <v>3</v>
      </c>
      <c r="G49" s="325">
        <v>9</v>
      </c>
      <c r="H49" s="323">
        <v>0</v>
      </c>
      <c r="I49" s="324">
        <v>9</v>
      </c>
      <c r="J49" s="325">
        <v>6</v>
      </c>
      <c r="K49" s="323">
        <v>2</v>
      </c>
      <c r="L49" s="324">
        <v>8</v>
      </c>
      <c r="M49" s="325">
        <v>2</v>
      </c>
      <c r="N49" s="323">
        <v>0</v>
      </c>
      <c r="O49" s="324">
        <v>2</v>
      </c>
      <c r="P49" s="325">
        <v>0</v>
      </c>
      <c r="Q49" s="323">
        <v>0</v>
      </c>
      <c r="R49" s="324">
        <v>0</v>
      </c>
      <c r="S49" s="325">
        <v>20</v>
      </c>
      <c r="T49" s="323">
        <v>2</v>
      </c>
      <c r="U49" s="324">
        <v>22</v>
      </c>
    </row>
    <row r="50" spans="1:21" ht="18.75" outlineLevel="1">
      <c r="A50" s="294"/>
      <c r="B50" s="320" t="s">
        <v>140</v>
      </c>
      <c r="C50" s="321" t="s">
        <v>141</v>
      </c>
      <c r="D50" s="322">
        <v>2</v>
      </c>
      <c r="E50" s="323">
        <v>0</v>
      </c>
      <c r="F50" s="324">
        <v>2</v>
      </c>
      <c r="G50" s="325">
        <v>0</v>
      </c>
      <c r="H50" s="323">
        <v>0</v>
      </c>
      <c r="I50" s="324">
        <v>0</v>
      </c>
      <c r="J50" s="325">
        <v>1</v>
      </c>
      <c r="K50" s="323">
        <v>0</v>
      </c>
      <c r="L50" s="324">
        <v>1</v>
      </c>
      <c r="M50" s="325">
        <v>2</v>
      </c>
      <c r="N50" s="323">
        <v>0</v>
      </c>
      <c r="O50" s="324">
        <v>2</v>
      </c>
      <c r="P50" s="325">
        <v>0</v>
      </c>
      <c r="Q50" s="323">
        <v>0</v>
      </c>
      <c r="R50" s="324">
        <v>0</v>
      </c>
      <c r="S50" s="325">
        <v>5</v>
      </c>
      <c r="T50" s="323">
        <v>0</v>
      </c>
      <c r="U50" s="324">
        <v>5</v>
      </c>
    </row>
    <row r="51" spans="1:21" ht="18.75" outlineLevel="1">
      <c r="A51" s="294"/>
      <c r="B51" s="320" t="s">
        <v>142</v>
      </c>
      <c r="C51" s="321" t="s">
        <v>143</v>
      </c>
      <c r="D51" s="322">
        <v>2</v>
      </c>
      <c r="E51" s="323">
        <v>0</v>
      </c>
      <c r="F51" s="324">
        <v>2</v>
      </c>
      <c r="G51" s="325">
        <v>2</v>
      </c>
      <c r="H51" s="323">
        <v>0</v>
      </c>
      <c r="I51" s="324">
        <v>2</v>
      </c>
      <c r="J51" s="325">
        <v>1</v>
      </c>
      <c r="K51" s="323">
        <v>0</v>
      </c>
      <c r="L51" s="324">
        <v>1</v>
      </c>
      <c r="M51" s="325">
        <v>0</v>
      </c>
      <c r="N51" s="323">
        <v>0</v>
      </c>
      <c r="O51" s="324">
        <v>0</v>
      </c>
      <c r="P51" s="325">
        <v>0</v>
      </c>
      <c r="Q51" s="323">
        <v>0</v>
      </c>
      <c r="R51" s="324">
        <v>0</v>
      </c>
      <c r="S51" s="325">
        <v>5</v>
      </c>
      <c r="T51" s="323">
        <v>0</v>
      </c>
      <c r="U51" s="324">
        <v>5</v>
      </c>
    </row>
    <row r="52" spans="1:21" ht="18.75" outlineLevel="1">
      <c r="A52" s="294"/>
      <c r="B52" s="320" t="s">
        <v>144</v>
      </c>
      <c r="C52" s="321" t="s">
        <v>145</v>
      </c>
      <c r="D52" s="322">
        <v>1</v>
      </c>
      <c r="E52" s="323">
        <v>0</v>
      </c>
      <c r="F52" s="324">
        <v>1</v>
      </c>
      <c r="G52" s="325">
        <v>2</v>
      </c>
      <c r="H52" s="323">
        <v>0</v>
      </c>
      <c r="I52" s="324">
        <v>2</v>
      </c>
      <c r="J52" s="325">
        <v>2</v>
      </c>
      <c r="K52" s="323">
        <v>0</v>
      </c>
      <c r="L52" s="324">
        <v>2</v>
      </c>
      <c r="M52" s="325">
        <v>0</v>
      </c>
      <c r="N52" s="323">
        <v>0</v>
      </c>
      <c r="O52" s="324">
        <v>0</v>
      </c>
      <c r="P52" s="325">
        <v>0</v>
      </c>
      <c r="Q52" s="323">
        <v>0</v>
      </c>
      <c r="R52" s="324">
        <v>0</v>
      </c>
      <c r="S52" s="325">
        <v>5</v>
      </c>
      <c r="T52" s="323">
        <v>0</v>
      </c>
      <c r="U52" s="324">
        <v>5</v>
      </c>
    </row>
    <row r="53" spans="1:21" ht="37.5" outlineLevel="1">
      <c r="A53" s="294"/>
      <c r="B53" s="320" t="s">
        <v>146</v>
      </c>
      <c r="C53" s="321" t="s">
        <v>147</v>
      </c>
      <c r="D53" s="322">
        <v>3</v>
      </c>
      <c r="E53" s="323">
        <v>0</v>
      </c>
      <c r="F53" s="324">
        <v>3</v>
      </c>
      <c r="G53" s="325">
        <v>1</v>
      </c>
      <c r="H53" s="323">
        <v>0</v>
      </c>
      <c r="I53" s="324">
        <v>1</v>
      </c>
      <c r="J53" s="325">
        <v>6</v>
      </c>
      <c r="K53" s="323">
        <v>0</v>
      </c>
      <c r="L53" s="324">
        <v>6</v>
      </c>
      <c r="M53" s="325">
        <v>2</v>
      </c>
      <c r="N53" s="323">
        <v>0</v>
      </c>
      <c r="O53" s="324">
        <v>2</v>
      </c>
      <c r="P53" s="325">
        <v>0</v>
      </c>
      <c r="Q53" s="323">
        <v>0</v>
      </c>
      <c r="R53" s="324">
        <v>0</v>
      </c>
      <c r="S53" s="325">
        <v>12</v>
      </c>
      <c r="T53" s="323">
        <v>0</v>
      </c>
      <c r="U53" s="324">
        <v>12</v>
      </c>
    </row>
    <row r="54" spans="1:21" ht="18.75" outlineLevel="1">
      <c r="A54" s="294"/>
      <c r="B54" s="320" t="s">
        <v>148</v>
      </c>
      <c r="C54" s="321" t="s">
        <v>149</v>
      </c>
      <c r="D54" s="322">
        <v>23</v>
      </c>
      <c r="E54" s="323">
        <v>1</v>
      </c>
      <c r="F54" s="324">
        <v>24</v>
      </c>
      <c r="G54" s="325">
        <v>21</v>
      </c>
      <c r="H54" s="323">
        <v>2</v>
      </c>
      <c r="I54" s="324">
        <v>23</v>
      </c>
      <c r="J54" s="325">
        <v>23</v>
      </c>
      <c r="K54" s="323">
        <v>13</v>
      </c>
      <c r="L54" s="324">
        <v>36</v>
      </c>
      <c r="M54" s="325">
        <v>12</v>
      </c>
      <c r="N54" s="323">
        <v>1</v>
      </c>
      <c r="O54" s="324">
        <v>13</v>
      </c>
      <c r="P54" s="325">
        <v>0</v>
      </c>
      <c r="Q54" s="323">
        <v>0</v>
      </c>
      <c r="R54" s="324">
        <v>0</v>
      </c>
      <c r="S54" s="325">
        <v>79</v>
      </c>
      <c r="T54" s="323">
        <v>17</v>
      </c>
      <c r="U54" s="324">
        <v>96</v>
      </c>
    </row>
    <row r="55" spans="1:21" ht="37.5" outlineLevel="1">
      <c r="A55" s="294"/>
      <c r="B55" s="326" t="s">
        <v>150</v>
      </c>
      <c r="C55" s="327" t="s">
        <v>151</v>
      </c>
      <c r="D55" s="328">
        <v>11</v>
      </c>
      <c r="E55" s="329">
        <v>0</v>
      </c>
      <c r="F55" s="330">
        <v>11</v>
      </c>
      <c r="G55" s="331">
        <v>4</v>
      </c>
      <c r="H55" s="329">
        <v>0</v>
      </c>
      <c r="I55" s="330">
        <v>4</v>
      </c>
      <c r="J55" s="331">
        <v>15</v>
      </c>
      <c r="K55" s="329">
        <v>0</v>
      </c>
      <c r="L55" s="330">
        <v>15</v>
      </c>
      <c r="M55" s="331">
        <v>5</v>
      </c>
      <c r="N55" s="329">
        <v>0</v>
      </c>
      <c r="O55" s="330">
        <v>5</v>
      </c>
      <c r="P55" s="331">
        <v>0</v>
      </c>
      <c r="Q55" s="329">
        <v>0</v>
      </c>
      <c r="R55" s="330">
        <v>0</v>
      </c>
      <c r="S55" s="331">
        <v>35</v>
      </c>
      <c r="T55" s="329">
        <v>0</v>
      </c>
      <c r="U55" s="330">
        <v>35</v>
      </c>
    </row>
    <row r="56" spans="1:21" ht="17.649999999999999" customHeight="1">
      <c r="B56" s="6762" t="s">
        <v>17</v>
      </c>
      <c r="C56" s="6762"/>
      <c r="D56" s="332">
        <f>SUM(D34:D55)</f>
        <v>314</v>
      </c>
      <c r="E56" s="332">
        <f t="shared" ref="E56:U56" si="2">SUM(E34:E55)</f>
        <v>10</v>
      </c>
      <c r="F56" s="300">
        <f t="shared" si="2"/>
        <v>324</v>
      </c>
      <c r="G56" s="299">
        <f t="shared" si="2"/>
        <v>272</v>
      </c>
      <c r="H56" s="332">
        <f t="shared" si="2"/>
        <v>12</v>
      </c>
      <c r="I56" s="305">
        <f t="shared" si="2"/>
        <v>284</v>
      </c>
      <c r="J56" s="299">
        <f t="shared" si="2"/>
        <v>273</v>
      </c>
      <c r="K56" s="332">
        <f t="shared" si="2"/>
        <v>47</v>
      </c>
      <c r="L56" s="300">
        <f t="shared" si="2"/>
        <v>320</v>
      </c>
      <c r="M56" s="299">
        <f t="shared" si="2"/>
        <v>189</v>
      </c>
      <c r="N56" s="332">
        <f t="shared" si="2"/>
        <v>16</v>
      </c>
      <c r="O56" s="300">
        <f t="shared" si="2"/>
        <v>205</v>
      </c>
      <c r="P56" s="365">
        <f t="shared" si="2"/>
        <v>14</v>
      </c>
      <c r="Q56" s="291">
        <f t="shared" si="2"/>
        <v>0</v>
      </c>
      <c r="R56" s="371">
        <f t="shared" si="2"/>
        <v>14</v>
      </c>
      <c r="S56" s="299">
        <f t="shared" si="2"/>
        <v>1062</v>
      </c>
      <c r="T56" s="332">
        <f t="shared" si="2"/>
        <v>85</v>
      </c>
      <c r="U56" s="300">
        <f t="shared" si="2"/>
        <v>1147</v>
      </c>
    </row>
    <row r="57" spans="1:21" ht="16.350000000000001" customHeight="1">
      <c r="B57" s="6763" t="s">
        <v>18</v>
      </c>
      <c r="C57" s="6763"/>
      <c r="D57" s="360"/>
      <c r="E57" s="361"/>
      <c r="F57" s="362"/>
      <c r="G57" s="361"/>
      <c r="H57" s="361"/>
      <c r="I57" s="366"/>
      <c r="J57" s="361"/>
      <c r="K57" s="361"/>
      <c r="L57" s="362"/>
      <c r="M57" s="361"/>
      <c r="N57" s="361"/>
      <c r="O57" s="362"/>
      <c r="P57" s="367"/>
      <c r="Q57" s="367"/>
      <c r="R57" s="374"/>
      <c r="S57" s="361"/>
      <c r="T57" s="361"/>
      <c r="U57" s="362"/>
    </row>
    <row r="58" spans="1:21" ht="18.75">
      <c r="B58" s="314" t="s">
        <v>110</v>
      </c>
      <c r="C58" s="315" t="s">
        <v>111</v>
      </c>
      <c r="D58" s="316">
        <v>2</v>
      </c>
      <c r="E58" s="317">
        <v>0</v>
      </c>
      <c r="F58" s="318">
        <v>2</v>
      </c>
      <c r="G58" s="319">
        <v>1</v>
      </c>
      <c r="H58" s="317">
        <v>0</v>
      </c>
      <c r="I58" s="318">
        <v>1</v>
      </c>
      <c r="J58" s="319">
        <v>0</v>
      </c>
      <c r="K58" s="317">
        <v>1</v>
      </c>
      <c r="L58" s="318">
        <v>1</v>
      </c>
      <c r="M58" s="319">
        <v>1</v>
      </c>
      <c r="N58" s="317">
        <v>0</v>
      </c>
      <c r="O58" s="318">
        <v>1</v>
      </c>
      <c r="P58" s="319">
        <v>0</v>
      </c>
      <c r="Q58" s="317">
        <v>0</v>
      </c>
      <c r="R58" s="318">
        <v>0</v>
      </c>
      <c r="S58" s="319">
        <v>4</v>
      </c>
      <c r="T58" s="317">
        <v>1</v>
      </c>
      <c r="U58" s="318">
        <v>5</v>
      </c>
    </row>
    <row r="59" spans="1:21" ht="18.75" outlineLevel="1">
      <c r="B59" s="320" t="s">
        <v>112</v>
      </c>
      <c r="C59" s="321" t="s">
        <v>113</v>
      </c>
      <c r="D59" s="322">
        <v>0</v>
      </c>
      <c r="E59" s="323">
        <v>0</v>
      </c>
      <c r="F59" s="324">
        <v>0</v>
      </c>
      <c r="G59" s="325">
        <v>0</v>
      </c>
      <c r="H59" s="323">
        <v>0</v>
      </c>
      <c r="I59" s="324">
        <v>0</v>
      </c>
      <c r="J59" s="325">
        <v>0</v>
      </c>
      <c r="K59" s="323">
        <v>0</v>
      </c>
      <c r="L59" s="324">
        <v>0</v>
      </c>
      <c r="M59" s="325">
        <v>1</v>
      </c>
      <c r="N59" s="323">
        <v>0</v>
      </c>
      <c r="O59" s="324">
        <v>1</v>
      </c>
      <c r="P59" s="325">
        <v>0</v>
      </c>
      <c r="Q59" s="323">
        <v>0</v>
      </c>
      <c r="R59" s="324">
        <v>0</v>
      </c>
      <c r="S59" s="325">
        <v>1</v>
      </c>
      <c r="T59" s="323">
        <v>0</v>
      </c>
      <c r="U59" s="324">
        <v>1</v>
      </c>
    </row>
    <row r="60" spans="1:21" ht="18.75" outlineLevel="1">
      <c r="B60" s="320" t="s">
        <v>114</v>
      </c>
      <c r="C60" s="321" t="s">
        <v>115</v>
      </c>
      <c r="D60" s="322">
        <v>0</v>
      </c>
      <c r="E60" s="323">
        <v>0</v>
      </c>
      <c r="F60" s="324">
        <v>0</v>
      </c>
      <c r="G60" s="325">
        <v>2</v>
      </c>
      <c r="H60" s="323">
        <v>0</v>
      </c>
      <c r="I60" s="324">
        <v>2</v>
      </c>
      <c r="J60" s="325">
        <v>2</v>
      </c>
      <c r="K60" s="323">
        <v>2</v>
      </c>
      <c r="L60" s="324">
        <v>4</v>
      </c>
      <c r="M60" s="325">
        <v>2</v>
      </c>
      <c r="N60" s="323">
        <v>0</v>
      </c>
      <c r="O60" s="324">
        <v>2</v>
      </c>
      <c r="P60" s="325">
        <v>0</v>
      </c>
      <c r="Q60" s="323">
        <v>0</v>
      </c>
      <c r="R60" s="324">
        <v>0</v>
      </c>
      <c r="S60" s="325">
        <v>6</v>
      </c>
      <c r="T60" s="323">
        <v>2</v>
      </c>
      <c r="U60" s="324">
        <v>8</v>
      </c>
    </row>
    <row r="61" spans="1:21" ht="18.75" outlineLevel="1">
      <c r="B61" s="320" t="s">
        <v>116</v>
      </c>
      <c r="C61" s="321" t="s">
        <v>117</v>
      </c>
      <c r="D61" s="322">
        <v>1</v>
      </c>
      <c r="E61" s="323">
        <v>0</v>
      </c>
      <c r="F61" s="324">
        <v>1</v>
      </c>
      <c r="G61" s="325">
        <v>0</v>
      </c>
      <c r="H61" s="323">
        <v>0</v>
      </c>
      <c r="I61" s="324">
        <v>0</v>
      </c>
      <c r="J61" s="325">
        <v>2</v>
      </c>
      <c r="K61" s="323">
        <v>4</v>
      </c>
      <c r="L61" s="324">
        <v>6</v>
      </c>
      <c r="M61" s="325">
        <v>0</v>
      </c>
      <c r="N61" s="323">
        <v>0</v>
      </c>
      <c r="O61" s="324">
        <v>0</v>
      </c>
      <c r="P61" s="325">
        <v>0</v>
      </c>
      <c r="Q61" s="323">
        <v>0</v>
      </c>
      <c r="R61" s="324">
        <v>0</v>
      </c>
      <c r="S61" s="325">
        <v>3</v>
      </c>
      <c r="T61" s="323">
        <v>4</v>
      </c>
      <c r="U61" s="324">
        <v>7</v>
      </c>
    </row>
    <row r="62" spans="1:21" ht="18.75" outlineLevel="1">
      <c r="B62" s="320" t="s">
        <v>118</v>
      </c>
      <c r="C62" s="321" t="s">
        <v>119</v>
      </c>
      <c r="D62" s="322">
        <v>0</v>
      </c>
      <c r="E62" s="323">
        <v>1</v>
      </c>
      <c r="F62" s="324">
        <v>1</v>
      </c>
      <c r="G62" s="325">
        <v>0</v>
      </c>
      <c r="H62" s="323">
        <v>0</v>
      </c>
      <c r="I62" s="324">
        <v>0</v>
      </c>
      <c r="J62" s="325">
        <v>0</v>
      </c>
      <c r="K62" s="323">
        <v>0</v>
      </c>
      <c r="L62" s="324">
        <v>0</v>
      </c>
      <c r="M62" s="325">
        <v>1</v>
      </c>
      <c r="N62" s="323">
        <v>0</v>
      </c>
      <c r="O62" s="324">
        <v>1</v>
      </c>
      <c r="P62" s="325">
        <v>0</v>
      </c>
      <c r="Q62" s="323">
        <v>0</v>
      </c>
      <c r="R62" s="324">
        <v>0</v>
      </c>
      <c r="S62" s="325">
        <v>1</v>
      </c>
      <c r="T62" s="323">
        <v>1</v>
      </c>
      <c r="U62" s="324">
        <v>2</v>
      </c>
    </row>
    <row r="63" spans="1:21" ht="18.75" outlineLevel="1">
      <c r="B63" s="320" t="s">
        <v>120</v>
      </c>
      <c r="C63" s="321" t="s">
        <v>121</v>
      </c>
      <c r="D63" s="322">
        <v>1</v>
      </c>
      <c r="E63" s="323">
        <v>0</v>
      </c>
      <c r="F63" s="324">
        <v>1</v>
      </c>
      <c r="G63" s="325">
        <v>0</v>
      </c>
      <c r="H63" s="323">
        <v>0</v>
      </c>
      <c r="I63" s="324">
        <v>0</v>
      </c>
      <c r="J63" s="325">
        <v>2</v>
      </c>
      <c r="K63" s="323">
        <v>0</v>
      </c>
      <c r="L63" s="324">
        <v>2</v>
      </c>
      <c r="M63" s="325">
        <v>0</v>
      </c>
      <c r="N63" s="323">
        <v>0</v>
      </c>
      <c r="O63" s="324">
        <v>0</v>
      </c>
      <c r="P63" s="325">
        <v>0</v>
      </c>
      <c r="Q63" s="323">
        <v>0</v>
      </c>
      <c r="R63" s="324">
        <v>0</v>
      </c>
      <c r="S63" s="325">
        <v>3</v>
      </c>
      <c r="T63" s="323">
        <v>0</v>
      </c>
      <c r="U63" s="324">
        <v>3</v>
      </c>
    </row>
    <row r="64" spans="1:21" ht="37.5" outlineLevel="1">
      <c r="B64" s="320" t="s">
        <v>124</v>
      </c>
      <c r="C64" s="321" t="s">
        <v>125</v>
      </c>
      <c r="D64" s="322">
        <v>0</v>
      </c>
      <c r="E64" s="323">
        <v>0</v>
      </c>
      <c r="F64" s="324">
        <v>0</v>
      </c>
      <c r="G64" s="325">
        <v>0</v>
      </c>
      <c r="H64" s="323">
        <v>0</v>
      </c>
      <c r="I64" s="324">
        <v>0</v>
      </c>
      <c r="J64" s="325">
        <v>0</v>
      </c>
      <c r="K64" s="323">
        <v>2</v>
      </c>
      <c r="L64" s="324">
        <v>2</v>
      </c>
      <c r="M64" s="325">
        <v>0</v>
      </c>
      <c r="N64" s="323">
        <v>0</v>
      </c>
      <c r="O64" s="324">
        <v>0</v>
      </c>
      <c r="P64" s="325">
        <v>0</v>
      </c>
      <c r="Q64" s="323">
        <v>0</v>
      </c>
      <c r="R64" s="324">
        <v>0</v>
      </c>
      <c r="S64" s="325">
        <v>0</v>
      </c>
      <c r="T64" s="323">
        <v>2</v>
      </c>
      <c r="U64" s="324">
        <v>2</v>
      </c>
    </row>
    <row r="65" spans="2:22" ht="18.75" outlineLevel="1">
      <c r="B65" s="320" t="s">
        <v>126</v>
      </c>
      <c r="C65" s="321" t="s">
        <v>127</v>
      </c>
      <c r="D65" s="322">
        <v>1</v>
      </c>
      <c r="E65" s="323">
        <v>1</v>
      </c>
      <c r="F65" s="324">
        <v>2</v>
      </c>
      <c r="G65" s="325">
        <v>2</v>
      </c>
      <c r="H65" s="323">
        <v>1</v>
      </c>
      <c r="I65" s="324">
        <v>3</v>
      </c>
      <c r="J65" s="325">
        <v>3</v>
      </c>
      <c r="K65" s="323">
        <v>0</v>
      </c>
      <c r="L65" s="324">
        <v>3</v>
      </c>
      <c r="M65" s="325">
        <v>6</v>
      </c>
      <c r="N65" s="323">
        <v>0</v>
      </c>
      <c r="O65" s="324">
        <v>6</v>
      </c>
      <c r="P65" s="325">
        <v>0</v>
      </c>
      <c r="Q65" s="323">
        <v>0</v>
      </c>
      <c r="R65" s="324">
        <v>0</v>
      </c>
      <c r="S65" s="325">
        <v>12</v>
      </c>
      <c r="T65" s="323">
        <v>2</v>
      </c>
      <c r="U65" s="324">
        <v>14</v>
      </c>
    </row>
    <row r="66" spans="2:22" ht="18.75" outlineLevel="1">
      <c r="B66" s="320" t="s">
        <v>128</v>
      </c>
      <c r="C66" s="321" t="s">
        <v>129</v>
      </c>
      <c r="D66" s="322">
        <v>0</v>
      </c>
      <c r="E66" s="323">
        <v>0</v>
      </c>
      <c r="F66" s="324">
        <v>0</v>
      </c>
      <c r="G66" s="325">
        <v>0</v>
      </c>
      <c r="H66" s="323">
        <v>0</v>
      </c>
      <c r="I66" s="324">
        <v>0</v>
      </c>
      <c r="J66" s="325">
        <v>1</v>
      </c>
      <c r="K66" s="323">
        <v>0</v>
      </c>
      <c r="L66" s="324">
        <v>1</v>
      </c>
      <c r="M66" s="325">
        <v>0</v>
      </c>
      <c r="N66" s="323">
        <v>0</v>
      </c>
      <c r="O66" s="324">
        <v>0</v>
      </c>
      <c r="P66" s="325">
        <v>0</v>
      </c>
      <c r="Q66" s="323">
        <v>0</v>
      </c>
      <c r="R66" s="324">
        <v>0</v>
      </c>
      <c r="S66" s="325">
        <v>1</v>
      </c>
      <c r="T66" s="323">
        <v>0</v>
      </c>
      <c r="U66" s="324">
        <v>1</v>
      </c>
    </row>
    <row r="67" spans="2:22" ht="56.25" outlineLevel="1">
      <c r="B67" s="320" t="s">
        <v>132</v>
      </c>
      <c r="C67" s="321" t="s">
        <v>133</v>
      </c>
      <c r="D67" s="322">
        <v>0</v>
      </c>
      <c r="E67" s="323">
        <v>0</v>
      </c>
      <c r="F67" s="324">
        <v>0</v>
      </c>
      <c r="G67" s="325">
        <v>0</v>
      </c>
      <c r="H67" s="323">
        <v>0</v>
      </c>
      <c r="I67" s="324">
        <v>0</v>
      </c>
      <c r="J67" s="325">
        <v>0</v>
      </c>
      <c r="K67" s="323">
        <v>0</v>
      </c>
      <c r="L67" s="324">
        <v>0</v>
      </c>
      <c r="M67" s="325">
        <v>0</v>
      </c>
      <c r="N67" s="323">
        <v>2</v>
      </c>
      <c r="O67" s="324">
        <v>2</v>
      </c>
      <c r="P67" s="325">
        <v>0</v>
      </c>
      <c r="Q67" s="323">
        <v>0</v>
      </c>
      <c r="R67" s="324">
        <v>0</v>
      </c>
      <c r="S67" s="325">
        <v>0</v>
      </c>
      <c r="T67" s="323">
        <v>2</v>
      </c>
      <c r="U67" s="324">
        <v>2</v>
      </c>
    </row>
    <row r="68" spans="2:22" ht="18.75" outlineLevel="1">
      <c r="B68" s="320" t="s">
        <v>134</v>
      </c>
      <c r="C68" s="321" t="s">
        <v>135</v>
      </c>
      <c r="D68" s="322">
        <v>0</v>
      </c>
      <c r="E68" s="323">
        <v>0</v>
      </c>
      <c r="F68" s="324">
        <v>0</v>
      </c>
      <c r="G68" s="325">
        <v>0</v>
      </c>
      <c r="H68" s="323">
        <v>0</v>
      </c>
      <c r="I68" s="324">
        <v>0</v>
      </c>
      <c r="J68" s="325">
        <v>2</v>
      </c>
      <c r="K68" s="323">
        <v>0</v>
      </c>
      <c r="L68" s="324">
        <v>2</v>
      </c>
      <c r="M68" s="325">
        <v>1</v>
      </c>
      <c r="N68" s="323">
        <v>0</v>
      </c>
      <c r="O68" s="324">
        <v>1</v>
      </c>
      <c r="P68" s="325">
        <v>0</v>
      </c>
      <c r="Q68" s="323">
        <v>0</v>
      </c>
      <c r="R68" s="324">
        <v>0</v>
      </c>
      <c r="S68" s="325">
        <v>3</v>
      </c>
      <c r="T68" s="323">
        <v>0</v>
      </c>
      <c r="U68" s="324">
        <v>3</v>
      </c>
    </row>
    <row r="69" spans="2:22" ht="18.75" outlineLevel="1">
      <c r="B69" s="320" t="s">
        <v>136</v>
      </c>
      <c r="C69" s="321" t="s">
        <v>137</v>
      </c>
      <c r="D69" s="322">
        <v>0</v>
      </c>
      <c r="E69" s="323">
        <v>2</v>
      </c>
      <c r="F69" s="324">
        <v>2</v>
      </c>
      <c r="G69" s="325">
        <v>0</v>
      </c>
      <c r="H69" s="323">
        <v>0</v>
      </c>
      <c r="I69" s="324">
        <v>0</v>
      </c>
      <c r="J69" s="325">
        <v>0</v>
      </c>
      <c r="K69" s="323">
        <v>0</v>
      </c>
      <c r="L69" s="324">
        <v>0</v>
      </c>
      <c r="M69" s="325">
        <v>1</v>
      </c>
      <c r="N69" s="323">
        <v>0</v>
      </c>
      <c r="O69" s="324">
        <v>1</v>
      </c>
      <c r="P69" s="325">
        <v>0</v>
      </c>
      <c r="Q69" s="323">
        <v>0</v>
      </c>
      <c r="R69" s="324">
        <v>0</v>
      </c>
      <c r="S69" s="325">
        <v>1</v>
      </c>
      <c r="T69" s="323">
        <v>2</v>
      </c>
      <c r="U69" s="324">
        <v>3</v>
      </c>
    </row>
    <row r="70" spans="2:22" ht="18.75" outlineLevel="1">
      <c r="B70" s="320" t="s">
        <v>138</v>
      </c>
      <c r="C70" s="321" t="s">
        <v>139</v>
      </c>
      <c r="D70" s="322">
        <v>0</v>
      </c>
      <c r="E70" s="323">
        <v>0</v>
      </c>
      <c r="F70" s="324">
        <v>0</v>
      </c>
      <c r="G70" s="325">
        <v>0</v>
      </c>
      <c r="H70" s="323">
        <v>0</v>
      </c>
      <c r="I70" s="324">
        <v>0</v>
      </c>
      <c r="J70" s="325">
        <v>0</v>
      </c>
      <c r="K70" s="323">
        <v>0</v>
      </c>
      <c r="L70" s="324">
        <v>0</v>
      </c>
      <c r="M70" s="325">
        <v>2</v>
      </c>
      <c r="N70" s="323">
        <v>3</v>
      </c>
      <c r="O70" s="324">
        <v>5</v>
      </c>
      <c r="P70" s="325">
        <v>0</v>
      </c>
      <c r="Q70" s="323">
        <v>0</v>
      </c>
      <c r="R70" s="324">
        <v>0</v>
      </c>
      <c r="S70" s="325">
        <v>2</v>
      </c>
      <c r="T70" s="323">
        <v>3</v>
      </c>
      <c r="U70" s="324">
        <v>5</v>
      </c>
    </row>
    <row r="71" spans="2:22" ht="18.75" outlineLevel="1">
      <c r="B71" s="320" t="s">
        <v>140</v>
      </c>
      <c r="C71" s="321" t="s">
        <v>141</v>
      </c>
      <c r="D71" s="322">
        <v>0</v>
      </c>
      <c r="E71" s="323">
        <v>0</v>
      </c>
      <c r="F71" s="324">
        <v>0</v>
      </c>
      <c r="G71" s="325">
        <v>0</v>
      </c>
      <c r="H71" s="323">
        <v>0</v>
      </c>
      <c r="I71" s="324">
        <v>0</v>
      </c>
      <c r="J71" s="325">
        <v>0</v>
      </c>
      <c r="K71" s="323">
        <v>0</v>
      </c>
      <c r="L71" s="324">
        <v>0</v>
      </c>
      <c r="M71" s="325">
        <v>1</v>
      </c>
      <c r="N71" s="323">
        <v>0</v>
      </c>
      <c r="O71" s="324">
        <v>1</v>
      </c>
      <c r="P71" s="325">
        <v>0</v>
      </c>
      <c r="Q71" s="323">
        <v>0</v>
      </c>
      <c r="R71" s="324">
        <v>0</v>
      </c>
      <c r="S71" s="325">
        <v>1</v>
      </c>
      <c r="T71" s="323">
        <v>0</v>
      </c>
      <c r="U71" s="324">
        <v>1</v>
      </c>
    </row>
    <row r="72" spans="2:22" ht="18.75" outlineLevel="1">
      <c r="B72" s="320" t="s">
        <v>144</v>
      </c>
      <c r="C72" s="321" t="s">
        <v>145</v>
      </c>
      <c r="D72" s="322">
        <v>0</v>
      </c>
      <c r="E72" s="323">
        <v>0</v>
      </c>
      <c r="F72" s="324">
        <v>0</v>
      </c>
      <c r="G72" s="325">
        <v>0</v>
      </c>
      <c r="H72" s="323">
        <v>0</v>
      </c>
      <c r="I72" s="324">
        <v>0</v>
      </c>
      <c r="J72" s="325">
        <v>0</v>
      </c>
      <c r="K72" s="323">
        <v>0</v>
      </c>
      <c r="L72" s="324">
        <v>0</v>
      </c>
      <c r="M72" s="325">
        <v>0</v>
      </c>
      <c r="N72" s="323">
        <v>2</v>
      </c>
      <c r="O72" s="324">
        <v>2</v>
      </c>
      <c r="P72" s="325">
        <v>0</v>
      </c>
      <c r="Q72" s="323">
        <v>0</v>
      </c>
      <c r="R72" s="324">
        <v>0</v>
      </c>
      <c r="S72" s="325">
        <v>0</v>
      </c>
      <c r="T72" s="323">
        <v>2</v>
      </c>
      <c r="U72" s="324">
        <v>2</v>
      </c>
    </row>
    <row r="73" spans="2:22" ht="18.75" outlineLevel="1">
      <c r="B73" s="326" t="s">
        <v>148</v>
      </c>
      <c r="C73" s="327" t="s">
        <v>149</v>
      </c>
      <c r="D73" s="328">
        <v>1</v>
      </c>
      <c r="E73" s="329">
        <v>0</v>
      </c>
      <c r="F73" s="330">
        <v>1</v>
      </c>
      <c r="G73" s="331">
        <v>1</v>
      </c>
      <c r="H73" s="329">
        <v>0</v>
      </c>
      <c r="I73" s="330">
        <v>1</v>
      </c>
      <c r="J73" s="331">
        <v>0</v>
      </c>
      <c r="K73" s="329">
        <v>0</v>
      </c>
      <c r="L73" s="330">
        <v>0</v>
      </c>
      <c r="M73" s="331">
        <v>1</v>
      </c>
      <c r="N73" s="329">
        <v>0</v>
      </c>
      <c r="O73" s="330">
        <v>1</v>
      </c>
      <c r="P73" s="331">
        <v>0</v>
      </c>
      <c r="Q73" s="329">
        <v>0</v>
      </c>
      <c r="R73" s="330">
        <v>0</v>
      </c>
      <c r="S73" s="331">
        <v>3</v>
      </c>
      <c r="T73" s="329">
        <v>0</v>
      </c>
      <c r="U73" s="330">
        <v>3</v>
      </c>
    </row>
    <row r="74" spans="2:22" ht="24.95" customHeight="1">
      <c r="B74" s="6764" t="s">
        <v>19</v>
      </c>
      <c r="C74" s="6765"/>
      <c r="D74" s="296">
        <f t="shared" ref="D74:O74" si="3">SUM(D58:D73)</f>
        <v>6</v>
      </c>
      <c r="E74" s="298">
        <f t="shared" si="3"/>
        <v>4</v>
      </c>
      <c r="F74" s="295">
        <f t="shared" si="3"/>
        <v>10</v>
      </c>
      <c r="G74" s="296">
        <f t="shared" si="3"/>
        <v>6</v>
      </c>
      <c r="H74" s="298">
        <f t="shared" si="3"/>
        <v>1</v>
      </c>
      <c r="I74" s="295">
        <f t="shared" si="3"/>
        <v>7</v>
      </c>
      <c r="J74" s="296">
        <f t="shared" si="3"/>
        <v>12</v>
      </c>
      <c r="K74" s="298">
        <f t="shared" si="3"/>
        <v>9</v>
      </c>
      <c r="L74" s="295">
        <f t="shared" si="3"/>
        <v>21</v>
      </c>
      <c r="M74" s="296">
        <f t="shared" si="3"/>
        <v>17</v>
      </c>
      <c r="N74" s="298">
        <f t="shared" si="3"/>
        <v>7</v>
      </c>
      <c r="O74" s="295">
        <f t="shared" si="3"/>
        <v>24</v>
      </c>
      <c r="P74" s="381">
        <v>0</v>
      </c>
      <c r="Q74" s="383">
        <f>SUM(Q34:Q55)</f>
        <v>0</v>
      </c>
      <c r="R74" s="334">
        <v>0</v>
      </c>
      <c r="S74" s="296">
        <f>SUM(S58:S73)</f>
        <v>41</v>
      </c>
      <c r="T74" s="298">
        <f>SUM(T58:T73)</f>
        <v>21</v>
      </c>
      <c r="U74" s="295">
        <f>SUM(S74:T74)</f>
        <v>62</v>
      </c>
    </row>
    <row r="75" spans="2:22" s="294" customFormat="1" ht="25.5" customHeight="1">
      <c r="B75" s="6766" t="s">
        <v>29</v>
      </c>
      <c r="C75" s="6766"/>
      <c r="D75" s="375">
        <f t="shared" ref="D75:U75" si="4">SUM(D34:D55)</f>
        <v>314</v>
      </c>
      <c r="E75" s="376">
        <f t="shared" si="4"/>
        <v>10</v>
      </c>
      <c r="F75" s="377">
        <f t="shared" si="4"/>
        <v>324</v>
      </c>
      <c r="G75" s="375">
        <f t="shared" si="4"/>
        <v>272</v>
      </c>
      <c r="H75" s="376">
        <f t="shared" si="4"/>
        <v>12</v>
      </c>
      <c r="I75" s="376">
        <f t="shared" si="4"/>
        <v>284</v>
      </c>
      <c r="J75" s="376">
        <f t="shared" si="4"/>
        <v>273</v>
      </c>
      <c r="K75" s="376">
        <f t="shared" si="4"/>
        <v>47</v>
      </c>
      <c r="L75" s="376">
        <f t="shared" si="4"/>
        <v>320</v>
      </c>
      <c r="M75" s="376">
        <f t="shared" si="4"/>
        <v>189</v>
      </c>
      <c r="N75" s="376">
        <f t="shared" si="4"/>
        <v>16</v>
      </c>
      <c r="O75" s="377">
        <f t="shared" si="4"/>
        <v>205</v>
      </c>
      <c r="P75" s="377">
        <f t="shared" si="4"/>
        <v>14</v>
      </c>
      <c r="Q75" s="377">
        <f t="shared" si="4"/>
        <v>0</v>
      </c>
      <c r="R75" s="377">
        <f t="shared" si="4"/>
        <v>14</v>
      </c>
      <c r="S75" s="376">
        <f t="shared" si="4"/>
        <v>1062</v>
      </c>
      <c r="T75" s="376">
        <f t="shared" si="4"/>
        <v>85</v>
      </c>
      <c r="U75" s="377">
        <f t="shared" si="4"/>
        <v>1147</v>
      </c>
    </row>
    <row r="76" spans="2:22" ht="38.450000000000003" customHeight="1">
      <c r="B76" s="6767" t="s">
        <v>34</v>
      </c>
      <c r="C76" s="6767"/>
      <c r="D76" s="378">
        <f>D74</f>
        <v>6</v>
      </c>
      <c r="E76" s="379">
        <f t="shared" ref="E76:U76" si="5">E74</f>
        <v>4</v>
      </c>
      <c r="F76" s="340">
        <f t="shared" si="5"/>
        <v>10</v>
      </c>
      <c r="G76" s="378">
        <f t="shared" si="5"/>
        <v>6</v>
      </c>
      <c r="H76" s="379">
        <f t="shared" si="5"/>
        <v>1</v>
      </c>
      <c r="I76" s="340">
        <f t="shared" si="5"/>
        <v>7</v>
      </c>
      <c r="J76" s="379">
        <f t="shared" si="5"/>
        <v>12</v>
      </c>
      <c r="K76" s="379">
        <f t="shared" si="5"/>
        <v>9</v>
      </c>
      <c r="L76" s="340">
        <f t="shared" si="5"/>
        <v>21</v>
      </c>
      <c r="M76" s="379">
        <f t="shared" si="5"/>
        <v>17</v>
      </c>
      <c r="N76" s="379">
        <f t="shared" si="5"/>
        <v>7</v>
      </c>
      <c r="O76" s="377">
        <f t="shared" si="5"/>
        <v>24</v>
      </c>
      <c r="P76" s="382">
        <v>0</v>
      </c>
      <c r="Q76" s="384">
        <f>Q74+Q75</f>
        <v>0</v>
      </c>
      <c r="R76" s="385">
        <v>0</v>
      </c>
      <c r="S76" s="340">
        <f t="shared" si="5"/>
        <v>41</v>
      </c>
      <c r="T76" s="340">
        <f t="shared" si="5"/>
        <v>21</v>
      </c>
      <c r="U76" s="340">
        <f t="shared" si="5"/>
        <v>62</v>
      </c>
    </row>
    <row r="77" spans="2:22" ht="20.45" customHeight="1">
      <c r="B77" s="6768" t="s">
        <v>35</v>
      </c>
      <c r="C77" s="6768"/>
      <c r="D77" s="378">
        <f>D75+D76</f>
        <v>320</v>
      </c>
      <c r="E77" s="379">
        <f t="shared" ref="E77:S77" si="6">E75+E76</f>
        <v>14</v>
      </c>
      <c r="F77" s="340">
        <f t="shared" si="6"/>
        <v>334</v>
      </c>
      <c r="G77" s="378">
        <f t="shared" si="6"/>
        <v>278</v>
      </c>
      <c r="H77" s="379">
        <f t="shared" si="6"/>
        <v>13</v>
      </c>
      <c r="I77" s="340">
        <f t="shared" si="6"/>
        <v>291</v>
      </c>
      <c r="J77" s="379">
        <f t="shared" si="6"/>
        <v>285</v>
      </c>
      <c r="K77" s="379">
        <f t="shared" si="6"/>
        <v>56</v>
      </c>
      <c r="L77" s="340">
        <f t="shared" si="6"/>
        <v>341</v>
      </c>
      <c r="M77" s="379">
        <f t="shared" si="6"/>
        <v>206</v>
      </c>
      <c r="N77" s="379">
        <f t="shared" si="6"/>
        <v>23</v>
      </c>
      <c r="O77" s="340">
        <f t="shared" si="6"/>
        <v>229</v>
      </c>
      <c r="P77" s="340">
        <f t="shared" si="6"/>
        <v>14</v>
      </c>
      <c r="Q77" s="340">
        <f t="shared" si="6"/>
        <v>0</v>
      </c>
      <c r="R77" s="340">
        <f t="shared" si="6"/>
        <v>14</v>
      </c>
      <c r="S77" s="340">
        <f t="shared" si="6"/>
        <v>1103</v>
      </c>
      <c r="T77" s="379">
        <f>SUM(T75:T76)</f>
        <v>106</v>
      </c>
      <c r="U77" s="340">
        <f>SUM(S77:T77)</f>
        <v>1209</v>
      </c>
    </row>
    <row r="78" spans="2:22" s="294" customFormat="1" ht="18.75">
      <c r="F78" s="380"/>
      <c r="I78" s="380"/>
      <c r="L78" s="380"/>
      <c r="O78" s="380"/>
      <c r="P78" s="380"/>
      <c r="Q78" s="380"/>
      <c r="R78" s="380"/>
      <c r="U78" s="380"/>
    </row>
    <row r="79" spans="2:22" ht="23.45" customHeight="1">
      <c r="B79" s="6769" t="str">
        <f>[1]СПО!B42</f>
        <v>Начальник УМО___________________И.И. Линник</v>
      </c>
      <c r="C79" s="6769"/>
      <c r="D79" s="6769"/>
      <c r="E79" s="6769"/>
      <c r="F79" s="6769"/>
      <c r="G79" s="6769"/>
      <c r="H79" s="6769"/>
      <c r="I79" s="6769"/>
      <c r="J79" s="6769"/>
      <c r="K79" s="6769"/>
      <c r="L79" s="6769"/>
      <c r="M79" s="6769"/>
      <c r="N79" s="6769"/>
      <c r="O79" s="6769"/>
      <c r="P79" s="6769"/>
      <c r="Q79" s="6769"/>
      <c r="R79" s="6769"/>
      <c r="S79" s="6769"/>
      <c r="T79" s="6769"/>
      <c r="U79" s="293"/>
      <c r="V79" s="285"/>
    </row>
    <row r="80" spans="2:22" ht="18.75"/>
    <row r="81" ht="18.75"/>
  </sheetData>
  <mergeCells count="22">
    <mergeCell ref="B74:C74"/>
    <mergeCell ref="B75:C75"/>
    <mergeCell ref="B76:C76"/>
    <mergeCell ref="B77:C77"/>
    <mergeCell ref="B79:T79"/>
    <mergeCell ref="B31:C31"/>
    <mergeCell ref="B32:C32"/>
    <mergeCell ref="B33:C33"/>
    <mergeCell ref="B56:C56"/>
    <mergeCell ref="B57:C57"/>
    <mergeCell ref="B1:U1"/>
    <mergeCell ref="B3:F3"/>
    <mergeCell ref="G3:H3"/>
    <mergeCell ref="I3:U3"/>
    <mergeCell ref="B8:C8"/>
    <mergeCell ref="D5:F6"/>
    <mergeCell ref="G5:I6"/>
    <mergeCell ref="J5:L6"/>
    <mergeCell ref="M5:O6"/>
    <mergeCell ref="P5:R6"/>
    <mergeCell ref="S5:U6"/>
    <mergeCell ref="B5:C7"/>
  </mergeCells>
  <pageMargins left="0.70866141732283505" right="0.70866141732283505" top="0.74803149606299202" bottom="0.74803149606299202" header="0.31496062992126" footer="0.31496062992126"/>
  <pageSetup paperSize="9" scale="3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6"/>
  <sheetViews>
    <sheetView view="pageBreakPreview" topLeftCell="A10" zoomScale="60" zoomScaleNormal="60" workbookViewId="0">
      <selection activeCell="B53" sqref="B53:U56"/>
    </sheetView>
  </sheetViews>
  <sheetFormatPr defaultRowHeight="18.75" outlineLevelRow="1"/>
  <cols>
    <col min="1" max="1" width="4.42578125" style="294" customWidth="1"/>
    <col min="2" max="2" width="13.85546875" style="294" customWidth="1"/>
    <col min="3" max="3" width="53" style="336" customWidth="1"/>
    <col min="4" max="4" width="12.5703125" style="336" customWidth="1"/>
    <col min="5" max="5" width="11.140625" style="336" customWidth="1"/>
    <col min="6" max="6" width="11.140625" style="337" customWidth="1"/>
    <col min="7" max="7" width="11.5703125" style="336" customWidth="1"/>
    <col min="8" max="8" width="11.85546875" style="336" customWidth="1"/>
    <col min="9" max="9" width="10.5703125" style="337" customWidth="1"/>
    <col min="10" max="10" width="11.5703125" style="336" customWidth="1"/>
    <col min="11" max="11" width="10.85546875" style="336" customWidth="1"/>
    <col min="12" max="12" width="10.85546875" style="337" customWidth="1"/>
    <col min="13" max="13" width="12.5703125" style="336" customWidth="1"/>
    <col min="14" max="14" width="13.140625" style="336" customWidth="1"/>
    <col min="15" max="15" width="11.140625" style="337" customWidth="1"/>
    <col min="16" max="16" width="11.7109375" style="338" customWidth="1"/>
    <col min="17" max="17" width="12.85546875" style="338" customWidth="1"/>
    <col min="18" max="18" width="12.140625" style="338" customWidth="1"/>
    <col min="19" max="19" width="13.28515625" style="336" customWidth="1"/>
    <col min="20" max="20" width="13.85546875" style="336" customWidth="1"/>
    <col min="21" max="21" width="14.28515625" style="337" customWidth="1"/>
    <col min="22" max="22" width="15.42578125" style="336" customWidth="1"/>
    <col min="23" max="256" width="9.140625" style="336"/>
    <col min="257" max="257" width="4.42578125" style="336" customWidth="1"/>
    <col min="258" max="258" width="13.85546875" style="336" customWidth="1"/>
    <col min="259" max="259" width="53" style="336" customWidth="1"/>
    <col min="260" max="260" width="10.140625" style="336" customWidth="1"/>
    <col min="261" max="262" width="11.140625" style="336" customWidth="1"/>
    <col min="263" max="263" width="9.42578125" style="336" customWidth="1"/>
    <col min="264" max="264" width="11.85546875" style="336" customWidth="1"/>
    <col min="265" max="265" width="10.5703125" style="336" customWidth="1"/>
    <col min="266" max="266" width="9.42578125" style="336" customWidth="1"/>
    <col min="267" max="268" width="10.85546875" style="336" customWidth="1"/>
    <col min="269" max="269" width="9.42578125" style="336" customWidth="1"/>
    <col min="270" max="270" width="13.140625" style="336" customWidth="1"/>
    <col min="271" max="271" width="11.140625" style="336" customWidth="1"/>
    <col min="272" max="272" width="9.42578125" style="336" customWidth="1"/>
    <col min="273" max="273" width="12.85546875" style="336" customWidth="1"/>
    <col min="274" max="274" width="12.140625" style="336" customWidth="1"/>
    <col min="275" max="275" width="9.42578125" style="336" customWidth="1"/>
    <col min="276" max="276" width="12" style="336" customWidth="1"/>
    <col min="277" max="277" width="12.140625" style="336" customWidth="1"/>
    <col min="278" max="278" width="15.42578125" style="336" customWidth="1"/>
    <col min="279" max="512" width="9.140625" style="336"/>
    <col min="513" max="513" width="4.42578125" style="336" customWidth="1"/>
    <col min="514" max="514" width="13.85546875" style="336" customWidth="1"/>
    <col min="515" max="515" width="53" style="336" customWidth="1"/>
    <col min="516" max="516" width="10.140625" style="336" customWidth="1"/>
    <col min="517" max="518" width="11.140625" style="336" customWidth="1"/>
    <col min="519" max="519" width="9.42578125" style="336" customWidth="1"/>
    <col min="520" max="520" width="11.85546875" style="336" customWidth="1"/>
    <col min="521" max="521" width="10.5703125" style="336" customWidth="1"/>
    <col min="522" max="522" width="9.42578125" style="336" customWidth="1"/>
    <col min="523" max="524" width="10.85546875" style="336" customWidth="1"/>
    <col min="525" max="525" width="9.42578125" style="336" customWidth="1"/>
    <col min="526" max="526" width="13.140625" style="336" customWidth="1"/>
    <col min="527" max="527" width="11.140625" style="336" customWidth="1"/>
    <col min="528" max="528" width="9.42578125" style="336" customWidth="1"/>
    <col min="529" max="529" width="12.85546875" style="336" customWidth="1"/>
    <col min="530" max="530" width="12.140625" style="336" customWidth="1"/>
    <col min="531" max="531" width="9.42578125" style="336" customWidth="1"/>
    <col min="532" max="532" width="12" style="336" customWidth="1"/>
    <col min="533" max="533" width="12.140625" style="336" customWidth="1"/>
    <col min="534" max="534" width="15.42578125" style="336" customWidth="1"/>
    <col min="535" max="768" width="9.140625" style="336"/>
    <col min="769" max="769" width="4.42578125" style="336" customWidth="1"/>
    <col min="770" max="770" width="13.85546875" style="336" customWidth="1"/>
    <col min="771" max="771" width="53" style="336" customWidth="1"/>
    <col min="772" max="772" width="10.140625" style="336" customWidth="1"/>
    <col min="773" max="774" width="11.140625" style="336" customWidth="1"/>
    <col min="775" max="775" width="9.42578125" style="336" customWidth="1"/>
    <col min="776" max="776" width="11.85546875" style="336" customWidth="1"/>
    <col min="777" max="777" width="10.5703125" style="336" customWidth="1"/>
    <col min="778" max="778" width="9.42578125" style="336" customWidth="1"/>
    <col min="779" max="780" width="10.85546875" style="336" customWidth="1"/>
    <col min="781" max="781" width="9.42578125" style="336" customWidth="1"/>
    <col min="782" max="782" width="13.140625" style="336" customWidth="1"/>
    <col min="783" max="783" width="11.140625" style="336" customWidth="1"/>
    <col min="784" max="784" width="9.42578125" style="336" customWidth="1"/>
    <col min="785" max="785" width="12.85546875" style="336" customWidth="1"/>
    <col min="786" max="786" width="12.140625" style="336" customWidth="1"/>
    <col min="787" max="787" width="9.42578125" style="336" customWidth="1"/>
    <col min="788" max="788" width="12" style="336" customWidth="1"/>
    <col min="789" max="789" width="12.140625" style="336" customWidth="1"/>
    <col min="790" max="790" width="15.42578125" style="336" customWidth="1"/>
    <col min="791" max="1024" width="9.140625" style="336"/>
    <col min="1025" max="1025" width="4.42578125" style="336" customWidth="1"/>
    <col min="1026" max="1026" width="13.85546875" style="336" customWidth="1"/>
    <col min="1027" max="1027" width="53" style="336" customWidth="1"/>
    <col min="1028" max="1028" width="10.140625" style="336" customWidth="1"/>
    <col min="1029" max="1030" width="11.140625" style="336" customWidth="1"/>
    <col min="1031" max="1031" width="9.42578125" style="336" customWidth="1"/>
    <col min="1032" max="1032" width="11.85546875" style="336" customWidth="1"/>
    <col min="1033" max="1033" width="10.5703125" style="336" customWidth="1"/>
    <col min="1034" max="1034" width="9.42578125" style="336" customWidth="1"/>
    <col min="1035" max="1036" width="10.85546875" style="336" customWidth="1"/>
    <col min="1037" max="1037" width="9.42578125" style="336" customWidth="1"/>
    <col min="1038" max="1038" width="13.140625" style="336" customWidth="1"/>
    <col min="1039" max="1039" width="11.140625" style="336" customWidth="1"/>
    <col min="1040" max="1040" width="9.42578125" style="336" customWidth="1"/>
    <col min="1041" max="1041" width="12.85546875" style="336" customWidth="1"/>
    <col min="1042" max="1042" width="12.140625" style="336" customWidth="1"/>
    <col min="1043" max="1043" width="9.42578125" style="336" customWidth="1"/>
    <col min="1044" max="1044" width="12" style="336" customWidth="1"/>
    <col min="1045" max="1045" width="12.140625" style="336" customWidth="1"/>
    <col min="1046" max="1046" width="15.42578125" style="336" customWidth="1"/>
    <col min="1047" max="1280" width="9.140625" style="336"/>
    <col min="1281" max="1281" width="4.42578125" style="336" customWidth="1"/>
    <col min="1282" max="1282" width="13.85546875" style="336" customWidth="1"/>
    <col min="1283" max="1283" width="53" style="336" customWidth="1"/>
    <col min="1284" max="1284" width="10.140625" style="336" customWidth="1"/>
    <col min="1285" max="1286" width="11.140625" style="336" customWidth="1"/>
    <col min="1287" max="1287" width="9.42578125" style="336" customWidth="1"/>
    <col min="1288" max="1288" width="11.85546875" style="336" customWidth="1"/>
    <col min="1289" max="1289" width="10.5703125" style="336" customWidth="1"/>
    <col min="1290" max="1290" width="9.42578125" style="336" customWidth="1"/>
    <col min="1291" max="1292" width="10.85546875" style="336" customWidth="1"/>
    <col min="1293" max="1293" width="9.42578125" style="336" customWidth="1"/>
    <col min="1294" max="1294" width="13.140625" style="336" customWidth="1"/>
    <col min="1295" max="1295" width="11.140625" style="336" customWidth="1"/>
    <col min="1296" max="1296" width="9.42578125" style="336" customWidth="1"/>
    <col min="1297" max="1297" width="12.85546875" style="336" customWidth="1"/>
    <col min="1298" max="1298" width="12.140625" style="336" customWidth="1"/>
    <col min="1299" max="1299" width="9.42578125" style="336" customWidth="1"/>
    <col min="1300" max="1300" width="12" style="336" customWidth="1"/>
    <col min="1301" max="1301" width="12.140625" style="336" customWidth="1"/>
    <col min="1302" max="1302" width="15.42578125" style="336" customWidth="1"/>
    <col min="1303" max="1536" width="9.140625" style="336"/>
    <col min="1537" max="1537" width="4.42578125" style="336" customWidth="1"/>
    <col min="1538" max="1538" width="13.85546875" style="336" customWidth="1"/>
    <col min="1539" max="1539" width="53" style="336" customWidth="1"/>
    <col min="1540" max="1540" width="10.140625" style="336" customWidth="1"/>
    <col min="1541" max="1542" width="11.140625" style="336" customWidth="1"/>
    <col min="1543" max="1543" width="9.42578125" style="336" customWidth="1"/>
    <col min="1544" max="1544" width="11.85546875" style="336" customWidth="1"/>
    <col min="1545" max="1545" width="10.5703125" style="336" customWidth="1"/>
    <col min="1546" max="1546" width="9.42578125" style="336" customWidth="1"/>
    <col min="1547" max="1548" width="10.85546875" style="336" customWidth="1"/>
    <col min="1549" max="1549" width="9.42578125" style="336" customWidth="1"/>
    <col min="1550" max="1550" width="13.140625" style="336" customWidth="1"/>
    <col min="1551" max="1551" width="11.140625" style="336" customWidth="1"/>
    <col min="1552" max="1552" width="9.42578125" style="336" customWidth="1"/>
    <col min="1553" max="1553" width="12.85546875" style="336" customWidth="1"/>
    <col min="1554" max="1554" width="12.140625" style="336" customWidth="1"/>
    <col min="1555" max="1555" width="9.42578125" style="336" customWidth="1"/>
    <col min="1556" max="1556" width="12" style="336" customWidth="1"/>
    <col min="1557" max="1557" width="12.140625" style="336" customWidth="1"/>
    <col min="1558" max="1558" width="15.42578125" style="336" customWidth="1"/>
    <col min="1559" max="1792" width="9.140625" style="336"/>
    <col min="1793" max="1793" width="4.42578125" style="336" customWidth="1"/>
    <col min="1794" max="1794" width="13.85546875" style="336" customWidth="1"/>
    <col min="1795" max="1795" width="53" style="336" customWidth="1"/>
    <col min="1796" max="1796" width="10.140625" style="336" customWidth="1"/>
    <col min="1797" max="1798" width="11.140625" style="336" customWidth="1"/>
    <col min="1799" max="1799" width="9.42578125" style="336" customWidth="1"/>
    <col min="1800" max="1800" width="11.85546875" style="336" customWidth="1"/>
    <col min="1801" max="1801" width="10.5703125" style="336" customWidth="1"/>
    <col min="1802" max="1802" width="9.42578125" style="336" customWidth="1"/>
    <col min="1803" max="1804" width="10.85546875" style="336" customWidth="1"/>
    <col min="1805" max="1805" width="9.42578125" style="336" customWidth="1"/>
    <col min="1806" max="1806" width="13.140625" style="336" customWidth="1"/>
    <col min="1807" max="1807" width="11.140625" style="336" customWidth="1"/>
    <col min="1808" max="1808" width="9.42578125" style="336" customWidth="1"/>
    <col min="1809" max="1809" width="12.85546875" style="336" customWidth="1"/>
    <col min="1810" max="1810" width="12.140625" style="336" customWidth="1"/>
    <col min="1811" max="1811" width="9.42578125" style="336" customWidth="1"/>
    <col min="1812" max="1812" width="12" style="336" customWidth="1"/>
    <col min="1813" max="1813" width="12.140625" style="336" customWidth="1"/>
    <col min="1814" max="1814" width="15.42578125" style="336" customWidth="1"/>
    <col min="1815" max="2048" width="9.140625" style="336"/>
    <col min="2049" max="2049" width="4.42578125" style="336" customWidth="1"/>
    <col min="2050" max="2050" width="13.85546875" style="336" customWidth="1"/>
    <col min="2051" max="2051" width="53" style="336" customWidth="1"/>
    <col min="2052" max="2052" width="10.140625" style="336" customWidth="1"/>
    <col min="2053" max="2054" width="11.140625" style="336" customWidth="1"/>
    <col min="2055" max="2055" width="9.42578125" style="336" customWidth="1"/>
    <col min="2056" max="2056" width="11.85546875" style="336" customWidth="1"/>
    <col min="2057" max="2057" width="10.5703125" style="336" customWidth="1"/>
    <col min="2058" max="2058" width="9.42578125" style="336" customWidth="1"/>
    <col min="2059" max="2060" width="10.85546875" style="336" customWidth="1"/>
    <col min="2061" max="2061" width="9.42578125" style="336" customWidth="1"/>
    <col min="2062" max="2062" width="13.140625" style="336" customWidth="1"/>
    <col min="2063" max="2063" width="11.140625" style="336" customWidth="1"/>
    <col min="2064" max="2064" width="9.42578125" style="336" customWidth="1"/>
    <col min="2065" max="2065" width="12.85546875" style="336" customWidth="1"/>
    <col min="2066" max="2066" width="12.140625" style="336" customWidth="1"/>
    <col min="2067" max="2067" width="9.42578125" style="336" customWidth="1"/>
    <col min="2068" max="2068" width="12" style="336" customWidth="1"/>
    <col min="2069" max="2069" width="12.140625" style="336" customWidth="1"/>
    <col min="2070" max="2070" width="15.42578125" style="336" customWidth="1"/>
    <col min="2071" max="2304" width="9.140625" style="336"/>
    <col min="2305" max="2305" width="4.42578125" style="336" customWidth="1"/>
    <col min="2306" max="2306" width="13.85546875" style="336" customWidth="1"/>
    <col min="2307" max="2307" width="53" style="336" customWidth="1"/>
    <col min="2308" max="2308" width="10.140625" style="336" customWidth="1"/>
    <col min="2309" max="2310" width="11.140625" style="336" customWidth="1"/>
    <col min="2311" max="2311" width="9.42578125" style="336" customWidth="1"/>
    <col min="2312" max="2312" width="11.85546875" style="336" customWidth="1"/>
    <col min="2313" max="2313" width="10.5703125" style="336" customWidth="1"/>
    <col min="2314" max="2314" width="9.42578125" style="336" customWidth="1"/>
    <col min="2315" max="2316" width="10.85546875" style="336" customWidth="1"/>
    <col min="2317" max="2317" width="9.42578125" style="336" customWidth="1"/>
    <col min="2318" max="2318" width="13.140625" style="336" customWidth="1"/>
    <col min="2319" max="2319" width="11.140625" style="336" customWidth="1"/>
    <col min="2320" max="2320" width="9.42578125" style="336" customWidth="1"/>
    <col min="2321" max="2321" width="12.85546875" style="336" customWidth="1"/>
    <col min="2322" max="2322" width="12.140625" style="336" customWidth="1"/>
    <col min="2323" max="2323" width="9.42578125" style="336" customWidth="1"/>
    <col min="2324" max="2324" width="12" style="336" customWidth="1"/>
    <col min="2325" max="2325" width="12.140625" style="336" customWidth="1"/>
    <col min="2326" max="2326" width="15.42578125" style="336" customWidth="1"/>
    <col min="2327" max="2560" width="9.140625" style="336"/>
    <col min="2561" max="2561" width="4.42578125" style="336" customWidth="1"/>
    <col min="2562" max="2562" width="13.85546875" style="336" customWidth="1"/>
    <col min="2563" max="2563" width="53" style="336" customWidth="1"/>
    <col min="2564" max="2564" width="10.140625" style="336" customWidth="1"/>
    <col min="2565" max="2566" width="11.140625" style="336" customWidth="1"/>
    <col min="2567" max="2567" width="9.42578125" style="336" customWidth="1"/>
    <col min="2568" max="2568" width="11.85546875" style="336" customWidth="1"/>
    <col min="2569" max="2569" width="10.5703125" style="336" customWidth="1"/>
    <col min="2570" max="2570" width="9.42578125" style="336" customWidth="1"/>
    <col min="2571" max="2572" width="10.85546875" style="336" customWidth="1"/>
    <col min="2573" max="2573" width="9.42578125" style="336" customWidth="1"/>
    <col min="2574" max="2574" width="13.140625" style="336" customWidth="1"/>
    <col min="2575" max="2575" width="11.140625" style="336" customWidth="1"/>
    <col min="2576" max="2576" width="9.42578125" style="336" customWidth="1"/>
    <col min="2577" max="2577" width="12.85546875" style="336" customWidth="1"/>
    <col min="2578" max="2578" width="12.140625" style="336" customWidth="1"/>
    <col min="2579" max="2579" width="9.42578125" style="336" customWidth="1"/>
    <col min="2580" max="2580" width="12" style="336" customWidth="1"/>
    <col min="2581" max="2581" width="12.140625" style="336" customWidth="1"/>
    <col min="2582" max="2582" width="15.42578125" style="336" customWidth="1"/>
    <col min="2583" max="2816" width="9.140625" style="336"/>
    <col min="2817" max="2817" width="4.42578125" style="336" customWidth="1"/>
    <col min="2818" max="2818" width="13.85546875" style="336" customWidth="1"/>
    <col min="2819" max="2819" width="53" style="336" customWidth="1"/>
    <col min="2820" max="2820" width="10.140625" style="336" customWidth="1"/>
    <col min="2821" max="2822" width="11.140625" style="336" customWidth="1"/>
    <col min="2823" max="2823" width="9.42578125" style="336" customWidth="1"/>
    <col min="2824" max="2824" width="11.85546875" style="336" customWidth="1"/>
    <col min="2825" max="2825" width="10.5703125" style="336" customWidth="1"/>
    <col min="2826" max="2826" width="9.42578125" style="336" customWidth="1"/>
    <col min="2827" max="2828" width="10.85546875" style="336" customWidth="1"/>
    <col min="2829" max="2829" width="9.42578125" style="336" customWidth="1"/>
    <col min="2830" max="2830" width="13.140625" style="336" customWidth="1"/>
    <col min="2831" max="2831" width="11.140625" style="336" customWidth="1"/>
    <col min="2832" max="2832" width="9.42578125" style="336" customWidth="1"/>
    <col min="2833" max="2833" width="12.85546875" style="336" customWidth="1"/>
    <col min="2834" max="2834" width="12.140625" style="336" customWidth="1"/>
    <col min="2835" max="2835" width="9.42578125" style="336" customWidth="1"/>
    <col min="2836" max="2836" width="12" style="336" customWidth="1"/>
    <col min="2837" max="2837" width="12.140625" style="336" customWidth="1"/>
    <col min="2838" max="2838" width="15.42578125" style="336" customWidth="1"/>
    <col min="2839" max="3072" width="9.140625" style="336"/>
    <col min="3073" max="3073" width="4.42578125" style="336" customWidth="1"/>
    <col min="3074" max="3074" width="13.85546875" style="336" customWidth="1"/>
    <col min="3075" max="3075" width="53" style="336" customWidth="1"/>
    <col min="3076" max="3076" width="10.140625" style="336" customWidth="1"/>
    <col min="3077" max="3078" width="11.140625" style="336" customWidth="1"/>
    <col min="3079" max="3079" width="9.42578125" style="336" customWidth="1"/>
    <col min="3080" max="3080" width="11.85546875" style="336" customWidth="1"/>
    <col min="3081" max="3081" width="10.5703125" style="336" customWidth="1"/>
    <col min="3082" max="3082" width="9.42578125" style="336" customWidth="1"/>
    <col min="3083" max="3084" width="10.85546875" style="336" customWidth="1"/>
    <col min="3085" max="3085" width="9.42578125" style="336" customWidth="1"/>
    <col min="3086" max="3086" width="13.140625" style="336" customWidth="1"/>
    <col min="3087" max="3087" width="11.140625" style="336" customWidth="1"/>
    <col min="3088" max="3088" width="9.42578125" style="336" customWidth="1"/>
    <col min="3089" max="3089" width="12.85546875" style="336" customWidth="1"/>
    <col min="3090" max="3090" width="12.140625" style="336" customWidth="1"/>
    <col min="3091" max="3091" width="9.42578125" style="336" customWidth="1"/>
    <col min="3092" max="3092" width="12" style="336" customWidth="1"/>
    <col min="3093" max="3093" width="12.140625" style="336" customWidth="1"/>
    <col min="3094" max="3094" width="15.42578125" style="336" customWidth="1"/>
    <col min="3095" max="3328" width="9.140625" style="336"/>
    <col min="3329" max="3329" width="4.42578125" style="336" customWidth="1"/>
    <col min="3330" max="3330" width="13.85546875" style="336" customWidth="1"/>
    <col min="3331" max="3331" width="53" style="336" customWidth="1"/>
    <col min="3332" max="3332" width="10.140625" style="336" customWidth="1"/>
    <col min="3333" max="3334" width="11.140625" style="336" customWidth="1"/>
    <col min="3335" max="3335" width="9.42578125" style="336" customWidth="1"/>
    <col min="3336" max="3336" width="11.85546875" style="336" customWidth="1"/>
    <col min="3337" max="3337" width="10.5703125" style="336" customWidth="1"/>
    <col min="3338" max="3338" width="9.42578125" style="336" customWidth="1"/>
    <col min="3339" max="3340" width="10.85546875" style="336" customWidth="1"/>
    <col min="3341" max="3341" width="9.42578125" style="336" customWidth="1"/>
    <col min="3342" max="3342" width="13.140625" style="336" customWidth="1"/>
    <col min="3343" max="3343" width="11.140625" style="336" customWidth="1"/>
    <col min="3344" max="3344" width="9.42578125" style="336" customWidth="1"/>
    <col min="3345" max="3345" width="12.85546875" style="336" customWidth="1"/>
    <col min="3346" max="3346" width="12.140625" style="336" customWidth="1"/>
    <col min="3347" max="3347" width="9.42578125" style="336" customWidth="1"/>
    <col min="3348" max="3348" width="12" style="336" customWidth="1"/>
    <col min="3349" max="3349" width="12.140625" style="336" customWidth="1"/>
    <col min="3350" max="3350" width="15.42578125" style="336" customWidth="1"/>
    <col min="3351" max="3584" width="9.140625" style="336"/>
    <col min="3585" max="3585" width="4.42578125" style="336" customWidth="1"/>
    <col min="3586" max="3586" width="13.85546875" style="336" customWidth="1"/>
    <col min="3587" max="3587" width="53" style="336" customWidth="1"/>
    <col min="3588" max="3588" width="10.140625" style="336" customWidth="1"/>
    <col min="3589" max="3590" width="11.140625" style="336" customWidth="1"/>
    <col min="3591" max="3591" width="9.42578125" style="336" customWidth="1"/>
    <col min="3592" max="3592" width="11.85546875" style="336" customWidth="1"/>
    <col min="3593" max="3593" width="10.5703125" style="336" customWidth="1"/>
    <col min="3594" max="3594" width="9.42578125" style="336" customWidth="1"/>
    <col min="3595" max="3596" width="10.85546875" style="336" customWidth="1"/>
    <col min="3597" max="3597" width="9.42578125" style="336" customWidth="1"/>
    <col min="3598" max="3598" width="13.140625" style="336" customWidth="1"/>
    <col min="3599" max="3599" width="11.140625" style="336" customWidth="1"/>
    <col min="3600" max="3600" width="9.42578125" style="336" customWidth="1"/>
    <col min="3601" max="3601" width="12.85546875" style="336" customWidth="1"/>
    <col min="3602" max="3602" width="12.140625" style="336" customWidth="1"/>
    <col min="3603" max="3603" width="9.42578125" style="336" customWidth="1"/>
    <col min="3604" max="3604" width="12" style="336" customWidth="1"/>
    <col min="3605" max="3605" width="12.140625" style="336" customWidth="1"/>
    <col min="3606" max="3606" width="15.42578125" style="336" customWidth="1"/>
    <col min="3607" max="3840" width="9.140625" style="336"/>
    <col min="3841" max="3841" width="4.42578125" style="336" customWidth="1"/>
    <col min="3842" max="3842" width="13.85546875" style="336" customWidth="1"/>
    <col min="3843" max="3843" width="53" style="336" customWidth="1"/>
    <col min="3844" max="3844" width="10.140625" style="336" customWidth="1"/>
    <col min="3845" max="3846" width="11.140625" style="336" customWidth="1"/>
    <col min="3847" max="3847" width="9.42578125" style="336" customWidth="1"/>
    <col min="3848" max="3848" width="11.85546875" style="336" customWidth="1"/>
    <col min="3849" max="3849" width="10.5703125" style="336" customWidth="1"/>
    <col min="3850" max="3850" width="9.42578125" style="336" customWidth="1"/>
    <col min="3851" max="3852" width="10.85546875" style="336" customWidth="1"/>
    <col min="3853" max="3853" width="9.42578125" style="336" customWidth="1"/>
    <col min="3854" max="3854" width="13.140625" style="336" customWidth="1"/>
    <col min="3855" max="3855" width="11.140625" style="336" customWidth="1"/>
    <col min="3856" max="3856" width="9.42578125" style="336" customWidth="1"/>
    <col min="3857" max="3857" width="12.85546875" style="336" customWidth="1"/>
    <col min="3858" max="3858" width="12.140625" style="336" customWidth="1"/>
    <col min="3859" max="3859" width="9.42578125" style="336" customWidth="1"/>
    <col min="3860" max="3860" width="12" style="336" customWidth="1"/>
    <col min="3861" max="3861" width="12.140625" style="336" customWidth="1"/>
    <col min="3862" max="3862" width="15.42578125" style="336" customWidth="1"/>
    <col min="3863" max="4096" width="9.140625" style="336"/>
    <col min="4097" max="4097" width="4.42578125" style="336" customWidth="1"/>
    <col min="4098" max="4098" width="13.85546875" style="336" customWidth="1"/>
    <col min="4099" max="4099" width="53" style="336" customWidth="1"/>
    <col min="4100" max="4100" width="10.140625" style="336" customWidth="1"/>
    <col min="4101" max="4102" width="11.140625" style="336" customWidth="1"/>
    <col min="4103" max="4103" width="9.42578125" style="336" customWidth="1"/>
    <col min="4104" max="4104" width="11.85546875" style="336" customWidth="1"/>
    <col min="4105" max="4105" width="10.5703125" style="336" customWidth="1"/>
    <col min="4106" max="4106" width="9.42578125" style="336" customWidth="1"/>
    <col min="4107" max="4108" width="10.85546875" style="336" customWidth="1"/>
    <col min="4109" max="4109" width="9.42578125" style="336" customWidth="1"/>
    <col min="4110" max="4110" width="13.140625" style="336" customWidth="1"/>
    <col min="4111" max="4111" width="11.140625" style="336" customWidth="1"/>
    <col min="4112" max="4112" width="9.42578125" style="336" customWidth="1"/>
    <col min="4113" max="4113" width="12.85546875" style="336" customWidth="1"/>
    <col min="4114" max="4114" width="12.140625" style="336" customWidth="1"/>
    <col min="4115" max="4115" width="9.42578125" style="336" customWidth="1"/>
    <col min="4116" max="4116" width="12" style="336" customWidth="1"/>
    <col min="4117" max="4117" width="12.140625" style="336" customWidth="1"/>
    <col min="4118" max="4118" width="15.42578125" style="336" customWidth="1"/>
    <col min="4119" max="4352" width="9.140625" style="336"/>
    <col min="4353" max="4353" width="4.42578125" style="336" customWidth="1"/>
    <col min="4354" max="4354" width="13.85546875" style="336" customWidth="1"/>
    <col min="4355" max="4355" width="53" style="336" customWidth="1"/>
    <col min="4356" max="4356" width="10.140625" style="336" customWidth="1"/>
    <col min="4357" max="4358" width="11.140625" style="336" customWidth="1"/>
    <col min="4359" max="4359" width="9.42578125" style="336" customWidth="1"/>
    <col min="4360" max="4360" width="11.85546875" style="336" customWidth="1"/>
    <col min="4361" max="4361" width="10.5703125" style="336" customWidth="1"/>
    <col min="4362" max="4362" width="9.42578125" style="336" customWidth="1"/>
    <col min="4363" max="4364" width="10.85546875" style="336" customWidth="1"/>
    <col min="4365" max="4365" width="9.42578125" style="336" customWidth="1"/>
    <col min="4366" max="4366" width="13.140625" style="336" customWidth="1"/>
    <col min="4367" max="4367" width="11.140625" style="336" customWidth="1"/>
    <col min="4368" max="4368" width="9.42578125" style="336" customWidth="1"/>
    <col min="4369" max="4369" width="12.85546875" style="336" customWidth="1"/>
    <col min="4370" max="4370" width="12.140625" style="336" customWidth="1"/>
    <col min="4371" max="4371" width="9.42578125" style="336" customWidth="1"/>
    <col min="4372" max="4372" width="12" style="336" customWidth="1"/>
    <col min="4373" max="4373" width="12.140625" style="336" customWidth="1"/>
    <col min="4374" max="4374" width="15.42578125" style="336" customWidth="1"/>
    <col min="4375" max="4608" width="9.140625" style="336"/>
    <col min="4609" max="4609" width="4.42578125" style="336" customWidth="1"/>
    <col min="4610" max="4610" width="13.85546875" style="336" customWidth="1"/>
    <col min="4611" max="4611" width="53" style="336" customWidth="1"/>
    <col min="4612" max="4612" width="10.140625" style="336" customWidth="1"/>
    <col min="4613" max="4614" width="11.140625" style="336" customWidth="1"/>
    <col min="4615" max="4615" width="9.42578125" style="336" customWidth="1"/>
    <col min="4616" max="4616" width="11.85546875" style="336" customWidth="1"/>
    <col min="4617" max="4617" width="10.5703125" style="336" customWidth="1"/>
    <col min="4618" max="4618" width="9.42578125" style="336" customWidth="1"/>
    <col min="4619" max="4620" width="10.85546875" style="336" customWidth="1"/>
    <col min="4621" max="4621" width="9.42578125" style="336" customWidth="1"/>
    <col min="4622" max="4622" width="13.140625" style="336" customWidth="1"/>
    <col min="4623" max="4623" width="11.140625" style="336" customWidth="1"/>
    <col min="4624" max="4624" width="9.42578125" style="336" customWidth="1"/>
    <col min="4625" max="4625" width="12.85546875" style="336" customWidth="1"/>
    <col min="4626" max="4626" width="12.140625" style="336" customWidth="1"/>
    <col min="4627" max="4627" width="9.42578125" style="336" customWidth="1"/>
    <col min="4628" max="4628" width="12" style="336" customWidth="1"/>
    <col min="4629" max="4629" width="12.140625" style="336" customWidth="1"/>
    <col min="4630" max="4630" width="15.42578125" style="336" customWidth="1"/>
    <col min="4631" max="4864" width="9.140625" style="336"/>
    <col min="4865" max="4865" width="4.42578125" style="336" customWidth="1"/>
    <col min="4866" max="4866" width="13.85546875" style="336" customWidth="1"/>
    <col min="4867" max="4867" width="53" style="336" customWidth="1"/>
    <col min="4868" max="4868" width="10.140625" style="336" customWidth="1"/>
    <col min="4869" max="4870" width="11.140625" style="336" customWidth="1"/>
    <col min="4871" max="4871" width="9.42578125" style="336" customWidth="1"/>
    <col min="4872" max="4872" width="11.85546875" style="336" customWidth="1"/>
    <col min="4873" max="4873" width="10.5703125" style="336" customWidth="1"/>
    <col min="4874" max="4874" width="9.42578125" style="336" customWidth="1"/>
    <col min="4875" max="4876" width="10.85546875" style="336" customWidth="1"/>
    <col min="4877" max="4877" width="9.42578125" style="336" customWidth="1"/>
    <col min="4878" max="4878" width="13.140625" style="336" customWidth="1"/>
    <col min="4879" max="4879" width="11.140625" style="336" customWidth="1"/>
    <col min="4880" max="4880" width="9.42578125" style="336" customWidth="1"/>
    <col min="4881" max="4881" width="12.85546875" style="336" customWidth="1"/>
    <col min="4882" max="4882" width="12.140625" style="336" customWidth="1"/>
    <col min="4883" max="4883" width="9.42578125" style="336" customWidth="1"/>
    <col min="4884" max="4884" width="12" style="336" customWidth="1"/>
    <col min="4885" max="4885" width="12.140625" style="336" customWidth="1"/>
    <col min="4886" max="4886" width="15.42578125" style="336" customWidth="1"/>
    <col min="4887" max="5120" width="9.140625" style="336"/>
    <col min="5121" max="5121" width="4.42578125" style="336" customWidth="1"/>
    <col min="5122" max="5122" width="13.85546875" style="336" customWidth="1"/>
    <col min="5123" max="5123" width="53" style="336" customWidth="1"/>
    <col min="5124" max="5124" width="10.140625" style="336" customWidth="1"/>
    <col min="5125" max="5126" width="11.140625" style="336" customWidth="1"/>
    <col min="5127" max="5127" width="9.42578125" style="336" customWidth="1"/>
    <col min="5128" max="5128" width="11.85546875" style="336" customWidth="1"/>
    <col min="5129" max="5129" width="10.5703125" style="336" customWidth="1"/>
    <col min="5130" max="5130" width="9.42578125" style="336" customWidth="1"/>
    <col min="5131" max="5132" width="10.85546875" style="336" customWidth="1"/>
    <col min="5133" max="5133" width="9.42578125" style="336" customWidth="1"/>
    <col min="5134" max="5134" width="13.140625" style="336" customWidth="1"/>
    <col min="5135" max="5135" width="11.140625" style="336" customWidth="1"/>
    <col min="5136" max="5136" width="9.42578125" style="336" customWidth="1"/>
    <col min="5137" max="5137" width="12.85546875" style="336" customWidth="1"/>
    <col min="5138" max="5138" width="12.140625" style="336" customWidth="1"/>
    <col min="5139" max="5139" width="9.42578125" style="336" customWidth="1"/>
    <col min="5140" max="5140" width="12" style="336" customWidth="1"/>
    <col min="5141" max="5141" width="12.140625" style="336" customWidth="1"/>
    <col min="5142" max="5142" width="15.42578125" style="336" customWidth="1"/>
    <col min="5143" max="5376" width="9.140625" style="336"/>
    <col min="5377" max="5377" width="4.42578125" style="336" customWidth="1"/>
    <col min="5378" max="5378" width="13.85546875" style="336" customWidth="1"/>
    <col min="5379" max="5379" width="53" style="336" customWidth="1"/>
    <col min="5380" max="5380" width="10.140625" style="336" customWidth="1"/>
    <col min="5381" max="5382" width="11.140625" style="336" customWidth="1"/>
    <col min="5383" max="5383" width="9.42578125" style="336" customWidth="1"/>
    <col min="5384" max="5384" width="11.85546875" style="336" customWidth="1"/>
    <col min="5385" max="5385" width="10.5703125" style="336" customWidth="1"/>
    <col min="5386" max="5386" width="9.42578125" style="336" customWidth="1"/>
    <col min="5387" max="5388" width="10.85546875" style="336" customWidth="1"/>
    <col min="5389" max="5389" width="9.42578125" style="336" customWidth="1"/>
    <col min="5390" max="5390" width="13.140625" style="336" customWidth="1"/>
    <col min="5391" max="5391" width="11.140625" style="336" customWidth="1"/>
    <col min="5392" max="5392" width="9.42578125" style="336" customWidth="1"/>
    <col min="5393" max="5393" width="12.85546875" style="336" customWidth="1"/>
    <col min="5394" max="5394" width="12.140625" style="336" customWidth="1"/>
    <col min="5395" max="5395" width="9.42578125" style="336" customWidth="1"/>
    <col min="5396" max="5396" width="12" style="336" customWidth="1"/>
    <col min="5397" max="5397" width="12.140625" style="336" customWidth="1"/>
    <col min="5398" max="5398" width="15.42578125" style="336" customWidth="1"/>
    <col min="5399" max="5632" width="9.140625" style="336"/>
    <col min="5633" max="5633" width="4.42578125" style="336" customWidth="1"/>
    <col min="5634" max="5634" width="13.85546875" style="336" customWidth="1"/>
    <col min="5635" max="5635" width="53" style="336" customWidth="1"/>
    <col min="5636" max="5636" width="10.140625" style="336" customWidth="1"/>
    <col min="5637" max="5638" width="11.140625" style="336" customWidth="1"/>
    <col min="5639" max="5639" width="9.42578125" style="336" customWidth="1"/>
    <col min="5640" max="5640" width="11.85546875" style="336" customWidth="1"/>
    <col min="5641" max="5641" width="10.5703125" style="336" customWidth="1"/>
    <col min="5642" max="5642" width="9.42578125" style="336" customWidth="1"/>
    <col min="5643" max="5644" width="10.85546875" style="336" customWidth="1"/>
    <col min="5645" max="5645" width="9.42578125" style="336" customWidth="1"/>
    <col min="5646" max="5646" width="13.140625" style="336" customWidth="1"/>
    <col min="5647" max="5647" width="11.140625" style="336" customWidth="1"/>
    <col min="5648" max="5648" width="9.42578125" style="336" customWidth="1"/>
    <col min="5649" max="5649" width="12.85546875" style="336" customWidth="1"/>
    <col min="5650" max="5650" width="12.140625" style="336" customWidth="1"/>
    <col min="5651" max="5651" width="9.42578125" style="336" customWidth="1"/>
    <col min="5652" max="5652" width="12" style="336" customWidth="1"/>
    <col min="5653" max="5653" width="12.140625" style="336" customWidth="1"/>
    <col min="5654" max="5654" width="15.42578125" style="336" customWidth="1"/>
    <col min="5655" max="5888" width="9.140625" style="336"/>
    <col min="5889" max="5889" width="4.42578125" style="336" customWidth="1"/>
    <col min="5890" max="5890" width="13.85546875" style="336" customWidth="1"/>
    <col min="5891" max="5891" width="53" style="336" customWidth="1"/>
    <col min="5892" max="5892" width="10.140625" style="336" customWidth="1"/>
    <col min="5893" max="5894" width="11.140625" style="336" customWidth="1"/>
    <col min="5895" max="5895" width="9.42578125" style="336" customWidth="1"/>
    <col min="5896" max="5896" width="11.85546875" style="336" customWidth="1"/>
    <col min="5897" max="5897" width="10.5703125" style="336" customWidth="1"/>
    <col min="5898" max="5898" width="9.42578125" style="336" customWidth="1"/>
    <col min="5899" max="5900" width="10.85546875" style="336" customWidth="1"/>
    <col min="5901" max="5901" width="9.42578125" style="336" customWidth="1"/>
    <col min="5902" max="5902" width="13.140625" style="336" customWidth="1"/>
    <col min="5903" max="5903" width="11.140625" style="336" customWidth="1"/>
    <col min="5904" max="5904" width="9.42578125" style="336" customWidth="1"/>
    <col min="5905" max="5905" width="12.85546875" style="336" customWidth="1"/>
    <col min="5906" max="5906" width="12.140625" style="336" customWidth="1"/>
    <col min="5907" max="5907" width="9.42578125" style="336" customWidth="1"/>
    <col min="5908" max="5908" width="12" style="336" customWidth="1"/>
    <col min="5909" max="5909" width="12.140625" style="336" customWidth="1"/>
    <col min="5910" max="5910" width="15.42578125" style="336" customWidth="1"/>
    <col min="5911" max="6144" width="9.140625" style="336"/>
    <col min="6145" max="6145" width="4.42578125" style="336" customWidth="1"/>
    <col min="6146" max="6146" width="13.85546875" style="336" customWidth="1"/>
    <col min="6147" max="6147" width="53" style="336" customWidth="1"/>
    <col min="6148" max="6148" width="10.140625" style="336" customWidth="1"/>
    <col min="6149" max="6150" width="11.140625" style="336" customWidth="1"/>
    <col min="6151" max="6151" width="9.42578125" style="336" customWidth="1"/>
    <col min="6152" max="6152" width="11.85546875" style="336" customWidth="1"/>
    <col min="6153" max="6153" width="10.5703125" style="336" customWidth="1"/>
    <col min="6154" max="6154" width="9.42578125" style="336" customWidth="1"/>
    <col min="6155" max="6156" width="10.85546875" style="336" customWidth="1"/>
    <col min="6157" max="6157" width="9.42578125" style="336" customWidth="1"/>
    <col min="6158" max="6158" width="13.140625" style="336" customWidth="1"/>
    <col min="6159" max="6159" width="11.140625" style="336" customWidth="1"/>
    <col min="6160" max="6160" width="9.42578125" style="336" customWidth="1"/>
    <col min="6161" max="6161" width="12.85546875" style="336" customWidth="1"/>
    <col min="6162" max="6162" width="12.140625" style="336" customWidth="1"/>
    <col min="6163" max="6163" width="9.42578125" style="336" customWidth="1"/>
    <col min="6164" max="6164" width="12" style="336" customWidth="1"/>
    <col min="6165" max="6165" width="12.140625" style="336" customWidth="1"/>
    <col min="6166" max="6166" width="15.42578125" style="336" customWidth="1"/>
    <col min="6167" max="6400" width="9.140625" style="336"/>
    <col min="6401" max="6401" width="4.42578125" style="336" customWidth="1"/>
    <col min="6402" max="6402" width="13.85546875" style="336" customWidth="1"/>
    <col min="6403" max="6403" width="53" style="336" customWidth="1"/>
    <col min="6404" max="6404" width="10.140625" style="336" customWidth="1"/>
    <col min="6405" max="6406" width="11.140625" style="336" customWidth="1"/>
    <col min="6407" max="6407" width="9.42578125" style="336" customWidth="1"/>
    <col min="6408" max="6408" width="11.85546875" style="336" customWidth="1"/>
    <col min="6409" max="6409" width="10.5703125" style="336" customWidth="1"/>
    <col min="6410" max="6410" width="9.42578125" style="336" customWidth="1"/>
    <col min="6411" max="6412" width="10.85546875" style="336" customWidth="1"/>
    <col min="6413" max="6413" width="9.42578125" style="336" customWidth="1"/>
    <col min="6414" max="6414" width="13.140625" style="336" customWidth="1"/>
    <col min="6415" max="6415" width="11.140625" style="336" customWidth="1"/>
    <col min="6416" max="6416" width="9.42578125" style="336" customWidth="1"/>
    <col min="6417" max="6417" width="12.85546875" style="336" customWidth="1"/>
    <col min="6418" max="6418" width="12.140625" style="336" customWidth="1"/>
    <col min="6419" max="6419" width="9.42578125" style="336" customWidth="1"/>
    <col min="6420" max="6420" width="12" style="336" customWidth="1"/>
    <col min="6421" max="6421" width="12.140625" style="336" customWidth="1"/>
    <col min="6422" max="6422" width="15.42578125" style="336" customWidth="1"/>
    <col min="6423" max="6656" width="9.140625" style="336"/>
    <col min="6657" max="6657" width="4.42578125" style="336" customWidth="1"/>
    <col min="6658" max="6658" width="13.85546875" style="336" customWidth="1"/>
    <col min="6659" max="6659" width="53" style="336" customWidth="1"/>
    <col min="6660" max="6660" width="10.140625" style="336" customWidth="1"/>
    <col min="6661" max="6662" width="11.140625" style="336" customWidth="1"/>
    <col min="6663" max="6663" width="9.42578125" style="336" customWidth="1"/>
    <col min="6664" max="6664" width="11.85546875" style="336" customWidth="1"/>
    <col min="6665" max="6665" width="10.5703125" style="336" customWidth="1"/>
    <col min="6666" max="6666" width="9.42578125" style="336" customWidth="1"/>
    <col min="6667" max="6668" width="10.85546875" style="336" customWidth="1"/>
    <col min="6669" max="6669" width="9.42578125" style="336" customWidth="1"/>
    <col min="6670" max="6670" width="13.140625" style="336" customWidth="1"/>
    <col min="6671" max="6671" width="11.140625" style="336" customWidth="1"/>
    <col min="6672" max="6672" width="9.42578125" style="336" customWidth="1"/>
    <col min="6673" max="6673" width="12.85546875" style="336" customWidth="1"/>
    <col min="6674" max="6674" width="12.140625" style="336" customWidth="1"/>
    <col min="6675" max="6675" width="9.42578125" style="336" customWidth="1"/>
    <col min="6676" max="6676" width="12" style="336" customWidth="1"/>
    <col min="6677" max="6677" width="12.140625" style="336" customWidth="1"/>
    <col min="6678" max="6678" width="15.42578125" style="336" customWidth="1"/>
    <col min="6679" max="6912" width="9.140625" style="336"/>
    <col min="6913" max="6913" width="4.42578125" style="336" customWidth="1"/>
    <col min="6914" max="6914" width="13.85546875" style="336" customWidth="1"/>
    <col min="6915" max="6915" width="53" style="336" customWidth="1"/>
    <col min="6916" max="6916" width="10.140625" style="336" customWidth="1"/>
    <col min="6917" max="6918" width="11.140625" style="336" customWidth="1"/>
    <col min="6919" max="6919" width="9.42578125" style="336" customWidth="1"/>
    <col min="6920" max="6920" width="11.85546875" style="336" customWidth="1"/>
    <col min="6921" max="6921" width="10.5703125" style="336" customWidth="1"/>
    <col min="6922" max="6922" width="9.42578125" style="336" customWidth="1"/>
    <col min="6923" max="6924" width="10.85546875" style="336" customWidth="1"/>
    <col min="6925" max="6925" width="9.42578125" style="336" customWidth="1"/>
    <col min="6926" max="6926" width="13.140625" style="336" customWidth="1"/>
    <col min="6927" max="6927" width="11.140625" style="336" customWidth="1"/>
    <col min="6928" max="6928" width="9.42578125" style="336" customWidth="1"/>
    <col min="6929" max="6929" width="12.85546875" style="336" customWidth="1"/>
    <col min="6930" max="6930" width="12.140625" style="336" customWidth="1"/>
    <col min="6931" max="6931" width="9.42578125" style="336" customWidth="1"/>
    <col min="6932" max="6932" width="12" style="336" customWidth="1"/>
    <col min="6933" max="6933" width="12.140625" style="336" customWidth="1"/>
    <col min="6934" max="6934" width="15.42578125" style="336" customWidth="1"/>
    <col min="6935" max="7168" width="9.140625" style="336"/>
    <col min="7169" max="7169" width="4.42578125" style="336" customWidth="1"/>
    <col min="7170" max="7170" width="13.85546875" style="336" customWidth="1"/>
    <col min="7171" max="7171" width="53" style="336" customWidth="1"/>
    <col min="7172" max="7172" width="10.140625" style="336" customWidth="1"/>
    <col min="7173" max="7174" width="11.140625" style="336" customWidth="1"/>
    <col min="7175" max="7175" width="9.42578125" style="336" customWidth="1"/>
    <col min="7176" max="7176" width="11.85546875" style="336" customWidth="1"/>
    <col min="7177" max="7177" width="10.5703125" style="336" customWidth="1"/>
    <col min="7178" max="7178" width="9.42578125" style="336" customWidth="1"/>
    <col min="7179" max="7180" width="10.85546875" style="336" customWidth="1"/>
    <col min="7181" max="7181" width="9.42578125" style="336" customWidth="1"/>
    <col min="7182" max="7182" width="13.140625" style="336" customWidth="1"/>
    <col min="7183" max="7183" width="11.140625" style="336" customWidth="1"/>
    <col min="7184" max="7184" width="9.42578125" style="336" customWidth="1"/>
    <col min="7185" max="7185" width="12.85546875" style="336" customWidth="1"/>
    <col min="7186" max="7186" width="12.140625" style="336" customWidth="1"/>
    <col min="7187" max="7187" width="9.42578125" style="336" customWidth="1"/>
    <col min="7188" max="7188" width="12" style="336" customWidth="1"/>
    <col min="7189" max="7189" width="12.140625" style="336" customWidth="1"/>
    <col min="7190" max="7190" width="15.42578125" style="336" customWidth="1"/>
    <col min="7191" max="7424" width="9.140625" style="336"/>
    <col min="7425" max="7425" width="4.42578125" style="336" customWidth="1"/>
    <col min="7426" max="7426" width="13.85546875" style="336" customWidth="1"/>
    <col min="7427" max="7427" width="53" style="336" customWidth="1"/>
    <col min="7428" max="7428" width="10.140625" style="336" customWidth="1"/>
    <col min="7429" max="7430" width="11.140625" style="336" customWidth="1"/>
    <col min="7431" max="7431" width="9.42578125" style="336" customWidth="1"/>
    <col min="7432" max="7432" width="11.85546875" style="336" customWidth="1"/>
    <col min="7433" max="7433" width="10.5703125" style="336" customWidth="1"/>
    <col min="7434" max="7434" width="9.42578125" style="336" customWidth="1"/>
    <col min="7435" max="7436" width="10.85546875" style="336" customWidth="1"/>
    <col min="7437" max="7437" width="9.42578125" style="336" customWidth="1"/>
    <col min="7438" max="7438" width="13.140625" style="336" customWidth="1"/>
    <col min="7439" max="7439" width="11.140625" style="336" customWidth="1"/>
    <col min="7440" max="7440" width="9.42578125" style="336" customWidth="1"/>
    <col min="7441" max="7441" width="12.85546875" style="336" customWidth="1"/>
    <col min="7442" max="7442" width="12.140625" style="336" customWidth="1"/>
    <col min="7443" max="7443" width="9.42578125" style="336" customWidth="1"/>
    <col min="7444" max="7444" width="12" style="336" customWidth="1"/>
    <col min="7445" max="7445" width="12.140625" style="336" customWidth="1"/>
    <col min="7446" max="7446" width="15.42578125" style="336" customWidth="1"/>
    <col min="7447" max="7680" width="9.140625" style="336"/>
    <col min="7681" max="7681" width="4.42578125" style="336" customWidth="1"/>
    <col min="7682" max="7682" width="13.85546875" style="336" customWidth="1"/>
    <col min="7683" max="7683" width="53" style="336" customWidth="1"/>
    <col min="7684" max="7684" width="10.140625" style="336" customWidth="1"/>
    <col min="7685" max="7686" width="11.140625" style="336" customWidth="1"/>
    <col min="7687" max="7687" width="9.42578125" style="336" customWidth="1"/>
    <col min="7688" max="7688" width="11.85546875" style="336" customWidth="1"/>
    <col min="7689" max="7689" width="10.5703125" style="336" customWidth="1"/>
    <col min="7690" max="7690" width="9.42578125" style="336" customWidth="1"/>
    <col min="7691" max="7692" width="10.85546875" style="336" customWidth="1"/>
    <col min="7693" max="7693" width="9.42578125" style="336" customWidth="1"/>
    <col min="7694" max="7694" width="13.140625" style="336" customWidth="1"/>
    <col min="7695" max="7695" width="11.140625" style="336" customWidth="1"/>
    <col min="7696" max="7696" width="9.42578125" style="336" customWidth="1"/>
    <col min="7697" max="7697" width="12.85546875" style="336" customWidth="1"/>
    <col min="7698" max="7698" width="12.140625" style="336" customWidth="1"/>
    <col min="7699" max="7699" width="9.42578125" style="336" customWidth="1"/>
    <col min="7700" max="7700" width="12" style="336" customWidth="1"/>
    <col min="7701" max="7701" width="12.140625" style="336" customWidth="1"/>
    <col min="7702" max="7702" width="15.42578125" style="336" customWidth="1"/>
    <col min="7703" max="7936" width="9.140625" style="336"/>
    <col min="7937" max="7937" width="4.42578125" style="336" customWidth="1"/>
    <col min="7938" max="7938" width="13.85546875" style="336" customWidth="1"/>
    <col min="7939" max="7939" width="53" style="336" customWidth="1"/>
    <col min="7940" max="7940" width="10.140625" style="336" customWidth="1"/>
    <col min="7941" max="7942" width="11.140625" style="336" customWidth="1"/>
    <col min="7943" max="7943" width="9.42578125" style="336" customWidth="1"/>
    <col min="7944" max="7944" width="11.85546875" style="336" customWidth="1"/>
    <col min="7945" max="7945" width="10.5703125" style="336" customWidth="1"/>
    <col min="7946" max="7946" width="9.42578125" style="336" customWidth="1"/>
    <col min="7947" max="7948" width="10.85546875" style="336" customWidth="1"/>
    <col min="7949" max="7949" width="9.42578125" style="336" customWidth="1"/>
    <col min="7950" max="7950" width="13.140625" style="336" customWidth="1"/>
    <col min="7951" max="7951" width="11.140625" style="336" customWidth="1"/>
    <col min="7952" max="7952" width="9.42578125" style="336" customWidth="1"/>
    <col min="7953" max="7953" width="12.85546875" style="336" customWidth="1"/>
    <col min="7954" max="7954" width="12.140625" style="336" customWidth="1"/>
    <col min="7955" max="7955" width="9.42578125" style="336" customWidth="1"/>
    <col min="7956" max="7956" width="12" style="336" customWidth="1"/>
    <col min="7957" max="7957" width="12.140625" style="336" customWidth="1"/>
    <col min="7958" max="7958" width="15.42578125" style="336" customWidth="1"/>
    <col min="7959" max="8192" width="9.140625" style="336"/>
    <col min="8193" max="8193" width="4.42578125" style="336" customWidth="1"/>
    <col min="8194" max="8194" width="13.85546875" style="336" customWidth="1"/>
    <col min="8195" max="8195" width="53" style="336" customWidth="1"/>
    <col min="8196" max="8196" width="10.140625" style="336" customWidth="1"/>
    <col min="8197" max="8198" width="11.140625" style="336" customWidth="1"/>
    <col min="8199" max="8199" width="9.42578125" style="336" customWidth="1"/>
    <col min="8200" max="8200" width="11.85546875" style="336" customWidth="1"/>
    <col min="8201" max="8201" width="10.5703125" style="336" customWidth="1"/>
    <col min="8202" max="8202" width="9.42578125" style="336" customWidth="1"/>
    <col min="8203" max="8204" width="10.85546875" style="336" customWidth="1"/>
    <col min="8205" max="8205" width="9.42578125" style="336" customWidth="1"/>
    <col min="8206" max="8206" width="13.140625" style="336" customWidth="1"/>
    <col min="8207" max="8207" width="11.140625" style="336" customWidth="1"/>
    <col min="8208" max="8208" width="9.42578125" style="336" customWidth="1"/>
    <col min="8209" max="8209" width="12.85546875" style="336" customWidth="1"/>
    <col min="8210" max="8210" width="12.140625" style="336" customWidth="1"/>
    <col min="8211" max="8211" width="9.42578125" style="336" customWidth="1"/>
    <col min="8212" max="8212" width="12" style="336" customWidth="1"/>
    <col min="8213" max="8213" width="12.140625" style="336" customWidth="1"/>
    <col min="8214" max="8214" width="15.42578125" style="336" customWidth="1"/>
    <col min="8215" max="8448" width="9.140625" style="336"/>
    <col min="8449" max="8449" width="4.42578125" style="336" customWidth="1"/>
    <col min="8450" max="8450" width="13.85546875" style="336" customWidth="1"/>
    <col min="8451" max="8451" width="53" style="336" customWidth="1"/>
    <col min="8452" max="8452" width="10.140625" style="336" customWidth="1"/>
    <col min="8453" max="8454" width="11.140625" style="336" customWidth="1"/>
    <col min="8455" max="8455" width="9.42578125" style="336" customWidth="1"/>
    <col min="8456" max="8456" width="11.85546875" style="336" customWidth="1"/>
    <col min="8457" max="8457" width="10.5703125" style="336" customWidth="1"/>
    <col min="8458" max="8458" width="9.42578125" style="336" customWidth="1"/>
    <col min="8459" max="8460" width="10.85546875" style="336" customWidth="1"/>
    <col min="8461" max="8461" width="9.42578125" style="336" customWidth="1"/>
    <col min="8462" max="8462" width="13.140625" style="336" customWidth="1"/>
    <col min="8463" max="8463" width="11.140625" style="336" customWidth="1"/>
    <col min="8464" max="8464" width="9.42578125" style="336" customWidth="1"/>
    <col min="8465" max="8465" width="12.85546875" style="336" customWidth="1"/>
    <col min="8466" max="8466" width="12.140625" style="336" customWidth="1"/>
    <col min="8467" max="8467" width="9.42578125" style="336" customWidth="1"/>
    <col min="8468" max="8468" width="12" style="336" customWidth="1"/>
    <col min="8469" max="8469" width="12.140625" style="336" customWidth="1"/>
    <col min="8470" max="8470" width="15.42578125" style="336" customWidth="1"/>
    <col min="8471" max="8704" width="9.140625" style="336"/>
    <col min="8705" max="8705" width="4.42578125" style="336" customWidth="1"/>
    <col min="8706" max="8706" width="13.85546875" style="336" customWidth="1"/>
    <col min="8707" max="8707" width="53" style="336" customWidth="1"/>
    <col min="8708" max="8708" width="10.140625" style="336" customWidth="1"/>
    <col min="8709" max="8710" width="11.140625" style="336" customWidth="1"/>
    <col min="8711" max="8711" width="9.42578125" style="336" customWidth="1"/>
    <col min="8712" max="8712" width="11.85546875" style="336" customWidth="1"/>
    <col min="8713" max="8713" width="10.5703125" style="336" customWidth="1"/>
    <col min="8714" max="8714" width="9.42578125" style="336" customWidth="1"/>
    <col min="8715" max="8716" width="10.85546875" style="336" customWidth="1"/>
    <col min="8717" max="8717" width="9.42578125" style="336" customWidth="1"/>
    <col min="8718" max="8718" width="13.140625" style="336" customWidth="1"/>
    <col min="8719" max="8719" width="11.140625" style="336" customWidth="1"/>
    <col min="8720" max="8720" width="9.42578125" style="336" customWidth="1"/>
    <col min="8721" max="8721" width="12.85546875" style="336" customWidth="1"/>
    <col min="8722" max="8722" width="12.140625" style="336" customWidth="1"/>
    <col min="8723" max="8723" width="9.42578125" style="336" customWidth="1"/>
    <col min="8724" max="8724" width="12" style="336" customWidth="1"/>
    <col min="8725" max="8725" width="12.140625" style="336" customWidth="1"/>
    <col min="8726" max="8726" width="15.42578125" style="336" customWidth="1"/>
    <col min="8727" max="8960" width="9.140625" style="336"/>
    <col min="8961" max="8961" width="4.42578125" style="336" customWidth="1"/>
    <col min="8962" max="8962" width="13.85546875" style="336" customWidth="1"/>
    <col min="8963" max="8963" width="53" style="336" customWidth="1"/>
    <col min="8964" max="8964" width="10.140625" style="336" customWidth="1"/>
    <col min="8965" max="8966" width="11.140625" style="336" customWidth="1"/>
    <col min="8967" max="8967" width="9.42578125" style="336" customWidth="1"/>
    <col min="8968" max="8968" width="11.85546875" style="336" customWidth="1"/>
    <col min="8969" max="8969" width="10.5703125" style="336" customWidth="1"/>
    <col min="8970" max="8970" width="9.42578125" style="336" customWidth="1"/>
    <col min="8971" max="8972" width="10.85546875" style="336" customWidth="1"/>
    <col min="8973" max="8973" width="9.42578125" style="336" customWidth="1"/>
    <col min="8974" max="8974" width="13.140625" style="336" customWidth="1"/>
    <col min="8975" max="8975" width="11.140625" style="336" customWidth="1"/>
    <col min="8976" max="8976" width="9.42578125" style="336" customWidth="1"/>
    <col min="8977" max="8977" width="12.85546875" style="336" customWidth="1"/>
    <col min="8978" max="8978" width="12.140625" style="336" customWidth="1"/>
    <col min="8979" max="8979" width="9.42578125" style="336" customWidth="1"/>
    <col min="8980" max="8980" width="12" style="336" customWidth="1"/>
    <col min="8981" max="8981" width="12.140625" style="336" customWidth="1"/>
    <col min="8982" max="8982" width="15.42578125" style="336" customWidth="1"/>
    <col min="8983" max="9216" width="9.140625" style="336"/>
    <col min="9217" max="9217" width="4.42578125" style="336" customWidth="1"/>
    <col min="9218" max="9218" width="13.85546875" style="336" customWidth="1"/>
    <col min="9219" max="9219" width="53" style="336" customWidth="1"/>
    <col min="9220" max="9220" width="10.140625" style="336" customWidth="1"/>
    <col min="9221" max="9222" width="11.140625" style="336" customWidth="1"/>
    <col min="9223" max="9223" width="9.42578125" style="336" customWidth="1"/>
    <col min="9224" max="9224" width="11.85546875" style="336" customWidth="1"/>
    <col min="9225" max="9225" width="10.5703125" style="336" customWidth="1"/>
    <col min="9226" max="9226" width="9.42578125" style="336" customWidth="1"/>
    <col min="9227" max="9228" width="10.85546875" style="336" customWidth="1"/>
    <col min="9229" max="9229" width="9.42578125" style="336" customWidth="1"/>
    <col min="9230" max="9230" width="13.140625" style="336" customWidth="1"/>
    <col min="9231" max="9231" width="11.140625" style="336" customWidth="1"/>
    <col min="9232" max="9232" width="9.42578125" style="336" customWidth="1"/>
    <col min="9233" max="9233" width="12.85546875" style="336" customWidth="1"/>
    <col min="9234" max="9234" width="12.140625" style="336" customWidth="1"/>
    <col min="9235" max="9235" width="9.42578125" style="336" customWidth="1"/>
    <col min="9236" max="9236" width="12" style="336" customWidth="1"/>
    <col min="9237" max="9237" width="12.140625" style="336" customWidth="1"/>
    <col min="9238" max="9238" width="15.42578125" style="336" customWidth="1"/>
    <col min="9239" max="9472" width="9.140625" style="336"/>
    <col min="9473" max="9473" width="4.42578125" style="336" customWidth="1"/>
    <col min="9474" max="9474" width="13.85546875" style="336" customWidth="1"/>
    <col min="9475" max="9475" width="53" style="336" customWidth="1"/>
    <col min="9476" max="9476" width="10.140625" style="336" customWidth="1"/>
    <col min="9477" max="9478" width="11.140625" style="336" customWidth="1"/>
    <col min="9479" max="9479" width="9.42578125" style="336" customWidth="1"/>
    <col min="9480" max="9480" width="11.85546875" style="336" customWidth="1"/>
    <col min="9481" max="9481" width="10.5703125" style="336" customWidth="1"/>
    <col min="9482" max="9482" width="9.42578125" style="336" customWidth="1"/>
    <col min="9483" max="9484" width="10.85546875" style="336" customWidth="1"/>
    <col min="9485" max="9485" width="9.42578125" style="336" customWidth="1"/>
    <col min="9486" max="9486" width="13.140625" style="336" customWidth="1"/>
    <col min="9487" max="9487" width="11.140625" style="336" customWidth="1"/>
    <col min="9488" max="9488" width="9.42578125" style="336" customWidth="1"/>
    <col min="9489" max="9489" width="12.85546875" style="336" customWidth="1"/>
    <col min="9490" max="9490" width="12.140625" style="336" customWidth="1"/>
    <col min="9491" max="9491" width="9.42578125" style="336" customWidth="1"/>
    <col min="9492" max="9492" width="12" style="336" customWidth="1"/>
    <col min="9493" max="9493" width="12.140625" style="336" customWidth="1"/>
    <col min="9494" max="9494" width="15.42578125" style="336" customWidth="1"/>
    <col min="9495" max="9728" width="9.140625" style="336"/>
    <col min="9729" max="9729" width="4.42578125" style="336" customWidth="1"/>
    <col min="9730" max="9730" width="13.85546875" style="336" customWidth="1"/>
    <col min="9731" max="9731" width="53" style="336" customWidth="1"/>
    <col min="9732" max="9732" width="10.140625" style="336" customWidth="1"/>
    <col min="9733" max="9734" width="11.140625" style="336" customWidth="1"/>
    <col min="9735" max="9735" width="9.42578125" style="336" customWidth="1"/>
    <col min="9736" max="9736" width="11.85546875" style="336" customWidth="1"/>
    <col min="9737" max="9737" width="10.5703125" style="336" customWidth="1"/>
    <col min="9738" max="9738" width="9.42578125" style="336" customWidth="1"/>
    <col min="9739" max="9740" width="10.85546875" style="336" customWidth="1"/>
    <col min="9741" max="9741" width="9.42578125" style="336" customWidth="1"/>
    <col min="9742" max="9742" width="13.140625" style="336" customWidth="1"/>
    <col min="9743" max="9743" width="11.140625" style="336" customWidth="1"/>
    <col min="9744" max="9744" width="9.42578125" style="336" customWidth="1"/>
    <col min="9745" max="9745" width="12.85546875" style="336" customWidth="1"/>
    <col min="9746" max="9746" width="12.140625" style="336" customWidth="1"/>
    <col min="9747" max="9747" width="9.42578125" style="336" customWidth="1"/>
    <col min="9748" max="9748" width="12" style="336" customWidth="1"/>
    <col min="9749" max="9749" width="12.140625" style="336" customWidth="1"/>
    <col min="9750" max="9750" width="15.42578125" style="336" customWidth="1"/>
    <col min="9751" max="9984" width="9.140625" style="336"/>
    <col min="9985" max="9985" width="4.42578125" style="336" customWidth="1"/>
    <col min="9986" max="9986" width="13.85546875" style="336" customWidth="1"/>
    <col min="9987" max="9987" width="53" style="336" customWidth="1"/>
    <col min="9988" max="9988" width="10.140625" style="336" customWidth="1"/>
    <col min="9989" max="9990" width="11.140625" style="336" customWidth="1"/>
    <col min="9991" max="9991" width="9.42578125" style="336" customWidth="1"/>
    <col min="9992" max="9992" width="11.85546875" style="336" customWidth="1"/>
    <col min="9993" max="9993" width="10.5703125" style="336" customWidth="1"/>
    <col min="9994" max="9994" width="9.42578125" style="336" customWidth="1"/>
    <col min="9995" max="9996" width="10.85546875" style="336" customWidth="1"/>
    <col min="9997" max="9997" width="9.42578125" style="336" customWidth="1"/>
    <col min="9998" max="9998" width="13.140625" style="336" customWidth="1"/>
    <col min="9999" max="9999" width="11.140625" style="336" customWidth="1"/>
    <col min="10000" max="10000" width="9.42578125" style="336" customWidth="1"/>
    <col min="10001" max="10001" width="12.85546875" style="336" customWidth="1"/>
    <col min="10002" max="10002" width="12.140625" style="336" customWidth="1"/>
    <col min="10003" max="10003" width="9.42578125" style="336" customWidth="1"/>
    <col min="10004" max="10004" width="12" style="336" customWidth="1"/>
    <col min="10005" max="10005" width="12.140625" style="336" customWidth="1"/>
    <col min="10006" max="10006" width="15.42578125" style="336" customWidth="1"/>
    <col min="10007" max="10240" width="9.140625" style="336"/>
    <col min="10241" max="10241" width="4.42578125" style="336" customWidth="1"/>
    <col min="10242" max="10242" width="13.85546875" style="336" customWidth="1"/>
    <col min="10243" max="10243" width="53" style="336" customWidth="1"/>
    <col min="10244" max="10244" width="10.140625" style="336" customWidth="1"/>
    <col min="10245" max="10246" width="11.140625" style="336" customWidth="1"/>
    <col min="10247" max="10247" width="9.42578125" style="336" customWidth="1"/>
    <col min="10248" max="10248" width="11.85546875" style="336" customWidth="1"/>
    <col min="10249" max="10249" width="10.5703125" style="336" customWidth="1"/>
    <col min="10250" max="10250" width="9.42578125" style="336" customWidth="1"/>
    <col min="10251" max="10252" width="10.85546875" style="336" customWidth="1"/>
    <col min="10253" max="10253" width="9.42578125" style="336" customWidth="1"/>
    <col min="10254" max="10254" width="13.140625" style="336" customWidth="1"/>
    <col min="10255" max="10255" width="11.140625" style="336" customWidth="1"/>
    <col min="10256" max="10256" width="9.42578125" style="336" customWidth="1"/>
    <col min="10257" max="10257" width="12.85546875" style="336" customWidth="1"/>
    <col min="10258" max="10258" width="12.140625" style="336" customWidth="1"/>
    <col min="10259" max="10259" width="9.42578125" style="336" customWidth="1"/>
    <col min="10260" max="10260" width="12" style="336" customWidth="1"/>
    <col min="10261" max="10261" width="12.140625" style="336" customWidth="1"/>
    <col min="10262" max="10262" width="15.42578125" style="336" customWidth="1"/>
    <col min="10263" max="10496" width="9.140625" style="336"/>
    <col min="10497" max="10497" width="4.42578125" style="336" customWidth="1"/>
    <col min="10498" max="10498" width="13.85546875" style="336" customWidth="1"/>
    <col min="10499" max="10499" width="53" style="336" customWidth="1"/>
    <col min="10500" max="10500" width="10.140625" style="336" customWidth="1"/>
    <col min="10501" max="10502" width="11.140625" style="336" customWidth="1"/>
    <col min="10503" max="10503" width="9.42578125" style="336" customWidth="1"/>
    <col min="10504" max="10504" width="11.85546875" style="336" customWidth="1"/>
    <col min="10505" max="10505" width="10.5703125" style="336" customWidth="1"/>
    <col min="10506" max="10506" width="9.42578125" style="336" customWidth="1"/>
    <col min="10507" max="10508" width="10.85546875" style="336" customWidth="1"/>
    <col min="10509" max="10509" width="9.42578125" style="336" customWidth="1"/>
    <col min="10510" max="10510" width="13.140625" style="336" customWidth="1"/>
    <col min="10511" max="10511" width="11.140625" style="336" customWidth="1"/>
    <col min="10512" max="10512" width="9.42578125" style="336" customWidth="1"/>
    <col min="10513" max="10513" width="12.85546875" style="336" customWidth="1"/>
    <col min="10514" max="10514" width="12.140625" style="336" customWidth="1"/>
    <col min="10515" max="10515" width="9.42578125" style="336" customWidth="1"/>
    <col min="10516" max="10516" width="12" style="336" customWidth="1"/>
    <col min="10517" max="10517" width="12.140625" style="336" customWidth="1"/>
    <col min="10518" max="10518" width="15.42578125" style="336" customWidth="1"/>
    <col min="10519" max="10752" width="9.140625" style="336"/>
    <col min="10753" max="10753" width="4.42578125" style="336" customWidth="1"/>
    <col min="10754" max="10754" width="13.85546875" style="336" customWidth="1"/>
    <col min="10755" max="10755" width="53" style="336" customWidth="1"/>
    <col min="10756" max="10756" width="10.140625" style="336" customWidth="1"/>
    <col min="10757" max="10758" width="11.140625" style="336" customWidth="1"/>
    <col min="10759" max="10759" width="9.42578125" style="336" customWidth="1"/>
    <col min="10760" max="10760" width="11.85546875" style="336" customWidth="1"/>
    <col min="10761" max="10761" width="10.5703125" style="336" customWidth="1"/>
    <col min="10762" max="10762" width="9.42578125" style="336" customWidth="1"/>
    <col min="10763" max="10764" width="10.85546875" style="336" customWidth="1"/>
    <col min="10765" max="10765" width="9.42578125" style="336" customWidth="1"/>
    <col min="10766" max="10766" width="13.140625" style="336" customWidth="1"/>
    <col min="10767" max="10767" width="11.140625" style="336" customWidth="1"/>
    <col min="10768" max="10768" width="9.42578125" style="336" customWidth="1"/>
    <col min="10769" max="10769" width="12.85546875" style="336" customWidth="1"/>
    <col min="10770" max="10770" width="12.140625" style="336" customWidth="1"/>
    <col min="10771" max="10771" width="9.42578125" style="336" customWidth="1"/>
    <col min="10772" max="10772" width="12" style="336" customWidth="1"/>
    <col min="10773" max="10773" width="12.140625" style="336" customWidth="1"/>
    <col min="10774" max="10774" width="15.42578125" style="336" customWidth="1"/>
    <col min="10775" max="11008" width="9.140625" style="336"/>
    <col min="11009" max="11009" width="4.42578125" style="336" customWidth="1"/>
    <col min="11010" max="11010" width="13.85546875" style="336" customWidth="1"/>
    <col min="11011" max="11011" width="53" style="336" customWidth="1"/>
    <col min="11012" max="11012" width="10.140625" style="336" customWidth="1"/>
    <col min="11013" max="11014" width="11.140625" style="336" customWidth="1"/>
    <col min="11015" max="11015" width="9.42578125" style="336" customWidth="1"/>
    <col min="11016" max="11016" width="11.85546875" style="336" customWidth="1"/>
    <col min="11017" max="11017" width="10.5703125" style="336" customWidth="1"/>
    <col min="11018" max="11018" width="9.42578125" style="336" customWidth="1"/>
    <col min="11019" max="11020" width="10.85546875" style="336" customWidth="1"/>
    <col min="11021" max="11021" width="9.42578125" style="336" customWidth="1"/>
    <col min="11022" max="11022" width="13.140625" style="336" customWidth="1"/>
    <col min="11023" max="11023" width="11.140625" style="336" customWidth="1"/>
    <col min="11024" max="11024" width="9.42578125" style="336" customWidth="1"/>
    <col min="11025" max="11025" width="12.85546875" style="336" customWidth="1"/>
    <col min="11026" max="11026" width="12.140625" style="336" customWidth="1"/>
    <col min="11027" max="11027" width="9.42578125" style="336" customWidth="1"/>
    <col min="11028" max="11028" width="12" style="336" customWidth="1"/>
    <col min="11029" max="11029" width="12.140625" style="336" customWidth="1"/>
    <col min="11030" max="11030" width="15.42578125" style="336" customWidth="1"/>
    <col min="11031" max="11264" width="9.140625" style="336"/>
    <col min="11265" max="11265" width="4.42578125" style="336" customWidth="1"/>
    <col min="11266" max="11266" width="13.85546875" style="336" customWidth="1"/>
    <col min="11267" max="11267" width="53" style="336" customWidth="1"/>
    <col min="11268" max="11268" width="10.140625" style="336" customWidth="1"/>
    <col min="11269" max="11270" width="11.140625" style="336" customWidth="1"/>
    <col min="11271" max="11271" width="9.42578125" style="336" customWidth="1"/>
    <col min="11272" max="11272" width="11.85546875" style="336" customWidth="1"/>
    <col min="11273" max="11273" width="10.5703125" style="336" customWidth="1"/>
    <col min="11274" max="11274" width="9.42578125" style="336" customWidth="1"/>
    <col min="11275" max="11276" width="10.85546875" style="336" customWidth="1"/>
    <col min="11277" max="11277" width="9.42578125" style="336" customWidth="1"/>
    <col min="11278" max="11278" width="13.140625" style="336" customWidth="1"/>
    <col min="11279" max="11279" width="11.140625" style="336" customWidth="1"/>
    <col min="11280" max="11280" width="9.42578125" style="336" customWidth="1"/>
    <col min="11281" max="11281" width="12.85546875" style="336" customWidth="1"/>
    <col min="11282" max="11282" width="12.140625" style="336" customWidth="1"/>
    <col min="11283" max="11283" width="9.42578125" style="336" customWidth="1"/>
    <col min="11284" max="11284" width="12" style="336" customWidth="1"/>
    <col min="11285" max="11285" width="12.140625" style="336" customWidth="1"/>
    <col min="11286" max="11286" width="15.42578125" style="336" customWidth="1"/>
    <col min="11287" max="11520" width="9.140625" style="336"/>
    <col min="11521" max="11521" width="4.42578125" style="336" customWidth="1"/>
    <col min="11522" max="11522" width="13.85546875" style="336" customWidth="1"/>
    <col min="11523" max="11523" width="53" style="336" customWidth="1"/>
    <col min="11524" max="11524" width="10.140625" style="336" customWidth="1"/>
    <col min="11525" max="11526" width="11.140625" style="336" customWidth="1"/>
    <col min="11527" max="11527" width="9.42578125" style="336" customWidth="1"/>
    <col min="11528" max="11528" width="11.85546875" style="336" customWidth="1"/>
    <col min="11529" max="11529" width="10.5703125" style="336" customWidth="1"/>
    <col min="11530" max="11530" width="9.42578125" style="336" customWidth="1"/>
    <col min="11531" max="11532" width="10.85546875" style="336" customWidth="1"/>
    <col min="11533" max="11533" width="9.42578125" style="336" customWidth="1"/>
    <col min="11534" max="11534" width="13.140625" style="336" customWidth="1"/>
    <col min="11535" max="11535" width="11.140625" style="336" customWidth="1"/>
    <col min="11536" max="11536" width="9.42578125" style="336" customWidth="1"/>
    <col min="11537" max="11537" width="12.85546875" style="336" customWidth="1"/>
    <col min="11538" max="11538" width="12.140625" style="336" customWidth="1"/>
    <col min="11539" max="11539" width="9.42578125" style="336" customWidth="1"/>
    <col min="11540" max="11540" width="12" style="336" customWidth="1"/>
    <col min="11541" max="11541" width="12.140625" style="336" customWidth="1"/>
    <col min="11542" max="11542" width="15.42578125" style="336" customWidth="1"/>
    <col min="11543" max="11776" width="9.140625" style="336"/>
    <col min="11777" max="11777" width="4.42578125" style="336" customWidth="1"/>
    <col min="11778" max="11778" width="13.85546875" style="336" customWidth="1"/>
    <col min="11779" max="11779" width="53" style="336" customWidth="1"/>
    <col min="11780" max="11780" width="10.140625" style="336" customWidth="1"/>
    <col min="11781" max="11782" width="11.140625" style="336" customWidth="1"/>
    <col min="11783" max="11783" width="9.42578125" style="336" customWidth="1"/>
    <col min="11784" max="11784" width="11.85546875" style="336" customWidth="1"/>
    <col min="11785" max="11785" width="10.5703125" style="336" customWidth="1"/>
    <col min="11786" max="11786" width="9.42578125" style="336" customWidth="1"/>
    <col min="11787" max="11788" width="10.85546875" style="336" customWidth="1"/>
    <col min="11789" max="11789" width="9.42578125" style="336" customWidth="1"/>
    <col min="11790" max="11790" width="13.140625" style="336" customWidth="1"/>
    <col min="11791" max="11791" width="11.140625" style="336" customWidth="1"/>
    <col min="11792" max="11792" width="9.42578125" style="336" customWidth="1"/>
    <col min="11793" max="11793" width="12.85546875" style="336" customWidth="1"/>
    <col min="11794" max="11794" width="12.140625" style="336" customWidth="1"/>
    <col min="11795" max="11795" width="9.42578125" style="336" customWidth="1"/>
    <col min="11796" max="11796" width="12" style="336" customWidth="1"/>
    <col min="11797" max="11797" width="12.140625" style="336" customWidth="1"/>
    <col min="11798" max="11798" width="15.42578125" style="336" customWidth="1"/>
    <col min="11799" max="12032" width="9.140625" style="336"/>
    <col min="12033" max="12033" width="4.42578125" style="336" customWidth="1"/>
    <col min="12034" max="12034" width="13.85546875" style="336" customWidth="1"/>
    <col min="12035" max="12035" width="53" style="336" customWidth="1"/>
    <col min="12036" max="12036" width="10.140625" style="336" customWidth="1"/>
    <col min="12037" max="12038" width="11.140625" style="336" customWidth="1"/>
    <col min="12039" max="12039" width="9.42578125" style="336" customWidth="1"/>
    <col min="12040" max="12040" width="11.85546875" style="336" customWidth="1"/>
    <col min="12041" max="12041" width="10.5703125" style="336" customWidth="1"/>
    <col min="12042" max="12042" width="9.42578125" style="336" customWidth="1"/>
    <col min="12043" max="12044" width="10.85546875" style="336" customWidth="1"/>
    <col min="12045" max="12045" width="9.42578125" style="336" customWidth="1"/>
    <col min="12046" max="12046" width="13.140625" style="336" customWidth="1"/>
    <col min="12047" max="12047" width="11.140625" style="336" customWidth="1"/>
    <col min="12048" max="12048" width="9.42578125" style="336" customWidth="1"/>
    <col min="12049" max="12049" width="12.85546875" style="336" customWidth="1"/>
    <col min="12050" max="12050" width="12.140625" style="336" customWidth="1"/>
    <col min="12051" max="12051" width="9.42578125" style="336" customWidth="1"/>
    <col min="12052" max="12052" width="12" style="336" customWidth="1"/>
    <col min="12053" max="12053" width="12.140625" style="336" customWidth="1"/>
    <col min="12054" max="12054" width="15.42578125" style="336" customWidth="1"/>
    <col min="12055" max="12288" width="9.140625" style="336"/>
    <col min="12289" max="12289" width="4.42578125" style="336" customWidth="1"/>
    <col min="12290" max="12290" width="13.85546875" style="336" customWidth="1"/>
    <col min="12291" max="12291" width="53" style="336" customWidth="1"/>
    <col min="12292" max="12292" width="10.140625" style="336" customWidth="1"/>
    <col min="12293" max="12294" width="11.140625" style="336" customWidth="1"/>
    <col min="12295" max="12295" width="9.42578125" style="336" customWidth="1"/>
    <col min="12296" max="12296" width="11.85546875" style="336" customWidth="1"/>
    <col min="12297" max="12297" width="10.5703125" style="336" customWidth="1"/>
    <col min="12298" max="12298" width="9.42578125" style="336" customWidth="1"/>
    <col min="12299" max="12300" width="10.85546875" style="336" customWidth="1"/>
    <col min="12301" max="12301" width="9.42578125" style="336" customWidth="1"/>
    <col min="12302" max="12302" width="13.140625" style="336" customWidth="1"/>
    <col min="12303" max="12303" width="11.140625" style="336" customWidth="1"/>
    <col min="12304" max="12304" width="9.42578125" style="336" customWidth="1"/>
    <col min="12305" max="12305" width="12.85546875" style="336" customWidth="1"/>
    <col min="12306" max="12306" width="12.140625" style="336" customWidth="1"/>
    <col min="12307" max="12307" width="9.42578125" style="336" customWidth="1"/>
    <col min="12308" max="12308" width="12" style="336" customWidth="1"/>
    <col min="12309" max="12309" width="12.140625" style="336" customWidth="1"/>
    <col min="12310" max="12310" width="15.42578125" style="336" customWidth="1"/>
    <col min="12311" max="12544" width="9.140625" style="336"/>
    <col min="12545" max="12545" width="4.42578125" style="336" customWidth="1"/>
    <col min="12546" max="12546" width="13.85546875" style="336" customWidth="1"/>
    <col min="12547" max="12547" width="53" style="336" customWidth="1"/>
    <col min="12548" max="12548" width="10.140625" style="336" customWidth="1"/>
    <col min="12549" max="12550" width="11.140625" style="336" customWidth="1"/>
    <col min="12551" max="12551" width="9.42578125" style="336" customWidth="1"/>
    <col min="12552" max="12552" width="11.85546875" style="336" customWidth="1"/>
    <col min="12553" max="12553" width="10.5703125" style="336" customWidth="1"/>
    <col min="12554" max="12554" width="9.42578125" style="336" customWidth="1"/>
    <col min="12555" max="12556" width="10.85546875" style="336" customWidth="1"/>
    <col min="12557" max="12557" width="9.42578125" style="336" customWidth="1"/>
    <col min="12558" max="12558" width="13.140625" style="336" customWidth="1"/>
    <col min="12559" max="12559" width="11.140625" style="336" customWidth="1"/>
    <col min="12560" max="12560" width="9.42578125" style="336" customWidth="1"/>
    <col min="12561" max="12561" width="12.85546875" style="336" customWidth="1"/>
    <col min="12562" max="12562" width="12.140625" style="336" customWidth="1"/>
    <col min="12563" max="12563" width="9.42578125" style="336" customWidth="1"/>
    <col min="12564" max="12564" width="12" style="336" customWidth="1"/>
    <col min="12565" max="12565" width="12.140625" style="336" customWidth="1"/>
    <col min="12566" max="12566" width="15.42578125" style="336" customWidth="1"/>
    <col min="12567" max="12800" width="9.140625" style="336"/>
    <col min="12801" max="12801" width="4.42578125" style="336" customWidth="1"/>
    <col min="12802" max="12802" width="13.85546875" style="336" customWidth="1"/>
    <col min="12803" max="12803" width="53" style="336" customWidth="1"/>
    <col min="12804" max="12804" width="10.140625" style="336" customWidth="1"/>
    <col min="12805" max="12806" width="11.140625" style="336" customWidth="1"/>
    <col min="12807" max="12807" width="9.42578125" style="336" customWidth="1"/>
    <col min="12808" max="12808" width="11.85546875" style="336" customWidth="1"/>
    <col min="12809" max="12809" width="10.5703125" style="336" customWidth="1"/>
    <col min="12810" max="12810" width="9.42578125" style="336" customWidth="1"/>
    <col min="12811" max="12812" width="10.85546875" style="336" customWidth="1"/>
    <col min="12813" max="12813" width="9.42578125" style="336" customWidth="1"/>
    <col min="12814" max="12814" width="13.140625" style="336" customWidth="1"/>
    <col min="12815" max="12815" width="11.140625" style="336" customWidth="1"/>
    <col min="12816" max="12816" width="9.42578125" style="336" customWidth="1"/>
    <col min="12817" max="12817" width="12.85546875" style="336" customWidth="1"/>
    <col min="12818" max="12818" width="12.140625" style="336" customWidth="1"/>
    <col min="12819" max="12819" width="9.42578125" style="336" customWidth="1"/>
    <col min="12820" max="12820" width="12" style="336" customWidth="1"/>
    <col min="12821" max="12821" width="12.140625" style="336" customWidth="1"/>
    <col min="12822" max="12822" width="15.42578125" style="336" customWidth="1"/>
    <col min="12823" max="13056" width="9.140625" style="336"/>
    <col min="13057" max="13057" width="4.42578125" style="336" customWidth="1"/>
    <col min="13058" max="13058" width="13.85546875" style="336" customWidth="1"/>
    <col min="13059" max="13059" width="53" style="336" customWidth="1"/>
    <col min="13060" max="13060" width="10.140625" style="336" customWidth="1"/>
    <col min="13061" max="13062" width="11.140625" style="336" customWidth="1"/>
    <col min="13063" max="13063" width="9.42578125" style="336" customWidth="1"/>
    <col min="13064" max="13064" width="11.85546875" style="336" customWidth="1"/>
    <col min="13065" max="13065" width="10.5703125" style="336" customWidth="1"/>
    <col min="13066" max="13066" width="9.42578125" style="336" customWidth="1"/>
    <col min="13067" max="13068" width="10.85546875" style="336" customWidth="1"/>
    <col min="13069" max="13069" width="9.42578125" style="336" customWidth="1"/>
    <col min="13070" max="13070" width="13.140625" style="336" customWidth="1"/>
    <col min="13071" max="13071" width="11.140625" style="336" customWidth="1"/>
    <col min="13072" max="13072" width="9.42578125" style="336" customWidth="1"/>
    <col min="13073" max="13073" width="12.85546875" style="336" customWidth="1"/>
    <col min="13074" max="13074" width="12.140625" style="336" customWidth="1"/>
    <col min="13075" max="13075" width="9.42578125" style="336" customWidth="1"/>
    <col min="13076" max="13076" width="12" style="336" customWidth="1"/>
    <col min="13077" max="13077" width="12.140625" style="336" customWidth="1"/>
    <col min="13078" max="13078" width="15.42578125" style="336" customWidth="1"/>
    <col min="13079" max="13312" width="9.140625" style="336"/>
    <col min="13313" max="13313" width="4.42578125" style="336" customWidth="1"/>
    <col min="13314" max="13314" width="13.85546875" style="336" customWidth="1"/>
    <col min="13315" max="13315" width="53" style="336" customWidth="1"/>
    <col min="13316" max="13316" width="10.140625" style="336" customWidth="1"/>
    <col min="13317" max="13318" width="11.140625" style="336" customWidth="1"/>
    <col min="13319" max="13319" width="9.42578125" style="336" customWidth="1"/>
    <col min="13320" max="13320" width="11.85546875" style="336" customWidth="1"/>
    <col min="13321" max="13321" width="10.5703125" style="336" customWidth="1"/>
    <col min="13322" max="13322" width="9.42578125" style="336" customWidth="1"/>
    <col min="13323" max="13324" width="10.85546875" style="336" customWidth="1"/>
    <col min="13325" max="13325" width="9.42578125" style="336" customWidth="1"/>
    <col min="13326" max="13326" width="13.140625" style="336" customWidth="1"/>
    <col min="13327" max="13327" width="11.140625" style="336" customWidth="1"/>
    <col min="13328" max="13328" width="9.42578125" style="336" customWidth="1"/>
    <col min="13329" max="13329" width="12.85546875" style="336" customWidth="1"/>
    <col min="13330" max="13330" width="12.140625" style="336" customWidth="1"/>
    <col min="13331" max="13331" width="9.42578125" style="336" customWidth="1"/>
    <col min="13332" max="13332" width="12" style="336" customWidth="1"/>
    <col min="13333" max="13333" width="12.140625" style="336" customWidth="1"/>
    <col min="13334" max="13334" width="15.42578125" style="336" customWidth="1"/>
    <col min="13335" max="13568" width="9.140625" style="336"/>
    <col min="13569" max="13569" width="4.42578125" style="336" customWidth="1"/>
    <col min="13570" max="13570" width="13.85546875" style="336" customWidth="1"/>
    <col min="13571" max="13571" width="53" style="336" customWidth="1"/>
    <col min="13572" max="13572" width="10.140625" style="336" customWidth="1"/>
    <col min="13573" max="13574" width="11.140625" style="336" customWidth="1"/>
    <col min="13575" max="13575" width="9.42578125" style="336" customWidth="1"/>
    <col min="13576" max="13576" width="11.85546875" style="336" customWidth="1"/>
    <col min="13577" max="13577" width="10.5703125" style="336" customWidth="1"/>
    <col min="13578" max="13578" width="9.42578125" style="336" customWidth="1"/>
    <col min="13579" max="13580" width="10.85546875" style="336" customWidth="1"/>
    <col min="13581" max="13581" width="9.42578125" style="336" customWidth="1"/>
    <col min="13582" max="13582" width="13.140625" style="336" customWidth="1"/>
    <col min="13583" max="13583" width="11.140625" style="336" customWidth="1"/>
    <col min="13584" max="13584" width="9.42578125" style="336" customWidth="1"/>
    <col min="13585" max="13585" width="12.85546875" style="336" customWidth="1"/>
    <col min="13586" max="13586" width="12.140625" style="336" customWidth="1"/>
    <col min="13587" max="13587" width="9.42578125" style="336" customWidth="1"/>
    <col min="13588" max="13588" width="12" style="336" customWidth="1"/>
    <col min="13589" max="13589" width="12.140625" style="336" customWidth="1"/>
    <col min="13590" max="13590" width="15.42578125" style="336" customWidth="1"/>
    <col min="13591" max="13824" width="9.140625" style="336"/>
    <col min="13825" max="13825" width="4.42578125" style="336" customWidth="1"/>
    <col min="13826" max="13826" width="13.85546875" style="336" customWidth="1"/>
    <col min="13827" max="13827" width="53" style="336" customWidth="1"/>
    <col min="13828" max="13828" width="10.140625" style="336" customWidth="1"/>
    <col min="13829" max="13830" width="11.140625" style="336" customWidth="1"/>
    <col min="13831" max="13831" width="9.42578125" style="336" customWidth="1"/>
    <col min="13832" max="13832" width="11.85546875" style="336" customWidth="1"/>
    <col min="13833" max="13833" width="10.5703125" style="336" customWidth="1"/>
    <col min="13834" max="13834" width="9.42578125" style="336" customWidth="1"/>
    <col min="13835" max="13836" width="10.85546875" style="336" customWidth="1"/>
    <col min="13837" max="13837" width="9.42578125" style="336" customWidth="1"/>
    <col min="13838" max="13838" width="13.140625" style="336" customWidth="1"/>
    <col min="13839" max="13839" width="11.140625" style="336" customWidth="1"/>
    <col min="13840" max="13840" width="9.42578125" style="336" customWidth="1"/>
    <col min="13841" max="13841" width="12.85546875" style="336" customWidth="1"/>
    <col min="13842" max="13842" width="12.140625" style="336" customWidth="1"/>
    <col min="13843" max="13843" width="9.42578125" style="336" customWidth="1"/>
    <col min="13844" max="13844" width="12" style="336" customWidth="1"/>
    <col min="13845" max="13845" width="12.140625" style="336" customWidth="1"/>
    <col min="13846" max="13846" width="15.42578125" style="336" customWidth="1"/>
    <col min="13847" max="14080" width="9.140625" style="336"/>
    <col min="14081" max="14081" width="4.42578125" style="336" customWidth="1"/>
    <col min="14082" max="14082" width="13.85546875" style="336" customWidth="1"/>
    <col min="14083" max="14083" width="53" style="336" customWidth="1"/>
    <col min="14084" max="14084" width="10.140625" style="336" customWidth="1"/>
    <col min="14085" max="14086" width="11.140625" style="336" customWidth="1"/>
    <col min="14087" max="14087" width="9.42578125" style="336" customWidth="1"/>
    <col min="14088" max="14088" width="11.85546875" style="336" customWidth="1"/>
    <col min="14089" max="14089" width="10.5703125" style="336" customWidth="1"/>
    <col min="14090" max="14090" width="9.42578125" style="336" customWidth="1"/>
    <col min="14091" max="14092" width="10.85546875" style="336" customWidth="1"/>
    <col min="14093" max="14093" width="9.42578125" style="336" customWidth="1"/>
    <col min="14094" max="14094" width="13.140625" style="336" customWidth="1"/>
    <col min="14095" max="14095" width="11.140625" style="336" customWidth="1"/>
    <col min="14096" max="14096" width="9.42578125" style="336" customWidth="1"/>
    <col min="14097" max="14097" width="12.85546875" style="336" customWidth="1"/>
    <col min="14098" max="14098" width="12.140625" style="336" customWidth="1"/>
    <col min="14099" max="14099" width="9.42578125" style="336" customWidth="1"/>
    <col min="14100" max="14100" width="12" style="336" customWidth="1"/>
    <col min="14101" max="14101" width="12.140625" style="336" customWidth="1"/>
    <col min="14102" max="14102" width="15.42578125" style="336" customWidth="1"/>
    <col min="14103" max="14336" width="9.140625" style="336"/>
    <col min="14337" max="14337" width="4.42578125" style="336" customWidth="1"/>
    <col min="14338" max="14338" width="13.85546875" style="336" customWidth="1"/>
    <col min="14339" max="14339" width="53" style="336" customWidth="1"/>
    <col min="14340" max="14340" width="10.140625" style="336" customWidth="1"/>
    <col min="14341" max="14342" width="11.140625" style="336" customWidth="1"/>
    <col min="14343" max="14343" width="9.42578125" style="336" customWidth="1"/>
    <col min="14344" max="14344" width="11.85546875" style="336" customWidth="1"/>
    <col min="14345" max="14345" width="10.5703125" style="336" customWidth="1"/>
    <col min="14346" max="14346" width="9.42578125" style="336" customWidth="1"/>
    <col min="14347" max="14348" width="10.85546875" style="336" customWidth="1"/>
    <col min="14349" max="14349" width="9.42578125" style="336" customWidth="1"/>
    <col min="14350" max="14350" width="13.140625" style="336" customWidth="1"/>
    <col min="14351" max="14351" width="11.140625" style="336" customWidth="1"/>
    <col min="14352" max="14352" width="9.42578125" style="336" customWidth="1"/>
    <col min="14353" max="14353" width="12.85546875" style="336" customWidth="1"/>
    <col min="14354" max="14354" width="12.140625" style="336" customWidth="1"/>
    <col min="14355" max="14355" width="9.42578125" style="336" customWidth="1"/>
    <col min="14356" max="14356" width="12" style="336" customWidth="1"/>
    <col min="14357" max="14357" width="12.140625" style="336" customWidth="1"/>
    <col min="14358" max="14358" width="15.42578125" style="336" customWidth="1"/>
    <col min="14359" max="14592" width="9.140625" style="336"/>
    <col min="14593" max="14593" width="4.42578125" style="336" customWidth="1"/>
    <col min="14594" max="14594" width="13.85546875" style="336" customWidth="1"/>
    <col min="14595" max="14595" width="53" style="336" customWidth="1"/>
    <col min="14596" max="14596" width="10.140625" style="336" customWidth="1"/>
    <col min="14597" max="14598" width="11.140625" style="336" customWidth="1"/>
    <col min="14599" max="14599" width="9.42578125" style="336" customWidth="1"/>
    <col min="14600" max="14600" width="11.85546875" style="336" customWidth="1"/>
    <col min="14601" max="14601" width="10.5703125" style="336" customWidth="1"/>
    <col min="14602" max="14602" width="9.42578125" style="336" customWidth="1"/>
    <col min="14603" max="14604" width="10.85546875" style="336" customWidth="1"/>
    <col min="14605" max="14605" width="9.42578125" style="336" customWidth="1"/>
    <col min="14606" max="14606" width="13.140625" style="336" customWidth="1"/>
    <col min="14607" max="14607" width="11.140625" style="336" customWidth="1"/>
    <col min="14608" max="14608" width="9.42578125" style="336" customWidth="1"/>
    <col min="14609" max="14609" width="12.85546875" style="336" customWidth="1"/>
    <col min="14610" max="14610" width="12.140625" style="336" customWidth="1"/>
    <col min="14611" max="14611" width="9.42578125" style="336" customWidth="1"/>
    <col min="14612" max="14612" width="12" style="336" customWidth="1"/>
    <col min="14613" max="14613" width="12.140625" style="336" customWidth="1"/>
    <col min="14614" max="14614" width="15.42578125" style="336" customWidth="1"/>
    <col min="14615" max="14848" width="9.140625" style="336"/>
    <col min="14849" max="14849" width="4.42578125" style="336" customWidth="1"/>
    <col min="14850" max="14850" width="13.85546875" style="336" customWidth="1"/>
    <col min="14851" max="14851" width="53" style="336" customWidth="1"/>
    <col min="14852" max="14852" width="10.140625" style="336" customWidth="1"/>
    <col min="14853" max="14854" width="11.140625" style="336" customWidth="1"/>
    <col min="14855" max="14855" width="9.42578125" style="336" customWidth="1"/>
    <col min="14856" max="14856" width="11.85546875" style="336" customWidth="1"/>
    <col min="14857" max="14857" width="10.5703125" style="336" customWidth="1"/>
    <col min="14858" max="14858" width="9.42578125" style="336" customWidth="1"/>
    <col min="14859" max="14860" width="10.85546875" style="336" customWidth="1"/>
    <col min="14861" max="14861" width="9.42578125" style="336" customWidth="1"/>
    <col min="14862" max="14862" width="13.140625" style="336" customWidth="1"/>
    <col min="14863" max="14863" width="11.140625" style="336" customWidth="1"/>
    <col min="14864" max="14864" width="9.42578125" style="336" customWidth="1"/>
    <col min="14865" max="14865" width="12.85546875" style="336" customWidth="1"/>
    <col min="14866" max="14866" width="12.140625" style="336" customWidth="1"/>
    <col min="14867" max="14867" width="9.42578125" style="336" customWidth="1"/>
    <col min="14868" max="14868" width="12" style="336" customWidth="1"/>
    <col min="14869" max="14869" width="12.140625" style="336" customWidth="1"/>
    <col min="14870" max="14870" width="15.42578125" style="336" customWidth="1"/>
    <col min="14871" max="15104" width="9.140625" style="336"/>
    <col min="15105" max="15105" width="4.42578125" style="336" customWidth="1"/>
    <col min="15106" max="15106" width="13.85546875" style="336" customWidth="1"/>
    <col min="15107" max="15107" width="53" style="336" customWidth="1"/>
    <col min="15108" max="15108" width="10.140625" style="336" customWidth="1"/>
    <col min="15109" max="15110" width="11.140625" style="336" customWidth="1"/>
    <col min="15111" max="15111" width="9.42578125" style="336" customWidth="1"/>
    <col min="15112" max="15112" width="11.85546875" style="336" customWidth="1"/>
    <col min="15113" max="15113" width="10.5703125" style="336" customWidth="1"/>
    <col min="15114" max="15114" width="9.42578125" style="336" customWidth="1"/>
    <col min="15115" max="15116" width="10.85546875" style="336" customWidth="1"/>
    <col min="15117" max="15117" width="9.42578125" style="336" customWidth="1"/>
    <col min="15118" max="15118" width="13.140625" style="336" customWidth="1"/>
    <col min="15119" max="15119" width="11.140625" style="336" customWidth="1"/>
    <col min="15120" max="15120" width="9.42578125" style="336" customWidth="1"/>
    <col min="15121" max="15121" width="12.85546875" style="336" customWidth="1"/>
    <col min="15122" max="15122" width="12.140625" style="336" customWidth="1"/>
    <col min="15123" max="15123" width="9.42578125" style="336" customWidth="1"/>
    <col min="15124" max="15124" width="12" style="336" customWidth="1"/>
    <col min="15125" max="15125" width="12.140625" style="336" customWidth="1"/>
    <col min="15126" max="15126" width="15.42578125" style="336" customWidth="1"/>
    <col min="15127" max="15360" width="9.140625" style="336"/>
    <col min="15361" max="15361" width="4.42578125" style="336" customWidth="1"/>
    <col min="15362" max="15362" width="13.85546875" style="336" customWidth="1"/>
    <col min="15363" max="15363" width="53" style="336" customWidth="1"/>
    <col min="15364" max="15364" width="10.140625" style="336" customWidth="1"/>
    <col min="15365" max="15366" width="11.140625" style="336" customWidth="1"/>
    <col min="15367" max="15367" width="9.42578125" style="336" customWidth="1"/>
    <col min="15368" max="15368" width="11.85546875" style="336" customWidth="1"/>
    <col min="15369" max="15369" width="10.5703125" style="336" customWidth="1"/>
    <col min="15370" max="15370" width="9.42578125" style="336" customWidth="1"/>
    <col min="15371" max="15372" width="10.85546875" style="336" customWidth="1"/>
    <col min="15373" max="15373" width="9.42578125" style="336" customWidth="1"/>
    <col min="15374" max="15374" width="13.140625" style="336" customWidth="1"/>
    <col min="15375" max="15375" width="11.140625" style="336" customWidth="1"/>
    <col min="15376" max="15376" width="9.42578125" style="336" customWidth="1"/>
    <col min="15377" max="15377" width="12.85546875" style="336" customWidth="1"/>
    <col min="15378" max="15378" width="12.140625" style="336" customWidth="1"/>
    <col min="15379" max="15379" width="9.42578125" style="336" customWidth="1"/>
    <col min="15380" max="15380" width="12" style="336" customWidth="1"/>
    <col min="15381" max="15381" width="12.140625" style="336" customWidth="1"/>
    <col min="15382" max="15382" width="15.42578125" style="336" customWidth="1"/>
    <col min="15383" max="15616" width="9.140625" style="336"/>
    <col min="15617" max="15617" width="4.42578125" style="336" customWidth="1"/>
    <col min="15618" max="15618" width="13.85546875" style="336" customWidth="1"/>
    <col min="15619" max="15619" width="53" style="336" customWidth="1"/>
    <col min="15620" max="15620" width="10.140625" style="336" customWidth="1"/>
    <col min="15621" max="15622" width="11.140625" style="336" customWidth="1"/>
    <col min="15623" max="15623" width="9.42578125" style="336" customWidth="1"/>
    <col min="15624" max="15624" width="11.85546875" style="336" customWidth="1"/>
    <col min="15625" max="15625" width="10.5703125" style="336" customWidth="1"/>
    <col min="15626" max="15626" width="9.42578125" style="336" customWidth="1"/>
    <col min="15627" max="15628" width="10.85546875" style="336" customWidth="1"/>
    <col min="15629" max="15629" width="9.42578125" style="336" customWidth="1"/>
    <col min="15630" max="15630" width="13.140625" style="336" customWidth="1"/>
    <col min="15631" max="15631" width="11.140625" style="336" customWidth="1"/>
    <col min="15632" max="15632" width="9.42578125" style="336" customWidth="1"/>
    <col min="15633" max="15633" width="12.85546875" style="336" customWidth="1"/>
    <col min="15634" max="15634" width="12.140625" style="336" customWidth="1"/>
    <col min="15635" max="15635" width="9.42578125" style="336" customWidth="1"/>
    <col min="15636" max="15636" width="12" style="336" customWidth="1"/>
    <col min="15637" max="15637" width="12.140625" style="336" customWidth="1"/>
    <col min="15638" max="15638" width="15.42578125" style="336" customWidth="1"/>
    <col min="15639" max="15872" width="9.140625" style="336"/>
    <col min="15873" max="15873" width="4.42578125" style="336" customWidth="1"/>
    <col min="15874" max="15874" width="13.85546875" style="336" customWidth="1"/>
    <col min="15875" max="15875" width="53" style="336" customWidth="1"/>
    <col min="15876" max="15876" width="10.140625" style="336" customWidth="1"/>
    <col min="15877" max="15878" width="11.140625" style="336" customWidth="1"/>
    <col min="15879" max="15879" width="9.42578125" style="336" customWidth="1"/>
    <col min="15880" max="15880" width="11.85546875" style="336" customWidth="1"/>
    <col min="15881" max="15881" width="10.5703125" style="336" customWidth="1"/>
    <col min="15882" max="15882" width="9.42578125" style="336" customWidth="1"/>
    <col min="15883" max="15884" width="10.85546875" style="336" customWidth="1"/>
    <col min="15885" max="15885" width="9.42578125" style="336" customWidth="1"/>
    <col min="15886" max="15886" width="13.140625" style="336" customWidth="1"/>
    <col min="15887" max="15887" width="11.140625" style="336" customWidth="1"/>
    <col min="15888" max="15888" width="9.42578125" style="336" customWidth="1"/>
    <col min="15889" max="15889" width="12.85546875" style="336" customWidth="1"/>
    <col min="15890" max="15890" width="12.140625" style="336" customWidth="1"/>
    <col min="15891" max="15891" width="9.42578125" style="336" customWidth="1"/>
    <col min="15892" max="15892" width="12" style="336" customWidth="1"/>
    <col min="15893" max="15893" width="12.140625" style="336" customWidth="1"/>
    <col min="15894" max="15894" width="15.42578125" style="336" customWidth="1"/>
    <col min="15895" max="16128" width="9.140625" style="336"/>
    <col min="16129" max="16129" width="4.42578125" style="336" customWidth="1"/>
    <col min="16130" max="16130" width="13.85546875" style="336" customWidth="1"/>
    <col min="16131" max="16131" width="53" style="336" customWidth="1"/>
    <col min="16132" max="16132" width="10.140625" style="336" customWidth="1"/>
    <col min="16133" max="16134" width="11.140625" style="336" customWidth="1"/>
    <col min="16135" max="16135" width="9.42578125" style="336" customWidth="1"/>
    <col min="16136" max="16136" width="11.85546875" style="336" customWidth="1"/>
    <col min="16137" max="16137" width="10.5703125" style="336" customWidth="1"/>
    <col min="16138" max="16138" width="9.42578125" style="336" customWidth="1"/>
    <col min="16139" max="16140" width="10.85546875" style="336" customWidth="1"/>
    <col min="16141" max="16141" width="9.42578125" style="336" customWidth="1"/>
    <col min="16142" max="16142" width="13.140625" style="336" customWidth="1"/>
    <col min="16143" max="16143" width="11.140625" style="336" customWidth="1"/>
    <col min="16144" max="16144" width="9.42578125" style="336" customWidth="1"/>
    <col min="16145" max="16145" width="12.85546875" style="336" customWidth="1"/>
    <col min="16146" max="16146" width="12.140625" style="336" customWidth="1"/>
    <col min="16147" max="16147" width="9.42578125" style="336" customWidth="1"/>
    <col min="16148" max="16148" width="12" style="336" customWidth="1"/>
    <col min="16149" max="16149" width="12.140625" style="336" customWidth="1"/>
    <col min="16150" max="16150" width="15.42578125" style="336" customWidth="1"/>
    <col min="16151" max="16384" width="9.140625" style="336"/>
  </cols>
  <sheetData>
    <row r="1" spans="1:21" ht="18.75" customHeight="1">
      <c r="B1" s="6747" t="s">
        <v>366</v>
      </c>
      <c r="C1" s="6747"/>
      <c r="D1" s="6747"/>
      <c r="E1" s="6747"/>
      <c r="F1" s="6747"/>
      <c r="G1" s="6747"/>
      <c r="H1" s="6747"/>
      <c r="I1" s="6747"/>
      <c r="J1" s="6747"/>
      <c r="K1" s="6747"/>
      <c r="L1" s="6747"/>
      <c r="M1" s="6747"/>
      <c r="N1" s="6747"/>
      <c r="O1" s="6747"/>
      <c r="P1" s="6747"/>
      <c r="Q1" s="6747"/>
      <c r="R1" s="6747"/>
      <c r="S1" s="6747"/>
      <c r="T1" s="6747"/>
      <c r="U1" s="6747"/>
    </row>
    <row r="2" spans="1:21"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</row>
    <row r="3" spans="1:21" ht="18.75" customHeight="1">
      <c r="B3" s="6748" t="s">
        <v>106</v>
      </c>
      <c r="C3" s="6748"/>
      <c r="D3" s="6748"/>
      <c r="E3" s="6748"/>
      <c r="F3" s="6748"/>
      <c r="G3" s="6747" t="s">
        <v>410</v>
      </c>
      <c r="H3" s="6747"/>
      <c r="I3" s="6749" t="s">
        <v>107</v>
      </c>
      <c r="J3" s="6749"/>
      <c r="K3" s="6749"/>
      <c r="L3" s="6749"/>
      <c r="M3" s="6749"/>
      <c r="N3" s="6749"/>
      <c r="O3" s="6749"/>
      <c r="P3" s="6749"/>
      <c r="Q3" s="6749"/>
      <c r="R3" s="6749"/>
      <c r="S3" s="6749"/>
      <c r="T3" s="6749"/>
      <c r="U3" s="6749"/>
    </row>
    <row r="4" spans="1:21" ht="19.5" thickBot="1"/>
    <row r="5" spans="1:21" ht="12.75" customHeight="1" thickBot="1">
      <c r="B5" s="6772" t="s">
        <v>1</v>
      </c>
      <c r="C5" s="6773"/>
      <c r="D5" s="6778" t="s">
        <v>2</v>
      </c>
      <c r="E5" s="6779"/>
      <c r="F5" s="6779"/>
      <c r="G5" s="6782" t="s">
        <v>3</v>
      </c>
      <c r="H5" s="6782"/>
      <c r="I5" s="6782"/>
      <c r="J5" s="6779" t="s">
        <v>4</v>
      </c>
      <c r="K5" s="6779"/>
      <c r="L5" s="6779"/>
      <c r="M5" s="6783" t="s">
        <v>5</v>
      </c>
      <c r="N5" s="6783"/>
      <c r="O5" s="6783"/>
      <c r="P5" s="6784">
        <v>5</v>
      </c>
      <c r="Q5" s="6784"/>
      <c r="R5" s="6785"/>
      <c r="S5" s="6788" t="s">
        <v>22</v>
      </c>
      <c r="T5" s="6789"/>
      <c r="U5" s="6790"/>
    </row>
    <row r="6" spans="1:21" ht="19.5" thickBot="1">
      <c r="B6" s="6774"/>
      <c r="C6" s="6775"/>
      <c r="D6" s="6780"/>
      <c r="E6" s="6781"/>
      <c r="F6" s="6781"/>
      <c r="G6" s="6780"/>
      <c r="H6" s="6780"/>
      <c r="I6" s="6780"/>
      <c r="J6" s="6781"/>
      <c r="K6" s="6781"/>
      <c r="L6" s="6781"/>
      <c r="M6" s="6781"/>
      <c r="N6" s="6781"/>
      <c r="O6" s="6781"/>
      <c r="P6" s="6786"/>
      <c r="Q6" s="6786"/>
      <c r="R6" s="6787"/>
      <c r="S6" s="6791"/>
      <c r="T6" s="6792"/>
      <c r="U6" s="6793"/>
    </row>
    <row r="7" spans="1:21" ht="54" customHeight="1" thickBot="1">
      <c r="B7" s="6776"/>
      <c r="C7" s="6777"/>
      <c r="D7" s="4669" t="s">
        <v>7</v>
      </c>
      <c r="E7" s="4670" t="s">
        <v>8</v>
      </c>
      <c r="F7" s="4671" t="s">
        <v>9</v>
      </c>
      <c r="G7" s="4672" t="s">
        <v>7</v>
      </c>
      <c r="H7" s="4673" t="s">
        <v>8</v>
      </c>
      <c r="I7" s="4671" t="s">
        <v>9</v>
      </c>
      <c r="J7" s="4672" t="s">
        <v>7</v>
      </c>
      <c r="K7" s="4673" t="s">
        <v>8</v>
      </c>
      <c r="L7" s="4671" t="s">
        <v>9</v>
      </c>
      <c r="M7" s="4672" t="s">
        <v>7</v>
      </c>
      <c r="N7" s="4673" t="s">
        <v>8</v>
      </c>
      <c r="O7" s="4671" t="s">
        <v>9</v>
      </c>
      <c r="P7" s="4672" t="s">
        <v>7</v>
      </c>
      <c r="Q7" s="4673" t="s">
        <v>8</v>
      </c>
      <c r="R7" s="4671" t="s">
        <v>9</v>
      </c>
      <c r="S7" s="4672" t="s">
        <v>7</v>
      </c>
      <c r="T7" s="4673" t="s">
        <v>8</v>
      </c>
      <c r="U7" s="4607" t="s">
        <v>9</v>
      </c>
    </row>
    <row r="8" spans="1:21" ht="20.25" customHeight="1" thickBot="1">
      <c r="B8" s="6770" t="s">
        <v>10</v>
      </c>
      <c r="C8" s="6771"/>
      <c r="D8" s="4608">
        <f t="shared" ref="D8:U8" si="0">SUM(D9:D22)</f>
        <v>128</v>
      </c>
      <c r="E8" s="4609">
        <f t="shared" si="0"/>
        <v>2</v>
      </c>
      <c r="F8" s="4610">
        <f t="shared" si="0"/>
        <v>130</v>
      </c>
      <c r="G8" s="4611">
        <f t="shared" si="0"/>
        <v>155</v>
      </c>
      <c r="H8" s="4609">
        <f t="shared" si="0"/>
        <v>3</v>
      </c>
      <c r="I8" s="4610">
        <f t="shared" si="0"/>
        <v>158</v>
      </c>
      <c r="J8" s="4611">
        <f t="shared" si="0"/>
        <v>184</v>
      </c>
      <c r="K8" s="4609">
        <f t="shared" si="0"/>
        <v>1</v>
      </c>
      <c r="L8" s="4610">
        <f t="shared" si="0"/>
        <v>185</v>
      </c>
      <c r="M8" s="4611">
        <f t="shared" si="0"/>
        <v>209</v>
      </c>
      <c r="N8" s="4609">
        <f t="shared" si="0"/>
        <v>3</v>
      </c>
      <c r="O8" s="4610">
        <f t="shared" si="0"/>
        <v>212</v>
      </c>
      <c r="P8" s="4612">
        <f t="shared" si="0"/>
        <v>5</v>
      </c>
      <c r="Q8" s="4613">
        <f t="shared" si="0"/>
        <v>0</v>
      </c>
      <c r="R8" s="4614">
        <f t="shared" si="0"/>
        <v>5</v>
      </c>
      <c r="S8" s="4611">
        <f t="shared" si="0"/>
        <v>681</v>
      </c>
      <c r="T8" s="4609">
        <f t="shared" si="0"/>
        <v>9</v>
      </c>
      <c r="U8" s="4610">
        <f t="shared" si="0"/>
        <v>690</v>
      </c>
    </row>
    <row r="9" spans="1:21" s="285" customFormat="1" ht="22.5" customHeight="1">
      <c r="A9" s="292"/>
      <c r="B9" s="4615" t="s">
        <v>110</v>
      </c>
      <c r="C9" s="4616" t="s">
        <v>111</v>
      </c>
      <c r="D9" s="4617">
        <v>25</v>
      </c>
      <c r="E9" s="4618">
        <v>0</v>
      </c>
      <c r="F9" s="4619">
        <v>25</v>
      </c>
      <c r="G9" s="4620">
        <v>20</v>
      </c>
      <c r="H9" s="4618">
        <v>0</v>
      </c>
      <c r="I9" s="4619">
        <v>20</v>
      </c>
      <c r="J9" s="4617">
        <v>18</v>
      </c>
      <c r="K9" s="4618">
        <v>0</v>
      </c>
      <c r="L9" s="4619">
        <v>18</v>
      </c>
      <c r="M9" s="4620">
        <v>16</v>
      </c>
      <c r="N9" s="4618">
        <v>0</v>
      </c>
      <c r="O9" s="4619">
        <v>16</v>
      </c>
      <c r="P9" s="4617">
        <v>0</v>
      </c>
      <c r="Q9" s="4618">
        <v>0</v>
      </c>
      <c r="R9" s="4619">
        <v>0</v>
      </c>
      <c r="S9" s="4620">
        <v>79</v>
      </c>
      <c r="T9" s="4618">
        <v>0</v>
      </c>
      <c r="U9" s="4619">
        <v>79</v>
      </c>
    </row>
    <row r="10" spans="1:21" s="285" customFormat="1" ht="22.5" customHeight="1">
      <c r="A10" s="292"/>
      <c r="B10" s="4621" t="s">
        <v>112</v>
      </c>
      <c r="C10" s="4622" t="s">
        <v>113</v>
      </c>
      <c r="D10" s="4623">
        <v>0</v>
      </c>
      <c r="E10" s="4624">
        <v>0</v>
      </c>
      <c r="F10" s="4625">
        <v>0</v>
      </c>
      <c r="G10" s="4626">
        <v>0</v>
      </c>
      <c r="H10" s="4624">
        <v>0</v>
      </c>
      <c r="I10" s="4625">
        <v>0</v>
      </c>
      <c r="J10" s="4623">
        <v>0</v>
      </c>
      <c r="K10" s="4624">
        <v>0</v>
      </c>
      <c r="L10" s="4625">
        <v>0</v>
      </c>
      <c r="M10" s="4626">
        <v>8</v>
      </c>
      <c r="N10" s="4624">
        <v>0</v>
      </c>
      <c r="O10" s="4625">
        <v>8</v>
      </c>
      <c r="P10" s="4623">
        <v>0</v>
      </c>
      <c r="Q10" s="4624">
        <v>0</v>
      </c>
      <c r="R10" s="4625">
        <v>0</v>
      </c>
      <c r="S10" s="4626">
        <v>8</v>
      </c>
      <c r="T10" s="4624">
        <v>0</v>
      </c>
      <c r="U10" s="4625">
        <v>8</v>
      </c>
    </row>
    <row r="11" spans="1:21" s="287" customFormat="1">
      <c r="A11" s="294"/>
      <c r="B11" s="4621" t="s">
        <v>114</v>
      </c>
      <c r="C11" s="4622" t="s">
        <v>115</v>
      </c>
      <c r="D11" s="4623">
        <v>17</v>
      </c>
      <c r="E11" s="4624">
        <v>0</v>
      </c>
      <c r="F11" s="4625">
        <v>17</v>
      </c>
      <c r="G11" s="4626">
        <v>34</v>
      </c>
      <c r="H11" s="4624">
        <v>0</v>
      </c>
      <c r="I11" s="4625">
        <v>34</v>
      </c>
      <c r="J11" s="4623">
        <v>21</v>
      </c>
      <c r="K11" s="4624">
        <v>1</v>
      </c>
      <c r="L11" s="4625">
        <v>22</v>
      </c>
      <c r="M11" s="4626">
        <v>14</v>
      </c>
      <c r="N11" s="4624">
        <v>1</v>
      </c>
      <c r="O11" s="4625">
        <v>15</v>
      </c>
      <c r="P11" s="4623">
        <v>0</v>
      </c>
      <c r="Q11" s="4624">
        <v>0</v>
      </c>
      <c r="R11" s="4625">
        <v>0</v>
      </c>
      <c r="S11" s="4626">
        <v>86</v>
      </c>
      <c r="T11" s="4624">
        <v>2</v>
      </c>
      <c r="U11" s="4625">
        <v>88</v>
      </c>
    </row>
    <row r="12" spans="1:21" s="287" customFormat="1" ht="18.95" customHeight="1">
      <c r="A12" s="294"/>
      <c r="B12" s="4621" t="s">
        <v>116</v>
      </c>
      <c r="C12" s="4622" t="s">
        <v>117</v>
      </c>
      <c r="D12" s="4623">
        <v>0</v>
      </c>
      <c r="E12" s="4624">
        <v>0</v>
      </c>
      <c r="F12" s="4625">
        <v>0</v>
      </c>
      <c r="G12" s="4626">
        <v>0</v>
      </c>
      <c r="H12" s="4624">
        <v>0</v>
      </c>
      <c r="I12" s="4625">
        <v>0</v>
      </c>
      <c r="J12" s="4623">
        <v>13</v>
      </c>
      <c r="K12" s="4624">
        <v>0</v>
      </c>
      <c r="L12" s="4625">
        <v>13</v>
      </c>
      <c r="M12" s="4626">
        <v>14</v>
      </c>
      <c r="N12" s="4624">
        <v>1</v>
      </c>
      <c r="O12" s="4625">
        <v>15</v>
      </c>
      <c r="P12" s="4623">
        <v>0</v>
      </c>
      <c r="Q12" s="4624">
        <v>0</v>
      </c>
      <c r="R12" s="4625">
        <v>0</v>
      </c>
      <c r="S12" s="4626">
        <v>27</v>
      </c>
      <c r="T12" s="4624">
        <v>1</v>
      </c>
      <c r="U12" s="4625">
        <v>28</v>
      </c>
    </row>
    <row r="13" spans="1:21" s="287" customFormat="1">
      <c r="A13" s="294"/>
      <c r="B13" s="4621" t="s">
        <v>118</v>
      </c>
      <c r="C13" s="4622" t="s">
        <v>119</v>
      </c>
      <c r="D13" s="4623">
        <v>10</v>
      </c>
      <c r="E13" s="4624">
        <v>0</v>
      </c>
      <c r="F13" s="4625">
        <v>10</v>
      </c>
      <c r="G13" s="4626">
        <v>10</v>
      </c>
      <c r="H13" s="4624">
        <v>3</v>
      </c>
      <c r="I13" s="4625">
        <v>13</v>
      </c>
      <c r="J13" s="4623">
        <v>10</v>
      </c>
      <c r="K13" s="4624">
        <v>0</v>
      </c>
      <c r="L13" s="4625">
        <v>10</v>
      </c>
      <c r="M13" s="4626">
        <v>11</v>
      </c>
      <c r="N13" s="4624">
        <v>0</v>
      </c>
      <c r="O13" s="4625">
        <v>11</v>
      </c>
      <c r="P13" s="4623">
        <v>0</v>
      </c>
      <c r="Q13" s="4624">
        <v>0</v>
      </c>
      <c r="R13" s="4625">
        <v>0</v>
      </c>
      <c r="S13" s="4626">
        <v>41</v>
      </c>
      <c r="T13" s="4624">
        <v>3</v>
      </c>
      <c r="U13" s="4625">
        <v>44</v>
      </c>
    </row>
    <row r="14" spans="1:21" s="287" customFormat="1">
      <c r="A14" s="294"/>
      <c r="B14" s="4621" t="s">
        <v>120</v>
      </c>
      <c r="C14" s="4622" t="s">
        <v>121</v>
      </c>
      <c r="D14" s="4623">
        <v>16</v>
      </c>
      <c r="E14" s="4624">
        <v>0</v>
      </c>
      <c r="F14" s="4625">
        <v>16</v>
      </c>
      <c r="G14" s="4626">
        <v>27</v>
      </c>
      <c r="H14" s="4624">
        <v>0</v>
      </c>
      <c r="I14" s="4625">
        <v>27</v>
      </c>
      <c r="J14" s="4623">
        <v>30</v>
      </c>
      <c r="K14" s="4624">
        <v>0</v>
      </c>
      <c r="L14" s="4625">
        <v>30</v>
      </c>
      <c r="M14" s="4626">
        <v>29</v>
      </c>
      <c r="N14" s="4624">
        <v>0</v>
      </c>
      <c r="O14" s="4625">
        <v>29</v>
      </c>
      <c r="P14" s="4623">
        <v>0</v>
      </c>
      <c r="Q14" s="4624">
        <v>0</v>
      </c>
      <c r="R14" s="4625">
        <v>0</v>
      </c>
      <c r="S14" s="4626">
        <v>102</v>
      </c>
      <c r="T14" s="4624">
        <v>0</v>
      </c>
      <c r="U14" s="4625">
        <v>102</v>
      </c>
    </row>
    <row r="15" spans="1:21" s="287" customFormat="1">
      <c r="A15" s="294"/>
      <c r="B15" s="4621" t="s">
        <v>122</v>
      </c>
      <c r="C15" s="4622" t="s">
        <v>123</v>
      </c>
      <c r="D15" s="4623">
        <v>19</v>
      </c>
      <c r="E15" s="4624">
        <v>0</v>
      </c>
      <c r="F15" s="4625">
        <v>19</v>
      </c>
      <c r="G15" s="4626">
        <v>15</v>
      </c>
      <c r="H15" s="4624">
        <v>0</v>
      </c>
      <c r="I15" s="4625">
        <v>15</v>
      </c>
      <c r="J15" s="4623">
        <v>5</v>
      </c>
      <c r="K15" s="4624">
        <v>0</v>
      </c>
      <c r="L15" s="4625">
        <v>5</v>
      </c>
      <c r="M15" s="4626">
        <v>14</v>
      </c>
      <c r="N15" s="4624">
        <v>0</v>
      </c>
      <c r="O15" s="4625">
        <v>14</v>
      </c>
      <c r="P15" s="4623">
        <v>0</v>
      </c>
      <c r="Q15" s="4624">
        <v>0</v>
      </c>
      <c r="R15" s="4625">
        <v>0</v>
      </c>
      <c r="S15" s="4626">
        <v>53</v>
      </c>
      <c r="T15" s="4624">
        <v>0</v>
      </c>
      <c r="U15" s="4625">
        <v>53</v>
      </c>
    </row>
    <row r="16" spans="1:21" s="287" customFormat="1" ht="37.5">
      <c r="A16" s="294"/>
      <c r="B16" s="4621" t="s">
        <v>124</v>
      </c>
      <c r="C16" s="4622" t="s">
        <v>125</v>
      </c>
      <c r="D16" s="4623">
        <v>19</v>
      </c>
      <c r="E16" s="4624">
        <v>0</v>
      </c>
      <c r="F16" s="4625">
        <v>19</v>
      </c>
      <c r="G16" s="4626">
        <v>17</v>
      </c>
      <c r="H16" s="4624">
        <v>0</v>
      </c>
      <c r="I16" s="4625">
        <v>17</v>
      </c>
      <c r="J16" s="4623">
        <v>13</v>
      </c>
      <c r="K16" s="4624">
        <v>0</v>
      </c>
      <c r="L16" s="4625">
        <v>13</v>
      </c>
      <c r="M16" s="4626">
        <v>10</v>
      </c>
      <c r="N16" s="4624">
        <v>0</v>
      </c>
      <c r="O16" s="4625">
        <v>10</v>
      </c>
      <c r="P16" s="4623">
        <v>5</v>
      </c>
      <c r="Q16" s="4624">
        <v>0</v>
      </c>
      <c r="R16" s="4625">
        <v>5</v>
      </c>
      <c r="S16" s="4626">
        <v>64</v>
      </c>
      <c r="T16" s="4624">
        <v>0</v>
      </c>
      <c r="U16" s="4625">
        <v>64</v>
      </c>
    </row>
    <row r="17" spans="1:22" s="287" customFormat="1">
      <c r="A17" s="294"/>
      <c r="B17" s="4621" t="s">
        <v>126</v>
      </c>
      <c r="C17" s="4622" t="s">
        <v>127</v>
      </c>
      <c r="D17" s="4623">
        <v>22</v>
      </c>
      <c r="E17" s="4624">
        <v>2</v>
      </c>
      <c r="F17" s="4625">
        <v>24</v>
      </c>
      <c r="G17" s="4626">
        <v>17</v>
      </c>
      <c r="H17" s="4624">
        <v>0</v>
      </c>
      <c r="I17" s="4625">
        <v>17</v>
      </c>
      <c r="J17" s="4623">
        <v>26</v>
      </c>
      <c r="K17" s="4624">
        <v>0</v>
      </c>
      <c r="L17" s="4625">
        <v>26</v>
      </c>
      <c r="M17" s="4626">
        <v>34</v>
      </c>
      <c r="N17" s="4624">
        <v>0</v>
      </c>
      <c r="O17" s="4625">
        <v>34</v>
      </c>
      <c r="P17" s="4623">
        <v>0</v>
      </c>
      <c r="Q17" s="4624">
        <v>0</v>
      </c>
      <c r="R17" s="4625">
        <v>0</v>
      </c>
      <c r="S17" s="4626">
        <v>99</v>
      </c>
      <c r="T17" s="4624">
        <v>2</v>
      </c>
      <c r="U17" s="4625">
        <v>101</v>
      </c>
    </row>
    <row r="18" spans="1:22" s="287" customFormat="1">
      <c r="A18" s="294"/>
      <c r="B18" s="4621" t="s">
        <v>128</v>
      </c>
      <c r="C18" s="4622" t="s">
        <v>129</v>
      </c>
      <c r="D18" s="4623">
        <v>0</v>
      </c>
      <c r="E18" s="4624">
        <v>0</v>
      </c>
      <c r="F18" s="4625">
        <v>0</v>
      </c>
      <c r="G18" s="4626">
        <v>0</v>
      </c>
      <c r="H18" s="4624">
        <v>0</v>
      </c>
      <c r="I18" s="4625">
        <v>0</v>
      </c>
      <c r="J18" s="4623">
        <v>14</v>
      </c>
      <c r="K18" s="4624">
        <v>0</v>
      </c>
      <c r="L18" s="4625">
        <v>14</v>
      </c>
      <c r="M18" s="4626">
        <v>12</v>
      </c>
      <c r="N18" s="4624">
        <v>0</v>
      </c>
      <c r="O18" s="4625">
        <v>12</v>
      </c>
      <c r="P18" s="4623">
        <v>0</v>
      </c>
      <c r="Q18" s="4624">
        <v>0</v>
      </c>
      <c r="R18" s="4625">
        <v>0</v>
      </c>
      <c r="S18" s="4626">
        <v>26</v>
      </c>
      <c r="T18" s="4624">
        <v>0</v>
      </c>
      <c r="U18" s="4625">
        <v>26</v>
      </c>
    </row>
    <row r="19" spans="1:22" s="287" customFormat="1">
      <c r="A19" s="294"/>
      <c r="B19" s="4621" t="s">
        <v>130</v>
      </c>
      <c r="C19" s="4622" t="s">
        <v>131</v>
      </c>
      <c r="D19" s="4623">
        <v>0</v>
      </c>
      <c r="E19" s="4624">
        <v>0</v>
      </c>
      <c r="F19" s="4625">
        <v>0</v>
      </c>
      <c r="G19" s="4626">
        <v>0</v>
      </c>
      <c r="H19" s="4624">
        <v>0</v>
      </c>
      <c r="I19" s="4625">
        <v>0</v>
      </c>
      <c r="J19" s="4623">
        <v>3</v>
      </c>
      <c r="K19" s="4624">
        <v>0</v>
      </c>
      <c r="L19" s="4625">
        <v>3</v>
      </c>
      <c r="M19" s="4626">
        <v>5</v>
      </c>
      <c r="N19" s="4624">
        <v>0</v>
      </c>
      <c r="O19" s="4625">
        <v>5</v>
      </c>
      <c r="P19" s="4623">
        <v>0</v>
      </c>
      <c r="Q19" s="4624">
        <v>0</v>
      </c>
      <c r="R19" s="4625">
        <v>0</v>
      </c>
      <c r="S19" s="4626">
        <v>8</v>
      </c>
      <c r="T19" s="4624">
        <v>0</v>
      </c>
      <c r="U19" s="4625">
        <v>8</v>
      </c>
    </row>
    <row r="20" spans="1:22" s="287" customFormat="1">
      <c r="A20" s="294"/>
      <c r="B20" s="4621" t="s">
        <v>134</v>
      </c>
      <c r="C20" s="4622" t="s">
        <v>135</v>
      </c>
      <c r="D20" s="4623">
        <v>0</v>
      </c>
      <c r="E20" s="4624">
        <v>0</v>
      </c>
      <c r="F20" s="4625">
        <v>0</v>
      </c>
      <c r="G20" s="4626">
        <v>0</v>
      </c>
      <c r="H20" s="4624">
        <v>0</v>
      </c>
      <c r="I20" s="4625">
        <v>0</v>
      </c>
      <c r="J20" s="4623">
        <v>0</v>
      </c>
      <c r="K20" s="4624">
        <v>0</v>
      </c>
      <c r="L20" s="4625">
        <v>0</v>
      </c>
      <c r="M20" s="4626">
        <v>10</v>
      </c>
      <c r="N20" s="4624">
        <v>0</v>
      </c>
      <c r="O20" s="4625">
        <v>10</v>
      </c>
      <c r="P20" s="4623">
        <v>0</v>
      </c>
      <c r="Q20" s="4624">
        <v>0</v>
      </c>
      <c r="R20" s="4625">
        <v>0</v>
      </c>
      <c r="S20" s="4626">
        <v>10</v>
      </c>
      <c r="T20" s="4624">
        <v>0</v>
      </c>
      <c r="U20" s="4625">
        <v>10</v>
      </c>
    </row>
    <row r="21" spans="1:22" s="287" customFormat="1">
      <c r="A21" s="294"/>
      <c r="B21" s="4621" t="s">
        <v>148</v>
      </c>
      <c r="C21" s="4622" t="s">
        <v>149</v>
      </c>
      <c r="D21" s="4623">
        <v>0</v>
      </c>
      <c r="E21" s="4624">
        <v>0</v>
      </c>
      <c r="F21" s="4625">
        <v>0</v>
      </c>
      <c r="G21" s="4626">
        <v>15</v>
      </c>
      <c r="H21" s="4624">
        <v>0</v>
      </c>
      <c r="I21" s="4625">
        <v>15</v>
      </c>
      <c r="J21" s="4623">
        <v>19</v>
      </c>
      <c r="K21" s="4624">
        <v>0</v>
      </c>
      <c r="L21" s="4625">
        <v>19</v>
      </c>
      <c r="M21" s="4626">
        <v>20</v>
      </c>
      <c r="N21" s="4624">
        <v>1</v>
      </c>
      <c r="O21" s="4625">
        <v>21</v>
      </c>
      <c r="P21" s="4623">
        <v>0</v>
      </c>
      <c r="Q21" s="4624">
        <v>0</v>
      </c>
      <c r="R21" s="4625">
        <v>0</v>
      </c>
      <c r="S21" s="4626">
        <v>54</v>
      </c>
      <c r="T21" s="4624">
        <v>1</v>
      </c>
      <c r="U21" s="4625">
        <v>55</v>
      </c>
    </row>
    <row r="22" spans="1:22" s="287" customFormat="1" ht="38.25" thickBot="1">
      <c r="A22" s="294"/>
      <c r="B22" s="4627" t="s">
        <v>150</v>
      </c>
      <c r="C22" s="4628" t="s">
        <v>151</v>
      </c>
      <c r="D22" s="4629">
        <v>0</v>
      </c>
      <c r="E22" s="4630">
        <v>0</v>
      </c>
      <c r="F22" s="4631">
        <v>0</v>
      </c>
      <c r="G22" s="4632">
        <v>0</v>
      </c>
      <c r="H22" s="4630">
        <v>0</v>
      </c>
      <c r="I22" s="4631">
        <v>0</v>
      </c>
      <c r="J22" s="4629">
        <v>12</v>
      </c>
      <c r="K22" s="4630">
        <v>0</v>
      </c>
      <c r="L22" s="4631">
        <v>12</v>
      </c>
      <c r="M22" s="4632">
        <v>12</v>
      </c>
      <c r="N22" s="4630">
        <v>0</v>
      </c>
      <c r="O22" s="4631">
        <v>12</v>
      </c>
      <c r="P22" s="4629">
        <v>0</v>
      </c>
      <c r="Q22" s="4630">
        <v>0</v>
      </c>
      <c r="R22" s="4631">
        <v>0</v>
      </c>
      <c r="S22" s="4632">
        <v>24</v>
      </c>
      <c r="T22" s="4630">
        <v>0</v>
      </c>
      <c r="U22" s="4631">
        <v>24</v>
      </c>
    </row>
    <row r="23" spans="1:22" s="286" customFormat="1" ht="21.6" customHeight="1" thickBot="1">
      <c r="A23" s="294"/>
      <c r="B23" s="6796" t="s">
        <v>14</v>
      </c>
      <c r="C23" s="6797"/>
      <c r="D23" s="4633">
        <f t="shared" ref="D23:U23" si="1">SUM(D9:D22)</f>
        <v>128</v>
      </c>
      <c r="E23" s="3534">
        <f t="shared" si="1"/>
        <v>2</v>
      </c>
      <c r="F23" s="4634">
        <f t="shared" si="1"/>
        <v>130</v>
      </c>
      <c r="G23" s="4635">
        <f t="shared" si="1"/>
        <v>155</v>
      </c>
      <c r="H23" s="4636">
        <f t="shared" si="1"/>
        <v>3</v>
      </c>
      <c r="I23" s="4637">
        <f t="shared" si="1"/>
        <v>158</v>
      </c>
      <c r="J23" s="4635">
        <f t="shared" si="1"/>
        <v>184</v>
      </c>
      <c r="K23" s="4636">
        <f t="shared" si="1"/>
        <v>1</v>
      </c>
      <c r="L23" s="4637">
        <f t="shared" si="1"/>
        <v>185</v>
      </c>
      <c r="M23" s="4635">
        <f t="shared" si="1"/>
        <v>209</v>
      </c>
      <c r="N23" s="4636">
        <f t="shared" si="1"/>
        <v>3</v>
      </c>
      <c r="O23" s="4637">
        <f t="shared" si="1"/>
        <v>212</v>
      </c>
      <c r="P23" s="4638">
        <f t="shared" si="1"/>
        <v>5</v>
      </c>
      <c r="Q23" s="4639">
        <f t="shared" si="1"/>
        <v>0</v>
      </c>
      <c r="R23" s="4640">
        <f t="shared" si="1"/>
        <v>5</v>
      </c>
      <c r="S23" s="4635">
        <f t="shared" si="1"/>
        <v>681</v>
      </c>
      <c r="T23" s="4636">
        <f t="shared" si="1"/>
        <v>9</v>
      </c>
      <c r="U23" s="4637">
        <f t="shared" si="1"/>
        <v>690</v>
      </c>
    </row>
    <row r="24" spans="1:22" s="335" customFormat="1" ht="22.5" customHeight="1">
      <c r="A24" s="294"/>
      <c r="B24" s="6808" t="s">
        <v>15</v>
      </c>
      <c r="C24" s="6809"/>
      <c r="D24" s="4641"/>
      <c r="E24" s="3535"/>
      <c r="F24" s="4642"/>
      <c r="G24" s="3535"/>
      <c r="H24" s="3535"/>
      <c r="I24" s="4642"/>
      <c r="J24" s="3535"/>
      <c r="K24" s="3535"/>
      <c r="L24" s="4642"/>
      <c r="M24" s="3535"/>
      <c r="N24" s="3535"/>
      <c r="O24" s="4642"/>
      <c r="P24" s="3535"/>
      <c r="Q24" s="3535"/>
      <c r="R24" s="4642"/>
      <c r="S24" s="3535"/>
      <c r="T24" s="3535"/>
      <c r="U24" s="4642"/>
      <c r="V24" s="2241"/>
    </row>
    <row r="25" spans="1:22" s="335" customFormat="1" ht="24.95" customHeight="1" thickBot="1">
      <c r="A25" s="294"/>
      <c r="B25" s="6808" t="s">
        <v>16</v>
      </c>
      <c r="C25" s="6809"/>
      <c r="D25" s="4643"/>
      <c r="E25" s="358"/>
      <c r="F25" s="4644"/>
      <c r="G25" s="358"/>
      <c r="H25" s="358"/>
      <c r="I25" s="4644"/>
      <c r="J25" s="358"/>
      <c r="K25" s="358"/>
      <c r="L25" s="4644"/>
      <c r="M25" s="358"/>
      <c r="N25" s="358"/>
      <c r="O25" s="4644"/>
      <c r="P25" s="358"/>
      <c r="Q25" s="358"/>
      <c r="R25" s="4644"/>
      <c r="S25" s="358"/>
      <c r="T25" s="358"/>
      <c r="U25" s="4644"/>
      <c r="V25" s="373"/>
    </row>
    <row r="26" spans="1:22" s="285" customFormat="1" ht="22.5" customHeight="1">
      <c r="A26" s="292"/>
      <c r="B26" s="4615" t="s">
        <v>110</v>
      </c>
      <c r="C26" s="4616" t="s">
        <v>111</v>
      </c>
      <c r="D26" s="4617">
        <v>25</v>
      </c>
      <c r="E26" s="4618">
        <v>0</v>
      </c>
      <c r="F26" s="4619">
        <v>25</v>
      </c>
      <c r="G26" s="4620">
        <v>20</v>
      </c>
      <c r="H26" s="4618">
        <v>0</v>
      </c>
      <c r="I26" s="4619">
        <v>20</v>
      </c>
      <c r="J26" s="4620">
        <v>16</v>
      </c>
      <c r="K26" s="4618">
        <v>0</v>
      </c>
      <c r="L26" s="4619">
        <v>16</v>
      </c>
      <c r="M26" s="4620">
        <v>15</v>
      </c>
      <c r="N26" s="4618">
        <v>0</v>
      </c>
      <c r="O26" s="4619">
        <v>15</v>
      </c>
      <c r="P26" s="4620">
        <v>0</v>
      </c>
      <c r="Q26" s="4618">
        <v>0</v>
      </c>
      <c r="R26" s="4619">
        <v>0</v>
      </c>
      <c r="S26" s="4620">
        <v>76</v>
      </c>
      <c r="T26" s="4645">
        <v>0</v>
      </c>
      <c r="U26" s="4646">
        <v>76</v>
      </c>
    </row>
    <row r="27" spans="1:22" outlineLevel="1">
      <c r="B27" s="4621" t="s">
        <v>112</v>
      </c>
      <c r="C27" s="4622" t="s">
        <v>113</v>
      </c>
      <c r="D27" s="4623">
        <v>0</v>
      </c>
      <c r="E27" s="4624">
        <v>0</v>
      </c>
      <c r="F27" s="4625">
        <v>0</v>
      </c>
      <c r="G27" s="4626">
        <v>0</v>
      </c>
      <c r="H27" s="4624">
        <v>0</v>
      </c>
      <c r="I27" s="4625">
        <v>0</v>
      </c>
      <c r="J27" s="4626">
        <v>0</v>
      </c>
      <c r="K27" s="4624">
        <v>0</v>
      </c>
      <c r="L27" s="4625">
        <v>0</v>
      </c>
      <c r="M27" s="4626">
        <v>8</v>
      </c>
      <c r="N27" s="4624">
        <v>0</v>
      </c>
      <c r="O27" s="4625">
        <v>8</v>
      </c>
      <c r="P27" s="4626">
        <v>0</v>
      </c>
      <c r="Q27" s="4624">
        <v>0</v>
      </c>
      <c r="R27" s="4625">
        <v>0</v>
      </c>
      <c r="S27" s="4626">
        <v>8</v>
      </c>
      <c r="T27" s="4647">
        <v>0</v>
      </c>
      <c r="U27" s="4648">
        <v>8</v>
      </c>
    </row>
    <row r="28" spans="1:22" outlineLevel="1">
      <c r="A28" s="292"/>
      <c r="B28" s="4621" t="s">
        <v>114</v>
      </c>
      <c r="C28" s="4622" t="s">
        <v>115</v>
      </c>
      <c r="D28" s="4623">
        <v>17</v>
      </c>
      <c r="E28" s="4624">
        <v>0</v>
      </c>
      <c r="F28" s="4625">
        <v>17</v>
      </c>
      <c r="G28" s="4626">
        <v>33</v>
      </c>
      <c r="H28" s="4624">
        <v>0</v>
      </c>
      <c r="I28" s="4625">
        <v>33</v>
      </c>
      <c r="J28" s="4626">
        <v>21</v>
      </c>
      <c r="K28" s="4624">
        <v>1</v>
      </c>
      <c r="L28" s="4625">
        <v>22</v>
      </c>
      <c r="M28" s="4626">
        <v>14</v>
      </c>
      <c r="N28" s="4624">
        <v>1</v>
      </c>
      <c r="O28" s="4625">
        <v>15</v>
      </c>
      <c r="P28" s="4626">
        <v>0</v>
      </c>
      <c r="Q28" s="4624">
        <v>0</v>
      </c>
      <c r="R28" s="4625">
        <v>0</v>
      </c>
      <c r="S28" s="4626">
        <v>85</v>
      </c>
      <c r="T28" s="4647">
        <v>2</v>
      </c>
      <c r="U28" s="4648">
        <v>87</v>
      </c>
    </row>
    <row r="29" spans="1:22" outlineLevel="1">
      <c r="B29" s="4621" t="s">
        <v>116</v>
      </c>
      <c r="C29" s="4622" t="s">
        <v>117</v>
      </c>
      <c r="D29" s="4623">
        <v>0</v>
      </c>
      <c r="E29" s="4624">
        <v>0</v>
      </c>
      <c r="F29" s="4625">
        <v>0</v>
      </c>
      <c r="G29" s="4626">
        <v>0</v>
      </c>
      <c r="H29" s="4624">
        <v>0</v>
      </c>
      <c r="I29" s="4625">
        <v>0</v>
      </c>
      <c r="J29" s="4626">
        <v>12</v>
      </c>
      <c r="K29" s="4624">
        <v>0</v>
      </c>
      <c r="L29" s="4625">
        <v>12</v>
      </c>
      <c r="M29" s="4626">
        <v>14</v>
      </c>
      <c r="N29" s="4624">
        <v>1</v>
      </c>
      <c r="O29" s="4625">
        <v>15</v>
      </c>
      <c r="P29" s="4626">
        <v>0</v>
      </c>
      <c r="Q29" s="4624">
        <v>0</v>
      </c>
      <c r="R29" s="4625">
        <v>0</v>
      </c>
      <c r="S29" s="4626">
        <v>26</v>
      </c>
      <c r="T29" s="4647">
        <v>1</v>
      </c>
      <c r="U29" s="4648">
        <v>27</v>
      </c>
    </row>
    <row r="30" spans="1:22" outlineLevel="1">
      <c r="A30" s="292"/>
      <c r="B30" s="4621" t="s">
        <v>118</v>
      </c>
      <c r="C30" s="4622" t="s">
        <v>119</v>
      </c>
      <c r="D30" s="4623">
        <v>9</v>
      </c>
      <c r="E30" s="4624">
        <v>0</v>
      </c>
      <c r="F30" s="4625">
        <v>9</v>
      </c>
      <c r="G30" s="4626">
        <v>10</v>
      </c>
      <c r="H30" s="4624">
        <v>3</v>
      </c>
      <c r="I30" s="4625">
        <v>13</v>
      </c>
      <c r="J30" s="4626">
        <v>9</v>
      </c>
      <c r="K30" s="4624">
        <v>0</v>
      </c>
      <c r="L30" s="4625">
        <v>9</v>
      </c>
      <c r="M30" s="4626">
        <v>10</v>
      </c>
      <c r="N30" s="4624">
        <v>0</v>
      </c>
      <c r="O30" s="4625">
        <v>10</v>
      </c>
      <c r="P30" s="4626">
        <v>0</v>
      </c>
      <c r="Q30" s="4624">
        <v>0</v>
      </c>
      <c r="R30" s="4625">
        <v>0</v>
      </c>
      <c r="S30" s="4626">
        <v>38</v>
      </c>
      <c r="T30" s="4647">
        <v>3</v>
      </c>
      <c r="U30" s="4648">
        <v>41</v>
      </c>
    </row>
    <row r="31" spans="1:22" outlineLevel="1">
      <c r="B31" s="4621" t="s">
        <v>120</v>
      </c>
      <c r="C31" s="4622" t="s">
        <v>121</v>
      </c>
      <c r="D31" s="4623">
        <v>16</v>
      </c>
      <c r="E31" s="4624">
        <v>0</v>
      </c>
      <c r="F31" s="4625">
        <v>16</v>
      </c>
      <c r="G31" s="4626">
        <v>26</v>
      </c>
      <c r="H31" s="4624">
        <v>0</v>
      </c>
      <c r="I31" s="4625">
        <v>26</v>
      </c>
      <c r="J31" s="4626">
        <v>28</v>
      </c>
      <c r="K31" s="4624">
        <v>0</v>
      </c>
      <c r="L31" s="4625">
        <v>28</v>
      </c>
      <c r="M31" s="4626">
        <v>26</v>
      </c>
      <c r="N31" s="4624">
        <v>0</v>
      </c>
      <c r="O31" s="4625">
        <v>26</v>
      </c>
      <c r="P31" s="4626">
        <v>0</v>
      </c>
      <c r="Q31" s="4624">
        <v>0</v>
      </c>
      <c r="R31" s="4625">
        <v>0</v>
      </c>
      <c r="S31" s="4626">
        <v>96</v>
      </c>
      <c r="T31" s="4647">
        <v>0</v>
      </c>
      <c r="U31" s="4648">
        <v>96</v>
      </c>
    </row>
    <row r="32" spans="1:22" outlineLevel="1">
      <c r="A32" s="292"/>
      <c r="B32" s="4621" t="s">
        <v>122</v>
      </c>
      <c r="C32" s="4622" t="s">
        <v>123</v>
      </c>
      <c r="D32" s="4623">
        <v>19</v>
      </c>
      <c r="E32" s="4624">
        <v>0</v>
      </c>
      <c r="F32" s="4625">
        <v>19</v>
      </c>
      <c r="G32" s="4626">
        <v>15</v>
      </c>
      <c r="H32" s="4624">
        <v>0</v>
      </c>
      <c r="I32" s="4625">
        <v>15</v>
      </c>
      <c r="J32" s="4626">
        <v>5</v>
      </c>
      <c r="K32" s="4624">
        <v>0</v>
      </c>
      <c r="L32" s="4625">
        <v>5</v>
      </c>
      <c r="M32" s="4626">
        <v>14</v>
      </c>
      <c r="N32" s="4624">
        <v>0</v>
      </c>
      <c r="O32" s="4625">
        <v>14</v>
      </c>
      <c r="P32" s="4626">
        <v>0</v>
      </c>
      <c r="Q32" s="4624">
        <v>0</v>
      </c>
      <c r="R32" s="4625">
        <v>0</v>
      </c>
      <c r="S32" s="4626">
        <v>53</v>
      </c>
      <c r="T32" s="4647">
        <v>0</v>
      </c>
      <c r="U32" s="4648">
        <v>53</v>
      </c>
    </row>
    <row r="33" spans="1:21" ht="37.5" outlineLevel="1">
      <c r="B33" s="4621" t="s">
        <v>124</v>
      </c>
      <c r="C33" s="4622" t="s">
        <v>125</v>
      </c>
      <c r="D33" s="4623">
        <v>18</v>
      </c>
      <c r="E33" s="4624">
        <v>0</v>
      </c>
      <c r="F33" s="4625">
        <v>18</v>
      </c>
      <c r="G33" s="4626">
        <v>17</v>
      </c>
      <c r="H33" s="4624">
        <v>0</v>
      </c>
      <c r="I33" s="4625">
        <v>17</v>
      </c>
      <c r="J33" s="4626">
        <v>13</v>
      </c>
      <c r="K33" s="4624">
        <v>0</v>
      </c>
      <c r="L33" s="4625">
        <v>13</v>
      </c>
      <c r="M33" s="4626">
        <v>10</v>
      </c>
      <c r="N33" s="4624">
        <v>0</v>
      </c>
      <c r="O33" s="4625">
        <v>10</v>
      </c>
      <c r="P33" s="4626">
        <v>5</v>
      </c>
      <c r="Q33" s="4624">
        <v>0</v>
      </c>
      <c r="R33" s="4625">
        <v>5</v>
      </c>
      <c r="S33" s="4626">
        <v>63</v>
      </c>
      <c r="T33" s="4647">
        <v>0</v>
      </c>
      <c r="U33" s="4648">
        <v>63</v>
      </c>
    </row>
    <row r="34" spans="1:21" outlineLevel="1">
      <c r="A34" s="292"/>
      <c r="B34" s="4621" t="s">
        <v>126</v>
      </c>
      <c r="C34" s="4622" t="s">
        <v>127</v>
      </c>
      <c r="D34" s="4623">
        <v>22</v>
      </c>
      <c r="E34" s="4624">
        <v>2</v>
      </c>
      <c r="F34" s="4625">
        <v>24</v>
      </c>
      <c r="G34" s="4626">
        <v>17</v>
      </c>
      <c r="H34" s="4624">
        <v>0</v>
      </c>
      <c r="I34" s="4625">
        <v>17</v>
      </c>
      <c r="J34" s="4626">
        <v>26</v>
      </c>
      <c r="K34" s="4624">
        <v>0</v>
      </c>
      <c r="L34" s="4625">
        <v>26</v>
      </c>
      <c r="M34" s="4626">
        <v>34</v>
      </c>
      <c r="N34" s="4624">
        <v>0</v>
      </c>
      <c r="O34" s="4625">
        <v>34</v>
      </c>
      <c r="P34" s="4626">
        <v>0</v>
      </c>
      <c r="Q34" s="4624">
        <v>0</v>
      </c>
      <c r="R34" s="4625">
        <v>0</v>
      </c>
      <c r="S34" s="4626">
        <v>99</v>
      </c>
      <c r="T34" s="4647">
        <v>2</v>
      </c>
      <c r="U34" s="4648">
        <v>101</v>
      </c>
    </row>
    <row r="35" spans="1:21" outlineLevel="1">
      <c r="B35" s="4621" t="s">
        <v>128</v>
      </c>
      <c r="C35" s="4622" t="s">
        <v>129</v>
      </c>
      <c r="D35" s="4623">
        <v>0</v>
      </c>
      <c r="E35" s="4624">
        <v>0</v>
      </c>
      <c r="F35" s="4625">
        <v>0</v>
      </c>
      <c r="G35" s="4626">
        <v>0</v>
      </c>
      <c r="H35" s="4624">
        <v>0</v>
      </c>
      <c r="I35" s="4625">
        <v>0</v>
      </c>
      <c r="J35" s="4626">
        <v>14</v>
      </c>
      <c r="K35" s="4624">
        <v>0</v>
      </c>
      <c r="L35" s="4625">
        <v>14</v>
      </c>
      <c r="M35" s="4626">
        <v>12</v>
      </c>
      <c r="N35" s="4624">
        <v>0</v>
      </c>
      <c r="O35" s="4625">
        <v>12</v>
      </c>
      <c r="P35" s="4626">
        <v>0</v>
      </c>
      <c r="Q35" s="4624">
        <v>0</v>
      </c>
      <c r="R35" s="4625">
        <v>0</v>
      </c>
      <c r="S35" s="4626">
        <v>26</v>
      </c>
      <c r="T35" s="4647">
        <v>0</v>
      </c>
      <c r="U35" s="4648">
        <v>26</v>
      </c>
    </row>
    <row r="36" spans="1:21" outlineLevel="1">
      <c r="A36" s="292"/>
      <c r="B36" s="4621" t="s">
        <v>130</v>
      </c>
      <c r="C36" s="4622" t="s">
        <v>131</v>
      </c>
      <c r="D36" s="4623">
        <v>0</v>
      </c>
      <c r="E36" s="4624">
        <v>0</v>
      </c>
      <c r="F36" s="4625">
        <v>0</v>
      </c>
      <c r="G36" s="4626">
        <v>0</v>
      </c>
      <c r="H36" s="4624">
        <v>0</v>
      </c>
      <c r="I36" s="4625">
        <v>0</v>
      </c>
      <c r="J36" s="4626">
        <v>3</v>
      </c>
      <c r="K36" s="4624">
        <v>0</v>
      </c>
      <c r="L36" s="4625">
        <v>3</v>
      </c>
      <c r="M36" s="4626">
        <v>5</v>
      </c>
      <c r="N36" s="4624">
        <v>0</v>
      </c>
      <c r="O36" s="4625">
        <v>5</v>
      </c>
      <c r="P36" s="4626">
        <v>0</v>
      </c>
      <c r="Q36" s="4624">
        <v>0</v>
      </c>
      <c r="R36" s="4625">
        <v>0</v>
      </c>
      <c r="S36" s="4626">
        <v>8</v>
      </c>
      <c r="T36" s="4647">
        <v>0</v>
      </c>
      <c r="U36" s="4648">
        <v>8</v>
      </c>
    </row>
    <row r="37" spans="1:21" outlineLevel="1">
      <c r="B37" s="4621" t="s">
        <v>134</v>
      </c>
      <c r="C37" s="4622" t="s">
        <v>135</v>
      </c>
      <c r="D37" s="4623">
        <v>0</v>
      </c>
      <c r="E37" s="4624">
        <v>0</v>
      </c>
      <c r="F37" s="4625">
        <v>0</v>
      </c>
      <c r="G37" s="4626">
        <v>0</v>
      </c>
      <c r="H37" s="4624">
        <v>0</v>
      </c>
      <c r="I37" s="4625">
        <v>0</v>
      </c>
      <c r="J37" s="4626">
        <v>0</v>
      </c>
      <c r="K37" s="4624">
        <v>0</v>
      </c>
      <c r="L37" s="4625">
        <v>0</v>
      </c>
      <c r="M37" s="4626">
        <v>10</v>
      </c>
      <c r="N37" s="4624">
        <v>0</v>
      </c>
      <c r="O37" s="4625">
        <v>10</v>
      </c>
      <c r="P37" s="4626">
        <v>0</v>
      </c>
      <c r="Q37" s="4624">
        <v>0</v>
      </c>
      <c r="R37" s="4625">
        <v>0</v>
      </c>
      <c r="S37" s="4626">
        <v>10</v>
      </c>
      <c r="T37" s="4647">
        <v>0</v>
      </c>
      <c r="U37" s="4648">
        <v>10</v>
      </c>
    </row>
    <row r="38" spans="1:21" outlineLevel="1">
      <c r="A38" s="292"/>
      <c r="B38" s="4621" t="s">
        <v>148</v>
      </c>
      <c r="C38" s="4622" t="s">
        <v>149</v>
      </c>
      <c r="D38" s="4623">
        <v>0</v>
      </c>
      <c r="E38" s="4624">
        <v>0</v>
      </c>
      <c r="F38" s="4625">
        <v>0</v>
      </c>
      <c r="G38" s="4626">
        <v>15</v>
      </c>
      <c r="H38" s="4624">
        <v>0</v>
      </c>
      <c r="I38" s="4625">
        <v>15</v>
      </c>
      <c r="J38" s="4626">
        <v>18</v>
      </c>
      <c r="K38" s="4624">
        <v>0</v>
      </c>
      <c r="L38" s="4625">
        <v>18</v>
      </c>
      <c r="M38" s="4626">
        <v>20</v>
      </c>
      <c r="N38" s="4624">
        <v>1</v>
      </c>
      <c r="O38" s="4625">
        <v>21</v>
      </c>
      <c r="P38" s="4626">
        <v>0</v>
      </c>
      <c r="Q38" s="4624">
        <v>0</v>
      </c>
      <c r="R38" s="4625">
        <v>0</v>
      </c>
      <c r="S38" s="4626">
        <v>53</v>
      </c>
      <c r="T38" s="4647">
        <v>1</v>
      </c>
      <c r="U38" s="4648">
        <v>54</v>
      </c>
    </row>
    <row r="39" spans="1:21" ht="35.1" customHeight="1" outlineLevel="1" thickBot="1">
      <c r="B39" s="4627" t="s">
        <v>150</v>
      </c>
      <c r="C39" s="4628" t="s">
        <v>151</v>
      </c>
      <c r="D39" s="4629">
        <v>0</v>
      </c>
      <c r="E39" s="4630">
        <v>0</v>
      </c>
      <c r="F39" s="4631">
        <v>0</v>
      </c>
      <c r="G39" s="4632">
        <v>0</v>
      </c>
      <c r="H39" s="4630">
        <v>0</v>
      </c>
      <c r="I39" s="4631">
        <v>0</v>
      </c>
      <c r="J39" s="4632">
        <v>12</v>
      </c>
      <c r="K39" s="4630">
        <v>0</v>
      </c>
      <c r="L39" s="4631">
        <v>12</v>
      </c>
      <c r="M39" s="4632">
        <v>12</v>
      </c>
      <c r="N39" s="4630">
        <v>0</v>
      </c>
      <c r="O39" s="4631">
        <v>12</v>
      </c>
      <c r="P39" s="4632">
        <v>0</v>
      </c>
      <c r="Q39" s="4630">
        <v>0</v>
      </c>
      <c r="R39" s="4631">
        <v>0</v>
      </c>
      <c r="S39" s="4632">
        <v>24</v>
      </c>
      <c r="T39" s="4649">
        <v>0</v>
      </c>
      <c r="U39" s="4650">
        <v>24</v>
      </c>
    </row>
    <row r="40" spans="1:21" ht="23.1" customHeight="1" thickBot="1">
      <c r="B40" s="6798" t="s">
        <v>17</v>
      </c>
      <c r="C40" s="6799"/>
      <c r="D40" s="4651">
        <f t="shared" ref="D40:U40" si="2">SUM(D26:D39)</f>
        <v>126</v>
      </c>
      <c r="E40" s="4636">
        <f t="shared" si="2"/>
        <v>2</v>
      </c>
      <c r="F40" s="4637">
        <f t="shared" si="2"/>
        <v>128</v>
      </c>
      <c r="G40" s="4635">
        <f t="shared" si="2"/>
        <v>153</v>
      </c>
      <c r="H40" s="4636">
        <f t="shared" si="2"/>
        <v>3</v>
      </c>
      <c r="I40" s="4637">
        <f t="shared" si="2"/>
        <v>156</v>
      </c>
      <c r="J40" s="4635">
        <f t="shared" si="2"/>
        <v>177</v>
      </c>
      <c r="K40" s="4636">
        <f t="shared" si="2"/>
        <v>1</v>
      </c>
      <c r="L40" s="4637">
        <f t="shared" si="2"/>
        <v>178</v>
      </c>
      <c r="M40" s="4635">
        <f t="shared" si="2"/>
        <v>204</v>
      </c>
      <c r="N40" s="4636">
        <f t="shared" si="2"/>
        <v>3</v>
      </c>
      <c r="O40" s="4637">
        <f t="shared" si="2"/>
        <v>207</v>
      </c>
      <c r="P40" s="4652">
        <f t="shared" si="2"/>
        <v>5</v>
      </c>
      <c r="Q40" s="4638">
        <f t="shared" si="2"/>
        <v>0</v>
      </c>
      <c r="R40" s="4640">
        <f t="shared" si="2"/>
        <v>5</v>
      </c>
      <c r="S40" s="4635">
        <f t="shared" si="2"/>
        <v>665</v>
      </c>
      <c r="T40" s="4636">
        <f t="shared" si="2"/>
        <v>9</v>
      </c>
      <c r="U40" s="4637">
        <f t="shared" si="2"/>
        <v>674</v>
      </c>
    </row>
    <row r="41" spans="1:21" ht="23.1" customHeight="1" thickBot="1">
      <c r="B41" s="6794" t="s">
        <v>18</v>
      </c>
      <c r="C41" s="6795"/>
      <c r="D41" s="4653"/>
      <c r="E41" s="4654"/>
      <c r="F41" s="4655"/>
      <c r="G41" s="4654"/>
      <c r="H41" s="4654"/>
      <c r="I41" s="4655"/>
      <c r="J41" s="4654"/>
      <c r="K41" s="4654"/>
      <c r="L41" s="4655"/>
      <c r="M41" s="4654"/>
      <c r="N41" s="4654"/>
      <c r="O41" s="4655"/>
      <c r="P41" s="4656"/>
      <c r="Q41" s="4656"/>
      <c r="R41" s="4657"/>
      <c r="S41" s="4654"/>
      <c r="T41" s="4654"/>
      <c r="U41" s="4655"/>
    </row>
    <row r="42" spans="1:21" ht="20.25" customHeight="1">
      <c r="B42" s="4615" t="s">
        <v>110</v>
      </c>
      <c r="C42" s="4616" t="s">
        <v>111</v>
      </c>
      <c r="D42" s="4617">
        <v>0</v>
      </c>
      <c r="E42" s="4618">
        <v>0</v>
      </c>
      <c r="F42" s="4619">
        <v>0</v>
      </c>
      <c r="G42" s="4620">
        <v>0</v>
      </c>
      <c r="H42" s="4618">
        <v>0</v>
      </c>
      <c r="I42" s="4619">
        <v>0</v>
      </c>
      <c r="J42" s="4617">
        <v>2</v>
      </c>
      <c r="K42" s="4618">
        <v>0</v>
      </c>
      <c r="L42" s="4619">
        <v>2</v>
      </c>
      <c r="M42" s="4617">
        <v>1</v>
      </c>
      <c r="N42" s="4618">
        <v>0</v>
      </c>
      <c r="O42" s="4619">
        <v>1</v>
      </c>
      <c r="P42" s="4620">
        <v>0</v>
      </c>
      <c r="Q42" s="4618">
        <v>0</v>
      </c>
      <c r="R42" s="4619">
        <v>0</v>
      </c>
      <c r="S42" s="4620">
        <v>3</v>
      </c>
      <c r="T42" s="4618">
        <v>0</v>
      </c>
      <c r="U42" s="4619">
        <v>3</v>
      </c>
    </row>
    <row r="43" spans="1:21" ht="20.25" customHeight="1" outlineLevel="1">
      <c r="B43" s="4621" t="s">
        <v>114</v>
      </c>
      <c r="C43" s="4622" t="s">
        <v>115</v>
      </c>
      <c r="D43" s="4623">
        <v>0</v>
      </c>
      <c r="E43" s="4624">
        <v>0</v>
      </c>
      <c r="F43" s="4625">
        <v>0</v>
      </c>
      <c r="G43" s="4626">
        <v>1</v>
      </c>
      <c r="H43" s="4624">
        <v>0</v>
      </c>
      <c r="I43" s="4625">
        <v>1</v>
      </c>
      <c r="J43" s="4623">
        <v>0</v>
      </c>
      <c r="K43" s="4624">
        <v>0</v>
      </c>
      <c r="L43" s="4625">
        <v>0</v>
      </c>
      <c r="M43" s="4623">
        <v>0</v>
      </c>
      <c r="N43" s="4624">
        <v>0</v>
      </c>
      <c r="O43" s="4625">
        <v>0</v>
      </c>
      <c r="P43" s="4626">
        <v>0</v>
      </c>
      <c r="Q43" s="4624">
        <v>0</v>
      </c>
      <c r="R43" s="4625">
        <v>0</v>
      </c>
      <c r="S43" s="4626">
        <v>1</v>
      </c>
      <c r="T43" s="4624">
        <v>0</v>
      </c>
      <c r="U43" s="4625">
        <v>1</v>
      </c>
    </row>
    <row r="44" spans="1:21" outlineLevel="1">
      <c r="B44" s="4621" t="s">
        <v>116</v>
      </c>
      <c r="C44" s="4622" t="s">
        <v>117</v>
      </c>
      <c r="D44" s="4623">
        <v>0</v>
      </c>
      <c r="E44" s="4624">
        <v>0</v>
      </c>
      <c r="F44" s="4625">
        <v>0</v>
      </c>
      <c r="G44" s="4626">
        <v>0</v>
      </c>
      <c r="H44" s="4624">
        <v>0</v>
      </c>
      <c r="I44" s="4625">
        <v>0</v>
      </c>
      <c r="J44" s="4623">
        <v>1</v>
      </c>
      <c r="K44" s="4624">
        <v>0</v>
      </c>
      <c r="L44" s="4625">
        <v>1</v>
      </c>
      <c r="M44" s="4623">
        <v>0</v>
      </c>
      <c r="N44" s="4624">
        <v>0</v>
      </c>
      <c r="O44" s="4625">
        <v>0</v>
      </c>
      <c r="P44" s="4626">
        <v>0</v>
      </c>
      <c r="Q44" s="4624">
        <v>0</v>
      </c>
      <c r="R44" s="4625">
        <v>0</v>
      </c>
      <c r="S44" s="4626">
        <v>1</v>
      </c>
      <c r="T44" s="4624">
        <v>0</v>
      </c>
      <c r="U44" s="4625">
        <v>1</v>
      </c>
    </row>
    <row r="45" spans="1:21" outlineLevel="1">
      <c r="B45" s="4621" t="s">
        <v>118</v>
      </c>
      <c r="C45" s="4622" t="s">
        <v>119</v>
      </c>
      <c r="D45" s="4623">
        <v>1</v>
      </c>
      <c r="E45" s="4624">
        <v>0</v>
      </c>
      <c r="F45" s="4625">
        <v>1</v>
      </c>
      <c r="G45" s="4626">
        <v>0</v>
      </c>
      <c r="H45" s="4624">
        <v>0</v>
      </c>
      <c r="I45" s="4625">
        <v>0</v>
      </c>
      <c r="J45" s="4623">
        <v>1</v>
      </c>
      <c r="K45" s="4624">
        <v>0</v>
      </c>
      <c r="L45" s="4625">
        <v>1</v>
      </c>
      <c r="M45" s="4623">
        <v>1</v>
      </c>
      <c r="N45" s="4624">
        <v>0</v>
      </c>
      <c r="O45" s="4625">
        <v>1</v>
      </c>
      <c r="P45" s="4626">
        <v>0</v>
      </c>
      <c r="Q45" s="4624">
        <v>0</v>
      </c>
      <c r="R45" s="4625">
        <v>0</v>
      </c>
      <c r="S45" s="4626">
        <v>3</v>
      </c>
      <c r="T45" s="4624">
        <v>0</v>
      </c>
      <c r="U45" s="4625">
        <v>3</v>
      </c>
    </row>
    <row r="46" spans="1:21" outlineLevel="1">
      <c r="B46" s="4621" t="s">
        <v>120</v>
      </c>
      <c r="C46" s="4622" t="s">
        <v>121</v>
      </c>
      <c r="D46" s="4623">
        <v>0</v>
      </c>
      <c r="E46" s="4624">
        <v>0</v>
      </c>
      <c r="F46" s="4625">
        <v>0</v>
      </c>
      <c r="G46" s="4626">
        <v>1</v>
      </c>
      <c r="H46" s="4624">
        <v>0</v>
      </c>
      <c r="I46" s="4625">
        <v>1</v>
      </c>
      <c r="J46" s="4623">
        <v>2</v>
      </c>
      <c r="K46" s="4624">
        <v>0</v>
      </c>
      <c r="L46" s="4625">
        <v>2</v>
      </c>
      <c r="M46" s="4623">
        <v>3</v>
      </c>
      <c r="N46" s="4624">
        <v>0</v>
      </c>
      <c r="O46" s="4625">
        <v>3</v>
      </c>
      <c r="P46" s="4626">
        <v>0</v>
      </c>
      <c r="Q46" s="4624">
        <v>0</v>
      </c>
      <c r="R46" s="4625">
        <v>0</v>
      </c>
      <c r="S46" s="4626">
        <v>6</v>
      </c>
      <c r="T46" s="4624">
        <v>0</v>
      </c>
      <c r="U46" s="4625">
        <v>6</v>
      </c>
    </row>
    <row r="47" spans="1:21" ht="20.100000000000001" customHeight="1" outlineLevel="1">
      <c r="B47" s="4621" t="s">
        <v>124</v>
      </c>
      <c r="C47" s="4622" t="s">
        <v>125</v>
      </c>
      <c r="D47" s="4623">
        <v>1</v>
      </c>
      <c r="E47" s="4624">
        <v>0</v>
      </c>
      <c r="F47" s="4625">
        <v>1</v>
      </c>
      <c r="G47" s="4626">
        <v>0</v>
      </c>
      <c r="H47" s="4624">
        <v>0</v>
      </c>
      <c r="I47" s="4625">
        <v>0</v>
      </c>
      <c r="J47" s="4623">
        <v>0</v>
      </c>
      <c r="K47" s="4624">
        <v>0</v>
      </c>
      <c r="L47" s="4625">
        <v>0</v>
      </c>
      <c r="M47" s="4623">
        <v>0</v>
      </c>
      <c r="N47" s="4624">
        <v>0</v>
      </c>
      <c r="O47" s="4625">
        <v>0</v>
      </c>
      <c r="P47" s="4626">
        <v>0</v>
      </c>
      <c r="Q47" s="4624">
        <v>0</v>
      </c>
      <c r="R47" s="4625">
        <v>0</v>
      </c>
      <c r="S47" s="4626">
        <v>1</v>
      </c>
      <c r="T47" s="4624">
        <v>0</v>
      </c>
      <c r="U47" s="4625">
        <v>1</v>
      </c>
    </row>
    <row r="48" spans="1:21" ht="19.5" outlineLevel="1" thickBot="1">
      <c r="B48" s="4627" t="s">
        <v>148</v>
      </c>
      <c r="C48" s="4628" t="s">
        <v>149</v>
      </c>
      <c r="D48" s="4629">
        <v>0</v>
      </c>
      <c r="E48" s="4630">
        <v>0</v>
      </c>
      <c r="F48" s="4631">
        <v>0</v>
      </c>
      <c r="G48" s="4632">
        <v>0</v>
      </c>
      <c r="H48" s="4630">
        <v>0</v>
      </c>
      <c r="I48" s="4631">
        <v>0</v>
      </c>
      <c r="J48" s="4629">
        <v>1</v>
      </c>
      <c r="K48" s="4630">
        <v>0</v>
      </c>
      <c r="L48" s="4631">
        <v>1</v>
      </c>
      <c r="M48" s="4629">
        <v>0</v>
      </c>
      <c r="N48" s="4630">
        <v>0</v>
      </c>
      <c r="O48" s="4631">
        <v>0</v>
      </c>
      <c r="P48" s="4632">
        <v>0</v>
      </c>
      <c r="Q48" s="4630">
        <v>0</v>
      </c>
      <c r="R48" s="4631">
        <v>0</v>
      </c>
      <c r="S48" s="4632">
        <v>1</v>
      </c>
      <c r="T48" s="4630">
        <v>0</v>
      </c>
      <c r="U48" s="4631">
        <v>1</v>
      </c>
    </row>
    <row r="49" spans="2:22" s="287" customFormat="1" ht="22.5" customHeight="1" thickBot="1">
      <c r="B49" s="6800" t="s">
        <v>14</v>
      </c>
      <c r="C49" s="6801"/>
      <c r="D49" s="4658">
        <f t="shared" ref="D49:U49" si="3">SUM(D42:D48)</f>
        <v>2</v>
      </c>
      <c r="E49" s="4659">
        <f t="shared" si="3"/>
        <v>0</v>
      </c>
      <c r="F49" s="4660">
        <f t="shared" si="3"/>
        <v>2</v>
      </c>
      <c r="G49" s="4658">
        <f t="shared" si="3"/>
        <v>2</v>
      </c>
      <c r="H49" s="4659">
        <f t="shared" si="3"/>
        <v>0</v>
      </c>
      <c r="I49" s="4660">
        <f t="shared" si="3"/>
        <v>2</v>
      </c>
      <c r="J49" s="4658">
        <f t="shared" si="3"/>
        <v>7</v>
      </c>
      <c r="K49" s="4659">
        <f t="shared" si="3"/>
        <v>0</v>
      </c>
      <c r="L49" s="4660">
        <f t="shared" si="3"/>
        <v>7</v>
      </c>
      <c r="M49" s="4658">
        <f t="shared" si="3"/>
        <v>5</v>
      </c>
      <c r="N49" s="4659">
        <f t="shared" si="3"/>
        <v>0</v>
      </c>
      <c r="O49" s="4660">
        <f t="shared" si="3"/>
        <v>5</v>
      </c>
      <c r="P49" s="4658">
        <f t="shared" si="3"/>
        <v>0</v>
      </c>
      <c r="Q49" s="4659">
        <f t="shared" si="3"/>
        <v>0</v>
      </c>
      <c r="R49" s="4660">
        <f t="shared" si="3"/>
        <v>0</v>
      </c>
      <c r="S49" s="4658">
        <f t="shared" si="3"/>
        <v>16</v>
      </c>
      <c r="T49" s="4659">
        <f t="shared" si="3"/>
        <v>0</v>
      </c>
      <c r="U49" s="4660">
        <f t="shared" si="3"/>
        <v>16</v>
      </c>
    </row>
    <row r="50" spans="2:22" s="294" customFormat="1" ht="33" customHeight="1" thickBot="1">
      <c r="B50" s="6802" t="s">
        <v>29</v>
      </c>
      <c r="C50" s="6803"/>
      <c r="D50" s="4661">
        <f t="shared" ref="D50:U50" si="4">SUM(D26:D39)</f>
        <v>126</v>
      </c>
      <c r="E50" s="4662">
        <f t="shared" si="4"/>
        <v>2</v>
      </c>
      <c r="F50" s="4663">
        <f t="shared" si="4"/>
        <v>128</v>
      </c>
      <c r="G50" s="4664">
        <f t="shared" si="4"/>
        <v>153</v>
      </c>
      <c r="H50" s="4662">
        <f t="shared" si="4"/>
        <v>3</v>
      </c>
      <c r="I50" s="4663">
        <f t="shared" si="4"/>
        <v>156</v>
      </c>
      <c r="J50" s="4664">
        <f t="shared" si="4"/>
        <v>177</v>
      </c>
      <c r="K50" s="4662">
        <f t="shared" si="4"/>
        <v>1</v>
      </c>
      <c r="L50" s="4663">
        <f t="shared" si="4"/>
        <v>178</v>
      </c>
      <c r="M50" s="4664">
        <f t="shared" si="4"/>
        <v>204</v>
      </c>
      <c r="N50" s="4662">
        <f t="shared" si="4"/>
        <v>3</v>
      </c>
      <c r="O50" s="4663">
        <f t="shared" si="4"/>
        <v>207</v>
      </c>
      <c r="P50" s="4664">
        <f t="shared" si="4"/>
        <v>5</v>
      </c>
      <c r="Q50" s="4662">
        <f t="shared" si="4"/>
        <v>0</v>
      </c>
      <c r="R50" s="4663">
        <f t="shared" si="4"/>
        <v>5</v>
      </c>
      <c r="S50" s="4664">
        <f t="shared" si="4"/>
        <v>665</v>
      </c>
      <c r="T50" s="4662">
        <f t="shared" si="4"/>
        <v>9</v>
      </c>
      <c r="U50" s="4663">
        <f t="shared" si="4"/>
        <v>674</v>
      </c>
    </row>
    <row r="51" spans="2:22" ht="38.450000000000003" customHeight="1" thickBot="1">
      <c r="B51" s="6804" t="s">
        <v>34</v>
      </c>
      <c r="C51" s="6805"/>
      <c r="D51" s="4665">
        <f>D49</f>
        <v>2</v>
      </c>
      <c r="E51" s="4666">
        <f t="shared" ref="E51:U51" si="5">E49</f>
        <v>0</v>
      </c>
      <c r="F51" s="4667">
        <f t="shared" si="5"/>
        <v>2</v>
      </c>
      <c r="G51" s="4668">
        <f t="shared" si="5"/>
        <v>2</v>
      </c>
      <c r="H51" s="4666">
        <f t="shared" si="5"/>
        <v>0</v>
      </c>
      <c r="I51" s="4667">
        <f t="shared" si="5"/>
        <v>2</v>
      </c>
      <c r="J51" s="4668">
        <f t="shared" si="5"/>
        <v>7</v>
      </c>
      <c r="K51" s="4666">
        <f t="shared" si="5"/>
        <v>0</v>
      </c>
      <c r="L51" s="4667">
        <f t="shared" si="5"/>
        <v>7</v>
      </c>
      <c r="M51" s="4668">
        <f t="shared" si="5"/>
        <v>5</v>
      </c>
      <c r="N51" s="4666">
        <f t="shared" si="5"/>
        <v>0</v>
      </c>
      <c r="O51" s="4667">
        <f t="shared" si="5"/>
        <v>5</v>
      </c>
      <c r="P51" s="4668">
        <f t="shared" si="5"/>
        <v>0</v>
      </c>
      <c r="Q51" s="4666">
        <f t="shared" si="5"/>
        <v>0</v>
      </c>
      <c r="R51" s="4667">
        <f t="shared" si="5"/>
        <v>0</v>
      </c>
      <c r="S51" s="4668">
        <f t="shared" si="5"/>
        <v>16</v>
      </c>
      <c r="T51" s="4666">
        <f t="shared" si="5"/>
        <v>0</v>
      </c>
      <c r="U51" s="4667">
        <f t="shared" si="5"/>
        <v>16</v>
      </c>
    </row>
    <row r="52" spans="2:22" ht="34.5" customHeight="1" thickBot="1">
      <c r="B52" s="6806" t="s">
        <v>35</v>
      </c>
      <c r="C52" s="6807"/>
      <c r="D52" s="4677">
        <f>D50+D51</f>
        <v>128</v>
      </c>
      <c r="E52" s="4678">
        <f t="shared" ref="E52:U52" si="6">E50+E51</f>
        <v>2</v>
      </c>
      <c r="F52" s="4679">
        <f t="shared" si="6"/>
        <v>130</v>
      </c>
      <c r="G52" s="4680">
        <f t="shared" si="6"/>
        <v>155</v>
      </c>
      <c r="H52" s="4678">
        <f t="shared" si="6"/>
        <v>3</v>
      </c>
      <c r="I52" s="4679">
        <f t="shared" si="6"/>
        <v>158</v>
      </c>
      <c r="J52" s="4680">
        <f t="shared" si="6"/>
        <v>184</v>
      </c>
      <c r="K52" s="4678">
        <f t="shared" si="6"/>
        <v>1</v>
      </c>
      <c r="L52" s="4679">
        <f t="shared" si="6"/>
        <v>185</v>
      </c>
      <c r="M52" s="4680">
        <f t="shared" si="6"/>
        <v>209</v>
      </c>
      <c r="N52" s="4678">
        <f t="shared" si="6"/>
        <v>3</v>
      </c>
      <c r="O52" s="4679">
        <f t="shared" si="6"/>
        <v>212</v>
      </c>
      <c r="P52" s="4680">
        <f t="shared" si="6"/>
        <v>5</v>
      </c>
      <c r="Q52" s="4678">
        <f t="shared" si="6"/>
        <v>0</v>
      </c>
      <c r="R52" s="4679">
        <f t="shared" si="6"/>
        <v>5</v>
      </c>
      <c r="S52" s="4680">
        <f t="shared" si="6"/>
        <v>681</v>
      </c>
      <c r="T52" s="4678">
        <f t="shared" si="6"/>
        <v>9</v>
      </c>
      <c r="U52" s="4679">
        <f t="shared" si="6"/>
        <v>690</v>
      </c>
    </row>
    <row r="53" spans="2:22" s="294" customFormat="1">
      <c r="F53" s="380"/>
      <c r="I53" s="380"/>
      <c r="L53" s="380"/>
      <c r="O53" s="380"/>
      <c r="P53" s="380"/>
      <c r="Q53" s="380"/>
      <c r="R53" s="380"/>
      <c r="U53" s="380"/>
    </row>
    <row r="54" spans="2:22" ht="23.45" customHeight="1">
      <c r="B54" s="6769"/>
      <c r="C54" s="6769"/>
      <c r="D54" s="6769"/>
      <c r="E54" s="6769"/>
      <c r="F54" s="6769"/>
      <c r="G54" s="6769"/>
      <c r="H54" s="6769"/>
      <c r="I54" s="6769"/>
      <c r="J54" s="6769"/>
      <c r="K54" s="6769"/>
      <c r="L54" s="6769"/>
      <c r="M54" s="6769"/>
      <c r="N54" s="6769"/>
      <c r="O54" s="6769"/>
      <c r="P54" s="6769"/>
      <c r="Q54" s="6769"/>
      <c r="R54" s="6769"/>
      <c r="S54" s="6769"/>
      <c r="T54" s="6769"/>
      <c r="U54" s="293"/>
      <c r="V54" s="285"/>
    </row>
    <row r="56" spans="2:22">
      <c r="D56" s="2242"/>
      <c r="E56" s="2242"/>
      <c r="F56" s="3536"/>
      <c r="G56" s="2242"/>
      <c r="H56" s="2242"/>
      <c r="I56" s="3536"/>
      <c r="J56" s="2242"/>
      <c r="K56" s="2242"/>
      <c r="L56" s="3536"/>
      <c r="M56" s="2242"/>
      <c r="N56" s="2242"/>
      <c r="O56" s="3536"/>
      <c r="P56" s="2242"/>
      <c r="Q56" s="2242"/>
      <c r="R56" s="3536"/>
      <c r="S56" s="2242"/>
      <c r="T56" s="2242"/>
      <c r="U56" s="3536"/>
    </row>
  </sheetData>
  <mergeCells count="22">
    <mergeCell ref="B41:C41"/>
    <mergeCell ref="B54:T54"/>
    <mergeCell ref="B3:F3"/>
    <mergeCell ref="G3:H3"/>
    <mergeCell ref="I3:U3"/>
    <mergeCell ref="B23:C23"/>
    <mergeCell ref="B40:C40"/>
    <mergeCell ref="B49:C49"/>
    <mergeCell ref="B50:C50"/>
    <mergeCell ref="B51:C51"/>
    <mergeCell ref="B52:C52"/>
    <mergeCell ref="B24:C24"/>
    <mergeCell ref="B25:C25"/>
    <mergeCell ref="B1:U1"/>
    <mergeCell ref="B8:C8"/>
    <mergeCell ref="B5:C7"/>
    <mergeCell ref="D5:F6"/>
    <mergeCell ref="G5:I6"/>
    <mergeCell ref="J5:L6"/>
    <mergeCell ref="M5:O6"/>
    <mergeCell ref="P5:R6"/>
    <mergeCell ref="S5:U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zoomScale="60" zoomScaleNormal="60" workbookViewId="0">
      <selection activeCell="K29" sqref="K29"/>
    </sheetView>
  </sheetViews>
  <sheetFormatPr defaultColWidth="9" defaultRowHeight="18.75"/>
  <cols>
    <col min="1" max="1" width="9.140625" style="287"/>
    <col min="2" max="2" width="14.85546875" style="287" customWidth="1"/>
    <col min="3" max="3" width="47.85546875" style="287" customWidth="1"/>
    <col min="4" max="4" width="11.85546875" style="287" customWidth="1"/>
    <col min="5" max="5" width="13.5703125" style="287" customWidth="1"/>
    <col min="6" max="6" width="10.42578125" style="286" customWidth="1"/>
    <col min="7" max="7" width="11" style="287" customWidth="1"/>
    <col min="8" max="8" width="12.5703125" style="287" customWidth="1"/>
    <col min="9" max="9" width="10.140625" style="286" customWidth="1"/>
    <col min="10" max="10" width="11.140625" style="287" customWidth="1"/>
    <col min="11" max="11" width="13.42578125" style="287" customWidth="1"/>
    <col min="12" max="12" width="11.42578125" style="286" customWidth="1"/>
    <col min="13" max="13" width="10.140625" style="287" customWidth="1"/>
    <col min="14" max="14" width="12.85546875" style="287" customWidth="1"/>
    <col min="15" max="15" width="11" style="286" customWidth="1"/>
    <col min="16" max="16" width="10.85546875" style="287" customWidth="1"/>
    <col min="17" max="17" width="12.5703125" style="287" customWidth="1"/>
    <col min="18" max="18" width="11.140625" style="286" customWidth="1"/>
    <col min="19" max="19" width="10.42578125" style="287" customWidth="1"/>
    <col min="20" max="20" width="13.42578125" style="287" customWidth="1"/>
    <col min="21" max="21" width="10.140625" style="286" customWidth="1"/>
    <col min="22" max="257" width="9.140625" style="287"/>
    <col min="258" max="258" width="14.85546875" style="287" customWidth="1"/>
    <col min="259" max="259" width="47.85546875" style="287" customWidth="1"/>
    <col min="260" max="260" width="11.85546875" style="287" customWidth="1"/>
    <col min="261" max="261" width="13.5703125" style="287" customWidth="1"/>
    <col min="262" max="262" width="10.42578125" style="287" customWidth="1"/>
    <col min="263" max="263" width="11" style="287" customWidth="1"/>
    <col min="264" max="264" width="12.5703125" style="287" customWidth="1"/>
    <col min="265" max="265" width="10.140625" style="287" customWidth="1"/>
    <col min="266" max="266" width="11.140625" style="287" customWidth="1"/>
    <col min="267" max="267" width="13.42578125" style="287" customWidth="1"/>
    <col min="268" max="268" width="11.42578125" style="287" customWidth="1"/>
    <col min="269" max="269" width="10.140625" style="287" customWidth="1"/>
    <col min="270" max="270" width="12.85546875" style="287" customWidth="1"/>
    <col min="271" max="271" width="11" style="287" customWidth="1"/>
    <col min="272" max="272" width="10.85546875" style="287" customWidth="1"/>
    <col min="273" max="273" width="12.5703125" style="287" customWidth="1"/>
    <col min="274" max="274" width="11.140625" style="287" customWidth="1"/>
    <col min="275" max="275" width="10.42578125" style="287" customWidth="1"/>
    <col min="276" max="276" width="13.42578125" style="287" customWidth="1"/>
    <col min="277" max="277" width="10.140625" style="287" customWidth="1"/>
    <col min="278" max="513" width="9.140625" style="287"/>
    <col min="514" max="514" width="14.85546875" style="287" customWidth="1"/>
    <col min="515" max="515" width="47.85546875" style="287" customWidth="1"/>
    <col min="516" max="516" width="11.85546875" style="287" customWidth="1"/>
    <col min="517" max="517" width="13.5703125" style="287" customWidth="1"/>
    <col min="518" max="518" width="10.42578125" style="287" customWidth="1"/>
    <col min="519" max="519" width="11" style="287" customWidth="1"/>
    <col min="520" max="520" width="12.5703125" style="287" customWidth="1"/>
    <col min="521" max="521" width="10.140625" style="287" customWidth="1"/>
    <col min="522" max="522" width="11.140625" style="287" customWidth="1"/>
    <col min="523" max="523" width="13.42578125" style="287" customWidth="1"/>
    <col min="524" max="524" width="11.42578125" style="287" customWidth="1"/>
    <col min="525" max="525" width="10.140625" style="287" customWidth="1"/>
    <col min="526" max="526" width="12.85546875" style="287" customWidth="1"/>
    <col min="527" max="527" width="11" style="287" customWidth="1"/>
    <col min="528" max="528" width="10.85546875" style="287" customWidth="1"/>
    <col min="529" max="529" width="12.5703125" style="287" customWidth="1"/>
    <col min="530" max="530" width="11.140625" style="287" customWidth="1"/>
    <col min="531" max="531" width="10.42578125" style="287" customWidth="1"/>
    <col min="532" max="532" width="13.42578125" style="287" customWidth="1"/>
    <col min="533" max="533" width="10.140625" style="287" customWidth="1"/>
    <col min="534" max="769" width="9.140625" style="287"/>
    <col min="770" max="770" width="14.85546875" style="287" customWidth="1"/>
    <col min="771" max="771" width="47.85546875" style="287" customWidth="1"/>
    <col min="772" max="772" width="11.85546875" style="287" customWidth="1"/>
    <col min="773" max="773" width="13.5703125" style="287" customWidth="1"/>
    <col min="774" max="774" width="10.42578125" style="287" customWidth="1"/>
    <col min="775" max="775" width="11" style="287" customWidth="1"/>
    <col min="776" max="776" width="12.5703125" style="287" customWidth="1"/>
    <col min="777" max="777" width="10.140625" style="287" customWidth="1"/>
    <col min="778" max="778" width="11.140625" style="287" customWidth="1"/>
    <col min="779" max="779" width="13.42578125" style="287" customWidth="1"/>
    <col min="780" max="780" width="11.42578125" style="287" customWidth="1"/>
    <col min="781" max="781" width="10.140625" style="287" customWidth="1"/>
    <col min="782" max="782" width="12.85546875" style="287" customWidth="1"/>
    <col min="783" max="783" width="11" style="287" customWidth="1"/>
    <col min="784" max="784" width="10.85546875" style="287" customWidth="1"/>
    <col min="785" max="785" width="12.5703125" style="287" customWidth="1"/>
    <col min="786" max="786" width="11.140625" style="287" customWidth="1"/>
    <col min="787" max="787" width="10.42578125" style="287" customWidth="1"/>
    <col min="788" max="788" width="13.42578125" style="287" customWidth="1"/>
    <col min="789" max="789" width="10.140625" style="287" customWidth="1"/>
    <col min="790" max="1025" width="9.140625" style="287"/>
    <col min="1026" max="1026" width="14.85546875" style="287" customWidth="1"/>
    <col min="1027" max="1027" width="47.85546875" style="287" customWidth="1"/>
    <col min="1028" max="1028" width="11.85546875" style="287" customWidth="1"/>
    <col min="1029" max="1029" width="13.5703125" style="287" customWidth="1"/>
    <col min="1030" max="1030" width="10.42578125" style="287" customWidth="1"/>
    <col min="1031" max="1031" width="11" style="287" customWidth="1"/>
    <col min="1032" max="1032" width="12.5703125" style="287" customWidth="1"/>
    <col min="1033" max="1033" width="10.140625" style="287" customWidth="1"/>
    <col min="1034" max="1034" width="11.140625" style="287" customWidth="1"/>
    <col min="1035" max="1035" width="13.42578125" style="287" customWidth="1"/>
    <col min="1036" max="1036" width="11.42578125" style="287" customWidth="1"/>
    <col min="1037" max="1037" width="10.140625" style="287" customWidth="1"/>
    <col min="1038" max="1038" width="12.85546875" style="287" customWidth="1"/>
    <col min="1039" max="1039" width="11" style="287" customWidth="1"/>
    <col min="1040" max="1040" width="10.85546875" style="287" customWidth="1"/>
    <col min="1041" max="1041" width="12.5703125" style="287" customWidth="1"/>
    <col min="1042" max="1042" width="11.140625" style="287" customWidth="1"/>
    <col min="1043" max="1043" width="10.42578125" style="287" customWidth="1"/>
    <col min="1044" max="1044" width="13.42578125" style="287" customWidth="1"/>
    <col min="1045" max="1045" width="10.140625" style="287" customWidth="1"/>
    <col min="1046" max="1281" width="9.140625" style="287"/>
    <col min="1282" max="1282" width="14.85546875" style="287" customWidth="1"/>
    <col min="1283" max="1283" width="47.85546875" style="287" customWidth="1"/>
    <col min="1284" max="1284" width="11.85546875" style="287" customWidth="1"/>
    <col min="1285" max="1285" width="13.5703125" style="287" customWidth="1"/>
    <col min="1286" max="1286" width="10.42578125" style="287" customWidth="1"/>
    <col min="1287" max="1287" width="11" style="287" customWidth="1"/>
    <col min="1288" max="1288" width="12.5703125" style="287" customWidth="1"/>
    <col min="1289" max="1289" width="10.140625" style="287" customWidth="1"/>
    <col min="1290" max="1290" width="11.140625" style="287" customWidth="1"/>
    <col min="1291" max="1291" width="13.42578125" style="287" customWidth="1"/>
    <col min="1292" max="1292" width="11.42578125" style="287" customWidth="1"/>
    <col min="1293" max="1293" width="10.140625" style="287" customWidth="1"/>
    <col min="1294" max="1294" width="12.85546875" style="287" customWidth="1"/>
    <col min="1295" max="1295" width="11" style="287" customWidth="1"/>
    <col min="1296" max="1296" width="10.85546875" style="287" customWidth="1"/>
    <col min="1297" max="1297" width="12.5703125" style="287" customWidth="1"/>
    <col min="1298" max="1298" width="11.140625" style="287" customWidth="1"/>
    <col min="1299" max="1299" width="10.42578125" style="287" customWidth="1"/>
    <col min="1300" max="1300" width="13.42578125" style="287" customWidth="1"/>
    <col min="1301" max="1301" width="10.140625" style="287" customWidth="1"/>
    <col min="1302" max="1537" width="9.140625" style="287"/>
    <col min="1538" max="1538" width="14.85546875" style="287" customWidth="1"/>
    <col min="1539" max="1539" width="47.85546875" style="287" customWidth="1"/>
    <col min="1540" max="1540" width="11.85546875" style="287" customWidth="1"/>
    <col min="1541" max="1541" width="13.5703125" style="287" customWidth="1"/>
    <col min="1542" max="1542" width="10.42578125" style="287" customWidth="1"/>
    <col min="1543" max="1543" width="11" style="287" customWidth="1"/>
    <col min="1544" max="1544" width="12.5703125" style="287" customWidth="1"/>
    <col min="1545" max="1545" width="10.140625" style="287" customWidth="1"/>
    <col min="1546" max="1546" width="11.140625" style="287" customWidth="1"/>
    <col min="1547" max="1547" width="13.42578125" style="287" customWidth="1"/>
    <col min="1548" max="1548" width="11.42578125" style="287" customWidth="1"/>
    <col min="1549" max="1549" width="10.140625" style="287" customWidth="1"/>
    <col min="1550" max="1550" width="12.85546875" style="287" customWidth="1"/>
    <col min="1551" max="1551" width="11" style="287" customWidth="1"/>
    <col min="1552" max="1552" width="10.85546875" style="287" customWidth="1"/>
    <col min="1553" max="1553" width="12.5703125" style="287" customWidth="1"/>
    <col min="1554" max="1554" width="11.140625" style="287" customWidth="1"/>
    <col min="1555" max="1555" width="10.42578125" style="287" customWidth="1"/>
    <col min="1556" max="1556" width="13.42578125" style="287" customWidth="1"/>
    <col min="1557" max="1557" width="10.140625" style="287" customWidth="1"/>
    <col min="1558" max="1793" width="9.140625" style="287"/>
    <col min="1794" max="1794" width="14.85546875" style="287" customWidth="1"/>
    <col min="1795" max="1795" width="47.85546875" style="287" customWidth="1"/>
    <col min="1796" max="1796" width="11.85546875" style="287" customWidth="1"/>
    <col min="1797" max="1797" width="13.5703125" style="287" customWidth="1"/>
    <col min="1798" max="1798" width="10.42578125" style="287" customWidth="1"/>
    <col min="1799" max="1799" width="11" style="287" customWidth="1"/>
    <col min="1800" max="1800" width="12.5703125" style="287" customWidth="1"/>
    <col min="1801" max="1801" width="10.140625" style="287" customWidth="1"/>
    <col min="1802" max="1802" width="11.140625" style="287" customWidth="1"/>
    <col min="1803" max="1803" width="13.42578125" style="287" customWidth="1"/>
    <col min="1804" max="1804" width="11.42578125" style="287" customWidth="1"/>
    <col min="1805" max="1805" width="10.140625" style="287" customWidth="1"/>
    <col min="1806" max="1806" width="12.85546875" style="287" customWidth="1"/>
    <col min="1807" max="1807" width="11" style="287" customWidth="1"/>
    <col min="1808" max="1808" width="10.85546875" style="287" customWidth="1"/>
    <col min="1809" max="1809" width="12.5703125" style="287" customWidth="1"/>
    <col min="1810" max="1810" width="11.140625" style="287" customWidth="1"/>
    <col min="1811" max="1811" width="10.42578125" style="287" customWidth="1"/>
    <col min="1812" max="1812" width="13.42578125" style="287" customWidth="1"/>
    <col min="1813" max="1813" width="10.140625" style="287" customWidth="1"/>
    <col min="1814" max="2049" width="9.140625" style="287"/>
    <col min="2050" max="2050" width="14.85546875" style="287" customWidth="1"/>
    <col min="2051" max="2051" width="47.85546875" style="287" customWidth="1"/>
    <col min="2052" max="2052" width="11.85546875" style="287" customWidth="1"/>
    <col min="2053" max="2053" width="13.5703125" style="287" customWidth="1"/>
    <col min="2054" max="2054" width="10.42578125" style="287" customWidth="1"/>
    <col min="2055" max="2055" width="11" style="287" customWidth="1"/>
    <col min="2056" max="2056" width="12.5703125" style="287" customWidth="1"/>
    <col min="2057" max="2057" width="10.140625" style="287" customWidth="1"/>
    <col min="2058" max="2058" width="11.140625" style="287" customWidth="1"/>
    <col min="2059" max="2059" width="13.42578125" style="287" customWidth="1"/>
    <col min="2060" max="2060" width="11.42578125" style="287" customWidth="1"/>
    <col min="2061" max="2061" width="10.140625" style="287" customWidth="1"/>
    <col min="2062" max="2062" width="12.85546875" style="287" customWidth="1"/>
    <col min="2063" max="2063" width="11" style="287" customWidth="1"/>
    <col min="2064" max="2064" width="10.85546875" style="287" customWidth="1"/>
    <col min="2065" max="2065" width="12.5703125" style="287" customWidth="1"/>
    <col min="2066" max="2066" width="11.140625" style="287" customWidth="1"/>
    <col min="2067" max="2067" width="10.42578125" style="287" customWidth="1"/>
    <col min="2068" max="2068" width="13.42578125" style="287" customWidth="1"/>
    <col min="2069" max="2069" width="10.140625" style="287" customWidth="1"/>
    <col min="2070" max="2305" width="9.140625" style="287"/>
    <col min="2306" max="2306" width="14.85546875" style="287" customWidth="1"/>
    <col min="2307" max="2307" width="47.85546875" style="287" customWidth="1"/>
    <col min="2308" max="2308" width="11.85546875" style="287" customWidth="1"/>
    <col min="2309" max="2309" width="13.5703125" style="287" customWidth="1"/>
    <col min="2310" max="2310" width="10.42578125" style="287" customWidth="1"/>
    <col min="2311" max="2311" width="11" style="287" customWidth="1"/>
    <col min="2312" max="2312" width="12.5703125" style="287" customWidth="1"/>
    <col min="2313" max="2313" width="10.140625" style="287" customWidth="1"/>
    <col min="2314" max="2314" width="11.140625" style="287" customWidth="1"/>
    <col min="2315" max="2315" width="13.42578125" style="287" customWidth="1"/>
    <col min="2316" max="2316" width="11.42578125" style="287" customWidth="1"/>
    <col min="2317" max="2317" width="10.140625" style="287" customWidth="1"/>
    <col min="2318" max="2318" width="12.85546875" style="287" customWidth="1"/>
    <col min="2319" max="2319" width="11" style="287" customWidth="1"/>
    <col min="2320" max="2320" width="10.85546875" style="287" customWidth="1"/>
    <col min="2321" max="2321" width="12.5703125" style="287" customWidth="1"/>
    <col min="2322" max="2322" width="11.140625" style="287" customWidth="1"/>
    <col min="2323" max="2323" width="10.42578125" style="287" customWidth="1"/>
    <col min="2324" max="2324" width="13.42578125" style="287" customWidth="1"/>
    <col min="2325" max="2325" width="10.140625" style="287" customWidth="1"/>
    <col min="2326" max="2561" width="9.140625" style="287"/>
    <col min="2562" max="2562" width="14.85546875" style="287" customWidth="1"/>
    <col min="2563" max="2563" width="47.85546875" style="287" customWidth="1"/>
    <col min="2564" max="2564" width="11.85546875" style="287" customWidth="1"/>
    <col min="2565" max="2565" width="13.5703125" style="287" customWidth="1"/>
    <col min="2566" max="2566" width="10.42578125" style="287" customWidth="1"/>
    <col min="2567" max="2567" width="11" style="287" customWidth="1"/>
    <col min="2568" max="2568" width="12.5703125" style="287" customWidth="1"/>
    <col min="2569" max="2569" width="10.140625" style="287" customWidth="1"/>
    <col min="2570" max="2570" width="11.140625" style="287" customWidth="1"/>
    <col min="2571" max="2571" width="13.42578125" style="287" customWidth="1"/>
    <col min="2572" max="2572" width="11.42578125" style="287" customWidth="1"/>
    <col min="2573" max="2573" width="10.140625" style="287" customWidth="1"/>
    <col min="2574" max="2574" width="12.85546875" style="287" customWidth="1"/>
    <col min="2575" max="2575" width="11" style="287" customWidth="1"/>
    <col min="2576" max="2576" width="10.85546875" style="287" customWidth="1"/>
    <col min="2577" max="2577" width="12.5703125" style="287" customWidth="1"/>
    <col min="2578" max="2578" width="11.140625" style="287" customWidth="1"/>
    <col min="2579" max="2579" width="10.42578125" style="287" customWidth="1"/>
    <col min="2580" max="2580" width="13.42578125" style="287" customWidth="1"/>
    <col min="2581" max="2581" width="10.140625" style="287" customWidth="1"/>
    <col min="2582" max="2817" width="9.140625" style="287"/>
    <col min="2818" max="2818" width="14.85546875" style="287" customWidth="1"/>
    <col min="2819" max="2819" width="47.85546875" style="287" customWidth="1"/>
    <col min="2820" max="2820" width="11.85546875" style="287" customWidth="1"/>
    <col min="2821" max="2821" width="13.5703125" style="287" customWidth="1"/>
    <col min="2822" max="2822" width="10.42578125" style="287" customWidth="1"/>
    <col min="2823" max="2823" width="11" style="287" customWidth="1"/>
    <col min="2824" max="2824" width="12.5703125" style="287" customWidth="1"/>
    <col min="2825" max="2825" width="10.140625" style="287" customWidth="1"/>
    <col min="2826" max="2826" width="11.140625" style="287" customWidth="1"/>
    <col min="2827" max="2827" width="13.42578125" style="287" customWidth="1"/>
    <col min="2828" max="2828" width="11.42578125" style="287" customWidth="1"/>
    <col min="2829" max="2829" width="10.140625" style="287" customWidth="1"/>
    <col min="2830" max="2830" width="12.85546875" style="287" customWidth="1"/>
    <col min="2831" max="2831" width="11" style="287" customWidth="1"/>
    <col min="2832" max="2832" width="10.85546875" style="287" customWidth="1"/>
    <col min="2833" max="2833" width="12.5703125" style="287" customWidth="1"/>
    <col min="2834" max="2834" width="11.140625" style="287" customWidth="1"/>
    <col min="2835" max="2835" width="10.42578125" style="287" customWidth="1"/>
    <col min="2836" max="2836" width="13.42578125" style="287" customWidth="1"/>
    <col min="2837" max="2837" width="10.140625" style="287" customWidth="1"/>
    <col min="2838" max="3073" width="9.140625" style="287"/>
    <col min="3074" max="3074" width="14.85546875" style="287" customWidth="1"/>
    <col min="3075" max="3075" width="47.85546875" style="287" customWidth="1"/>
    <col min="3076" max="3076" width="11.85546875" style="287" customWidth="1"/>
    <col min="3077" max="3077" width="13.5703125" style="287" customWidth="1"/>
    <col min="3078" max="3078" width="10.42578125" style="287" customWidth="1"/>
    <col min="3079" max="3079" width="11" style="287" customWidth="1"/>
    <col min="3080" max="3080" width="12.5703125" style="287" customWidth="1"/>
    <col min="3081" max="3081" width="10.140625" style="287" customWidth="1"/>
    <col min="3082" max="3082" width="11.140625" style="287" customWidth="1"/>
    <col min="3083" max="3083" width="13.42578125" style="287" customWidth="1"/>
    <col min="3084" max="3084" width="11.42578125" style="287" customWidth="1"/>
    <col min="3085" max="3085" width="10.140625" style="287" customWidth="1"/>
    <col min="3086" max="3086" width="12.85546875" style="287" customWidth="1"/>
    <col min="3087" max="3087" width="11" style="287" customWidth="1"/>
    <col min="3088" max="3088" width="10.85546875" style="287" customWidth="1"/>
    <col min="3089" max="3089" width="12.5703125" style="287" customWidth="1"/>
    <col min="3090" max="3090" width="11.140625" style="287" customWidth="1"/>
    <col min="3091" max="3091" width="10.42578125" style="287" customWidth="1"/>
    <col min="3092" max="3092" width="13.42578125" style="287" customWidth="1"/>
    <col min="3093" max="3093" width="10.140625" style="287" customWidth="1"/>
    <col min="3094" max="3329" width="9.140625" style="287"/>
    <col min="3330" max="3330" width="14.85546875" style="287" customWidth="1"/>
    <col min="3331" max="3331" width="47.85546875" style="287" customWidth="1"/>
    <col min="3332" max="3332" width="11.85546875" style="287" customWidth="1"/>
    <col min="3333" max="3333" width="13.5703125" style="287" customWidth="1"/>
    <col min="3334" max="3334" width="10.42578125" style="287" customWidth="1"/>
    <col min="3335" max="3335" width="11" style="287" customWidth="1"/>
    <col min="3336" max="3336" width="12.5703125" style="287" customWidth="1"/>
    <col min="3337" max="3337" width="10.140625" style="287" customWidth="1"/>
    <col min="3338" max="3338" width="11.140625" style="287" customWidth="1"/>
    <col min="3339" max="3339" width="13.42578125" style="287" customWidth="1"/>
    <col min="3340" max="3340" width="11.42578125" style="287" customWidth="1"/>
    <col min="3341" max="3341" width="10.140625" style="287" customWidth="1"/>
    <col min="3342" max="3342" width="12.85546875" style="287" customWidth="1"/>
    <col min="3343" max="3343" width="11" style="287" customWidth="1"/>
    <col min="3344" max="3344" width="10.85546875" style="287" customWidth="1"/>
    <col min="3345" max="3345" width="12.5703125" style="287" customWidth="1"/>
    <col min="3346" max="3346" width="11.140625" style="287" customWidth="1"/>
    <col min="3347" max="3347" width="10.42578125" style="287" customWidth="1"/>
    <col min="3348" max="3348" width="13.42578125" style="287" customWidth="1"/>
    <col min="3349" max="3349" width="10.140625" style="287" customWidth="1"/>
    <col min="3350" max="3585" width="9.140625" style="287"/>
    <col min="3586" max="3586" width="14.85546875" style="287" customWidth="1"/>
    <col min="3587" max="3587" width="47.85546875" style="287" customWidth="1"/>
    <col min="3588" max="3588" width="11.85546875" style="287" customWidth="1"/>
    <col min="3589" max="3589" width="13.5703125" style="287" customWidth="1"/>
    <col min="3590" max="3590" width="10.42578125" style="287" customWidth="1"/>
    <col min="3591" max="3591" width="11" style="287" customWidth="1"/>
    <col min="3592" max="3592" width="12.5703125" style="287" customWidth="1"/>
    <col min="3593" max="3593" width="10.140625" style="287" customWidth="1"/>
    <col min="3594" max="3594" width="11.140625" style="287" customWidth="1"/>
    <col min="3595" max="3595" width="13.42578125" style="287" customWidth="1"/>
    <col min="3596" max="3596" width="11.42578125" style="287" customWidth="1"/>
    <col min="3597" max="3597" width="10.140625" style="287" customWidth="1"/>
    <col min="3598" max="3598" width="12.85546875" style="287" customWidth="1"/>
    <col min="3599" max="3599" width="11" style="287" customWidth="1"/>
    <col min="3600" max="3600" width="10.85546875" style="287" customWidth="1"/>
    <col min="3601" max="3601" width="12.5703125" style="287" customWidth="1"/>
    <col min="3602" max="3602" width="11.140625" style="287" customWidth="1"/>
    <col min="3603" max="3603" width="10.42578125" style="287" customWidth="1"/>
    <col min="3604" max="3604" width="13.42578125" style="287" customWidth="1"/>
    <col min="3605" max="3605" width="10.140625" style="287" customWidth="1"/>
    <col min="3606" max="3841" width="9.140625" style="287"/>
    <col min="3842" max="3842" width="14.85546875" style="287" customWidth="1"/>
    <col min="3843" max="3843" width="47.85546875" style="287" customWidth="1"/>
    <col min="3844" max="3844" width="11.85546875" style="287" customWidth="1"/>
    <col min="3845" max="3845" width="13.5703125" style="287" customWidth="1"/>
    <col min="3846" max="3846" width="10.42578125" style="287" customWidth="1"/>
    <col min="3847" max="3847" width="11" style="287" customWidth="1"/>
    <col min="3848" max="3848" width="12.5703125" style="287" customWidth="1"/>
    <col min="3849" max="3849" width="10.140625" style="287" customWidth="1"/>
    <col min="3850" max="3850" width="11.140625" style="287" customWidth="1"/>
    <col min="3851" max="3851" width="13.42578125" style="287" customWidth="1"/>
    <col min="3852" max="3852" width="11.42578125" style="287" customWidth="1"/>
    <col min="3853" max="3853" width="10.140625" style="287" customWidth="1"/>
    <col min="3854" max="3854" width="12.85546875" style="287" customWidth="1"/>
    <col min="3855" max="3855" width="11" style="287" customWidth="1"/>
    <col min="3856" max="3856" width="10.85546875" style="287" customWidth="1"/>
    <col min="3857" max="3857" width="12.5703125" style="287" customWidth="1"/>
    <col min="3858" max="3858" width="11.140625" style="287" customWidth="1"/>
    <col min="3859" max="3859" width="10.42578125" style="287" customWidth="1"/>
    <col min="3860" max="3860" width="13.42578125" style="287" customWidth="1"/>
    <col min="3861" max="3861" width="10.140625" style="287" customWidth="1"/>
    <col min="3862" max="4097" width="9.140625" style="287"/>
    <col min="4098" max="4098" width="14.85546875" style="287" customWidth="1"/>
    <col min="4099" max="4099" width="47.85546875" style="287" customWidth="1"/>
    <col min="4100" max="4100" width="11.85546875" style="287" customWidth="1"/>
    <col min="4101" max="4101" width="13.5703125" style="287" customWidth="1"/>
    <col min="4102" max="4102" width="10.42578125" style="287" customWidth="1"/>
    <col min="4103" max="4103" width="11" style="287" customWidth="1"/>
    <col min="4104" max="4104" width="12.5703125" style="287" customWidth="1"/>
    <col min="4105" max="4105" width="10.140625" style="287" customWidth="1"/>
    <col min="4106" max="4106" width="11.140625" style="287" customWidth="1"/>
    <col min="4107" max="4107" width="13.42578125" style="287" customWidth="1"/>
    <col min="4108" max="4108" width="11.42578125" style="287" customWidth="1"/>
    <col min="4109" max="4109" width="10.140625" style="287" customWidth="1"/>
    <col min="4110" max="4110" width="12.85546875" style="287" customWidth="1"/>
    <col min="4111" max="4111" width="11" style="287" customWidth="1"/>
    <col min="4112" max="4112" width="10.85546875" style="287" customWidth="1"/>
    <col min="4113" max="4113" width="12.5703125" style="287" customWidth="1"/>
    <col min="4114" max="4114" width="11.140625" style="287" customWidth="1"/>
    <col min="4115" max="4115" width="10.42578125" style="287" customWidth="1"/>
    <col min="4116" max="4116" width="13.42578125" style="287" customWidth="1"/>
    <col min="4117" max="4117" width="10.140625" style="287" customWidth="1"/>
    <col min="4118" max="4353" width="9.140625" style="287"/>
    <col min="4354" max="4354" width="14.85546875" style="287" customWidth="1"/>
    <col min="4355" max="4355" width="47.85546875" style="287" customWidth="1"/>
    <col min="4356" max="4356" width="11.85546875" style="287" customWidth="1"/>
    <col min="4357" max="4357" width="13.5703125" style="287" customWidth="1"/>
    <col min="4358" max="4358" width="10.42578125" style="287" customWidth="1"/>
    <col min="4359" max="4359" width="11" style="287" customWidth="1"/>
    <col min="4360" max="4360" width="12.5703125" style="287" customWidth="1"/>
    <col min="4361" max="4361" width="10.140625" style="287" customWidth="1"/>
    <col min="4362" max="4362" width="11.140625" style="287" customWidth="1"/>
    <col min="4363" max="4363" width="13.42578125" style="287" customWidth="1"/>
    <col min="4364" max="4364" width="11.42578125" style="287" customWidth="1"/>
    <col min="4365" max="4365" width="10.140625" style="287" customWidth="1"/>
    <col min="4366" max="4366" width="12.85546875" style="287" customWidth="1"/>
    <col min="4367" max="4367" width="11" style="287" customWidth="1"/>
    <col min="4368" max="4368" width="10.85546875" style="287" customWidth="1"/>
    <col min="4369" max="4369" width="12.5703125" style="287" customWidth="1"/>
    <col min="4370" max="4370" width="11.140625" style="287" customWidth="1"/>
    <col min="4371" max="4371" width="10.42578125" style="287" customWidth="1"/>
    <col min="4372" max="4372" width="13.42578125" style="287" customWidth="1"/>
    <col min="4373" max="4373" width="10.140625" style="287" customWidth="1"/>
    <col min="4374" max="4609" width="9.140625" style="287"/>
    <col min="4610" max="4610" width="14.85546875" style="287" customWidth="1"/>
    <col min="4611" max="4611" width="47.85546875" style="287" customWidth="1"/>
    <col min="4612" max="4612" width="11.85546875" style="287" customWidth="1"/>
    <col min="4613" max="4613" width="13.5703125" style="287" customWidth="1"/>
    <col min="4614" max="4614" width="10.42578125" style="287" customWidth="1"/>
    <col min="4615" max="4615" width="11" style="287" customWidth="1"/>
    <col min="4616" max="4616" width="12.5703125" style="287" customWidth="1"/>
    <col min="4617" max="4617" width="10.140625" style="287" customWidth="1"/>
    <col min="4618" max="4618" width="11.140625" style="287" customWidth="1"/>
    <col min="4619" max="4619" width="13.42578125" style="287" customWidth="1"/>
    <col min="4620" max="4620" width="11.42578125" style="287" customWidth="1"/>
    <col min="4621" max="4621" width="10.140625" style="287" customWidth="1"/>
    <col min="4622" max="4622" width="12.85546875" style="287" customWidth="1"/>
    <col min="4623" max="4623" width="11" style="287" customWidth="1"/>
    <col min="4624" max="4624" width="10.85546875" style="287" customWidth="1"/>
    <col min="4625" max="4625" width="12.5703125" style="287" customWidth="1"/>
    <col min="4626" max="4626" width="11.140625" style="287" customWidth="1"/>
    <col min="4627" max="4627" width="10.42578125" style="287" customWidth="1"/>
    <col min="4628" max="4628" width="13.42578125" style="287" customWidth="1"/>
    <col min="4629" max="4629" width="10.140625" style="287" customWidth="1"/>
    <col min="4630" max="4865" width="9.140625" style="287"/>
    <col min="4866" max="4866" width="14.85546875" style="287" customWidth="1"/>
    <col min="4867" max="4867" width="47.85546875" style="287" customWidth="1"/>
    <col min="4868" max="4868" width="11.85546875" style="287" customWidth="1"/>
    <col min="4869" max="4869" width="13.5703125" style="287" customWidth="1"/>
    <col min="4870" max="4870" width="10.42578125" style="287" customWidth="1"/>
    <col min="4871" max="4871" width="11" style="287" customWidth="1"/>
    <col min="4872" max="4872" width="12.5703125" style="287" customWidth="1"/>
    <col min="4873" max="4873" width="10.140625" style="287" customWidth="1"/>
    <col min="4874" max="4874" width="11.140625" style="287" customWidth="1"/>
    <col min="4875" max="4875" width="13.42578125" style="287" customWidth="1"/>
    <col min="4876" max="4876" width="11.42578125" style="287" customWidth="1"/>
    <col min="4877" max="4877" width="10.140625" style="287" customWidth="1"/>
    <col min="4878" max="4878" width="12.85546875" style="287" customWidth="1"/>
    <col min="4879" max="4879" width="11" style="287" customWidth="1"/>
    <col min="4880" max="4880" width="10.85546875" style="287" customWidth="1"/>
    <col min="4881" max="4881" width="12.5703125" style="287" customWidth="1"/>
    <col min="4882" max="4882" width="11.140625" style="287" customWidth="1"/>
    <col min="4883" max="4883" width="10.42578125" style="287" customWidth="1"/>
    <col min="4884" max="4884" width="13.42578125" style="287" customWidth="1"/>
    <col min="4885" max="4885" width="10.140625" style="287" customWidth="1"/>
    <col min="4886" max="5121" width="9.140625" style="287"/>
    <col min="5122" max="5122" width="14.85546875" style="287" customWidth="1"/>
    <col min="5123" max="5123" width="47.85546875" style="287" customWidth="1"/>
    <col min="5124" max="5124" width="11.85546875" style="287" customWidth="1"/>
    <col min="5125" max="5125" width="13.5703125" style="287" customWidth="1"/>
    <col min="5126" max="5126" width="10.42578125" style="287" customWidth="1"/>
    <col min="5127" max="5127" width="11" style="287" customWidth="1"/>
    <col min="5128" max="5128" width="12.5703125" style="287" customWidth="1"/>
    <col min="5129" max="5129" width="10.140625" style="287" customWidth="1"/>
    <col min="5130" max="5130" width="11.140625" style="287" customWidth="1"/>
    <col min="5131" max="5131" width="13.42578125" style="287" customWidth="1"/>
    <col min="5132" max="5132" width="11.42578125" style="287" customWidth="1"/>
    <col min="5133" max="5133" width="10.140625" style="287" customWidth="1"/>
    <col min="5134" max="5134" width="12.85546875" style="287" customWidth="1"/>
    <col min="5135" max="5135" width="11" style="287" customWidth="1"/>
    <col min="5136" max="5136" width="10.85546875" style="287" customWidth="1"/>
    <col min="5137" max="5137" width="12.5703125" style="287" customWidth="1"/>
    <col min="5138" max="5138" width="11.140625" style="287" customWidth="1"/>
    <col min="5139" max="5139" width="10.42578125" style="287" customWidth="1"/>
    <col min="5140" max="5140" width="13.42578125" style="287" customWidth="1"/>
    <col min="5141" max="5141" width="10.140625" style="287" customWidth="1"/>
    <col min="5142" max="5377" width="9.140625" style="287"/>
    <col min="5378" max="5378" width="14.85546875" style="287" customWidth="1"/>
    <col min="5379" max="5379" width="47.85546875" style="287" customWidth="1"/>
    <col min="5380" max="5380" width="11.85546875" style="287" customWidth="1"/>
    <col min="5381" max="5381" width="13.5703125" style="287" customWidth="1"/>
    <col min="5382" max="5382" width="10.42578125" style="287" customWidth="1"/>
    <col min="5383" max="5383" width="11" style="287" customWidth="1"/>
    <col min="5384" max="5384" width="12.5703125" style="287" customWidth="1"/>
    <col min="5385" max="5385" width="10.140625" style="287" customWidth="1"/>
    <col min="5386" max="5386" width="11.140625" style="287" customWidth="1"/>
    <col min="5387" max="5387" width="13.42578125" style="287" customWidth="1"/>
    <col min="5388" max="5388" width="11.42578125" style="287" customWidth="1"/>
    <col min="5389" max="5389" width="10.140625" style="287" customWidth="1"/>
    <col min="5390" max="5390" width="12.85546875" style="287" customWidth="1"/>
    <col min="5391" max="5391" width="11" style="287" customWidth="1"/>
    <col min="5392" max="5392" width="10.85546875" style="287" customWidth="1"/>
    <col min="5393" max="5393" width="12.5703125" style="287" customWidth="1"/>
    <col min="5394" max="5394" width="11.140625" style="287" customWidth="1"/>
    <col min="5395" max="5395" width="10.42578125" style="287" customWidth="1"/>
    <col min="5396" max="5396" width="13.42578125" style="287" customWidth="1"/>
    <col min="5397" max="5397" width="10.140625" style="287" customWidth="1"/>
    <col min="5398" max="5633" width="9.140625" style="287"/>
    <col min="5634" max="5634" width="14.85546875" style="287" customWidth="1"/>
    <col min="5635" max="5635" width="47.85546875" style="287" customWidth="1"/>
    <col min="5636" max="5636" width="11.85546875" style="287" customWidth="1"/>
    <col min="5637" max="5637" width="13.5703125" style="287" customWidth="1"/>
    <col min="5638" max="5638" width="10.42578125" style="287" customWidth="1"/>
    <col min="5639" max="5639" width="11" style="287" customWidth="1"/>
    <col min="5640" max="5640" width="12.5703125" style="287" customWidth="1"/>
    <col min="5641" max="5641" width="10.140625" style="287" customWidth="1"/>
    <col min="5642" max="5642" width="11.140625" style="287" customWidth="1"/>
    <col min="5643" max="5643" width="13.42578125" style="287" customWidth="1"/>
    <col min="5644" max="5644" width="11.42578125" style="287" customWidth="1"/>
    <col min="5645" max="5645" width="10.140625" style="287" customWidth="1"/>
    <col min="5646" max="5646" width="12.85546875" style="287" customWidth="1"/>
    <col min="5647" max="5647" width="11" style="287" customWidth="1"/>
    <col min="5648" max="5648" width="10.85546875" style="287" customWidth="1"/>
    <col min="5649" max="5649" width="12.5703125" style="287" customWidth="1"/>
    <col min="5650" max="5650" width="11.140625" style="287" customWidth="1"/>
    <col min="5651" max="5651" width="10.42578125" style="287" customWidth="1"/>
    <col min="5652" max="5652" width="13.42578125" style="287" customWidth="1"/>
    <col min="5653" max="5653" width="10.140625" style="287" customWidth="1"/>
    <col min="5654" max="5889" width="9.140625" style="287"/>
    <col min="5890" max="5890" width="14.85546875" style="287" customWidth="1"/>
    <col min="5891" max="5891" width="47.85546875" style="287" customWidth="1"/>
    <col min="5892" max="5892" width="11.85546875" style="287" customWidth="1"/>
    <col min="5893" max="5893" width="13.5703125" style="287" customWidth="1"/>
    <col min="5894" max="5894" width="10.42578125" style="287" customWidth="1"/>
    <col min="5895" max="5895" width="11" style="287" customWidth="1"/>
    <col min="5896" max="5896" width="12.5703125" style="287" customWidth="1"/>
    <col min="5897" max="5897" width="10.140625" style="287" customWidth="1"/>
    <col min="5898" max="5898" width="11.140625" style="287" customWidth="1"/>
    <col min="5899" max="5899" width="13.42578125" style="287" customWidth="1"/>
    <col min="5900" max="5900" width="11.42578125" style="287" customWidth="1"/>
    <col min="5901" max="5901" width="10.140625" style="287" customWidth="1"/>
    <col min="5902" max="5902" width="12.85546875" style="287" customWidth="1"/>
    <col min="5903" max="5903" width="11" style="287" customWidth="1"/>
    <col min="5904" max="5904" width="10.85546875" style="287" customWidth="1"/>
    <col min="5905" max="5905" width="12.5703125" style="287" customWidth="1"/>
    <col min="5906" max="5906" width="11.140625" style="287" customWidth="1"/>
    <col min="5907" max="5907" width="10.42578125" style="287" customWidth="1"/>
    <col min="5908" max="5908" width="13.42578125" style="287" customWidth="1"/>
    <col min="5909" max="5909" width="10.140625" style="287" customWidth="1"/>
    <col min="5910" max="6145" width="9.140625" style="287"/>
    <col min="6146" max="6146" width="14.85546875" style="287" customWidth="1"/>
    <col min="6147" max="6147" width="47.85546875" style="287" customWidth="1"/>
    <col min="6148" max="6148" width="11.85546875" style="287" customWidth="1"/>
    <col min="6149" max="6149" width="13.5703125" style="287" customWidth="1"/>
    <col min="6150" max="6150" width="10.42578125" style="287" customWidth="1"/>
    <col min="6151" max="6151" width="11" style="287" customWidth="1"/>
    <col min="6152" max="6152" width="12.5703125" style="287" customWidth="1"/>
    <col min="6153" max="6153" width="10.140625" style="287" customWidth="1"/>
    <col min="6154" max="6154" width="11.140625" style="287" customWidth="1"/>
    <col min="6155" max="6155" width="13.42578125" style="287" customWidth="1"/>
    <col min="6156" max="6156" width="11.42578125" style="287" customWidth="1"/>
    <col min="6157" max="6157" width="10.140625" style="287" customWidth="1"/>
    <col min="6158" max="6158" width="12.85546875" style="287" customWidth="1"/>
    <col min="6159" max="6159" width="11" style="287" customWidth="1"/>
    <col min="6160" max="6160" width="10.85546875" style="287" customWidth="1"/>
    <col min="6161" max="6161" width="12.5703125" style="287" customWidth="1"/>
    <col min="6162" max="6162" width="11.140625" style="287" customWidth="1"/>
    <col min="6163" max="6163" width="10.42578125" style="287" customWidth="1"/>
    <col min="6164" max="6164" width="13.42578125" style="287" customWidth="1"/>
    <col min="6165" max="6165" width="10.140625" style="287" customWidth="1"/>
    <col min="6166" max="6401" width="9.140625" style="287"/>
    <col min="6402" max="6402" width="14.85546875" style="287" customWidth="1"/>
    <col min="6403" max="6403" width="47.85546875" style="287" customWidth="1"/>
    <col min="6404" max="6404" width="11.85546875" style="287" customWidth="1"/>
    <col min="6405" max="6405" width="13.5703125" style="287" customWidth="1"/>
    <col min="6406" max="6406" width="10.42578125" style="287" customWidth="1"/>
    <col min="6407" max="6407" width="11" style="287" customWidth="1"/>
    <col min="6408" max="6408" width="12.5703125" style="287" customWidth="1"/>
    <col min="6409" max="6409" width="10.140625" style="287" customWidth="1"/>
    <col min="6410" max="6410" width="11.140625" style="287" customWidth="1"/>
    <col min="6411" max="6411" width="13.42578125" style="287" customWidth="1"/>
    <col min="6412" max="6412" width="11.42578125" style="287" customWidth="1"/>
    <col min="6413" max="6413" width="10.140625" style="287" customWidth="1"/>
    <col min="6414" max="6414" width="12.85546875" style="287" customWidth="1"/>
    <col min="6415" max="6415" width="11" style="287" customWidth="1"/>
    <col min="6416" max="6416" width="10.85546875" style="287" customWidth="1"/>
    <col min="6417" max="6417" width="12.5703125" style="287" customWidth="1"/>
    <col min="6418" max="6418" width="11.140625" style="287" customWidth="1"/>
    <col min="6419" max="6419" width="10.42578125" style="287" customWidth="1"/>
    <col min="6420" max="6420" width="13.42578125" style="287" customWidth="1"/>
    <col min="6421" max="6421" width="10.140625" style="287" customWidth="1"/>
    <col min="6422" max="6657" width="9.140625" style="287"/>
    <col min="6658" max="6658" width="14.85546875" style="287" customWidth="1"/>
    <col min="6659" max="6659" width="47.85546875" style="287" customWidth="1"/>
    <col min="6660" max="6660" width="11.85546875" style="287" customWidth="1"/>
    <col min="6661" max="6661" width="13.5703125" style="287" customWidth="1"/>
    <col min="6662" max="6662" width="10.42578125" style="287" customWidth="1"/>
    <col min="6663" max="6663" width="11" style="287" customWidth="1"/>
    <col min="6664" max="6664" width="12.5703125" style="287" customWidth="1"/>
    <col min="6665" max="6665" width="10.140625" style="287" customWidth="1"/>
    <col min="6666" max="6666" width="11.140625" style="287" customWidth="1"/>
    <col min="6667" max="6667" width="13.42578125" style="287" customWidth="1"/>
    <col min="6668" max="6668" width="11.42578125" style="287" customWidth="1"/>
    <col min="6669" max="6669" width="10.140625" style="287" customWidth="1"/>
    <col min="6670" max="6670" width="12.85546875" style="287" customWidth="1"/>
    <col min="6671" max="6671" width="11" style="287" customWidth="1"/>
    <col min="6672" max="6672" width="10.85546875" style="287" customWidth="1"/>
    <col min="6673" max="6673" width="12.5703125" style="287" customWidth="1"/>
    <col min="6674" max="6674" width="11.140625" style="287" customWidth="1"/>
    <col min="6675" max="6675" width="10.42578125" style="287" customWidth="1"/>
    <col min="6676" max="6676" width="13.42578125" style="287" customWidth="1"/>
    <col min="6677" max="6677" width="10.140625" style="287" customWidth="1"/>
    <col min="6678" max="6913" width="9.140625" style="287"/>
    <col min="6914" max="6914" width="14.85546875" style="287" customWidth="1"/>
    <col min="6915" max="6915" width="47.85546875" style="287" customWidth="1"/>
    <col min="6916" max="6916" width="11.85546875" style="287" customWidth="1"/>
    <col min="6917" max="6917" width="13.5703125" style="287" customWidth="1"/>
    <col min="6918" max="6918" width="10.42578125" style="287" customWidth="1"/>
    <col min="6919" max="6919" width="11" style="287" customWidth="1"/>
    <col min="6920" max="6920" width="12.5703125" style="287" customWidth="1"/>
    <col min="6921" max="6921" width="10.140625" style="287" customWidth="1"/>
    <col min="6922" max="6922" width="11.140625" style="287" customWidth="1"/>
    <col min="6923" max="6923" width="13.42578125" style="287" customWidth="1"/>
    <col min="6924" max="6924" width="11.42578125" style="287" customWidth="1"/>
    <col min="6925" max="6925" width="10.140625" style="287" customWidth="1"/>
    <col min="6926" max="6926" width="12.85546875" style="287" customWidth="1"/>
    <col min="6927" max="6927" width="11" style="287" customWidth="1"/>
    <col min="6928" max="6928" width="10.85546875" style="287" customWidth="1"/>
    <col min="6929" max="6929" width="12.5703125" style="287" customWidth="1"/>
    <col min="6930" max="6930" width="11.140625" style="287" customWidth="1"/>
    <col min="6931" max="6931" width="10.42578125" style="287" customWidth="1"/>
    <col min="6932" max="6932" width="13.42578125" style="287" customWidth="1"/>
    <col min="6933" max="6933" width="10.140625" style="287" customWidth="1"/>
    <col min="6934" max="7169" width="9.140625" style="287"/>
    <col min="7170" max="7170" width="14.85546875" style="287" customWidth="1"/>
    <col min="7171" max="7171" width="47.85546875" style="287" customWidth="1"/>
    <col min="7172" max="7172" width="11.85546875" style="287" customWidth="1"/>
    <col min="7173" max="7173" width="13.5703125" style="287" customWidth="1"/>
    <col min="7174" max="7174" width="10.42578125" style="287" customWidth="1"/>
    <col min="7175" max="7175" width="11" style="287" customWidth="1"/>
    <col min="7176" max="7176" width="12.5703125" style="287" customWidth="1"/>
    <col min="7177" max="7177" width="10.140625" style="287" customWidth="1"/>
    <col min="7178" max="7178" width="11.140625" style="287" customWidth="1"/>
    <col min="7179" max="7179" width="13.42578125" style="287" customWidth="1"/>
    <col min="7180" max="7180" width="11.42578125" style="287" customWidth="1"/>
    <col min="7181" max="7181" width="10.140625" style="287" customWidth="1"/>
    <col min="7182" max="7182" width="12.85546875" style="287" customWidth="1"/>
    <col min="7183" max="7183" width="11" style="287" customWidth="1"/>
    <col min="7184" max="7184" width="10.85546875" style="287" customWidth="1"/>
    <col min="7185" max="7185" width="12.5703125" style="287" customWidth="1"/>
    <col min="7186" max="7186" width="11.140625" style="287" customWidth="1"/>
    <col min="7187" max="7187" width="10.42578125" style="287" customWidth="1"/>
    <col min="7188" max="7188" width="13.42578125" style="287" customWidth="1"/>
    <col min="7189" max="7189" width="10.140625" style="287" customWidth="1"/>
    <col min="7190" max="7425" width="9.140625" style="287"/>
    <col min="7426" max="7426" width="14.85546875" style="287" customWidth="1"/>
    <col min="7427" max="7427" width="47.85546875" style="287" customWidth="1"/>
    <col min="7428" max="7428" width="11.85546875" style="287" customWidth="1"/>
    <col min="7429" max="7429" width="13.5703125" style="287" customWidth="1"/>
    <col min="7430" max="7430" width="10.42578125" style="287" customWidth="1"/>
    <col min="7431" max="7431" width="11" style="287" customWidth="1"/>
    <col min="7432" max="7432" width="12.5703125" style="287" customWidth="1"/>
    <col min="7433" max="7433" width="10.140625" style="287" customWidth="1"/>
    <col min="7434" max="7434" width="11.140625" style="287" customWidth="1"/>
    <col min="7435" max="7435" width="13.42578125" style="287" customWidth="1"/>
    <col min="7436" max="7436" width="11.42578125" style="287" customWidth="1"/>
    <col min="7437" max="7437" width="10.140625" style="287" customWidth="1"/>
    <col min="7438" max="7438" width="12.85546875" style="287" customWidth="1"/>
    <col min="7439" max="7439" width="11" style="287" customWidth="1"/>
    <col min="7440" max="7440" width="10.85546875" style="287" customWidth="1"/>
    <col min="7441" max="7441" width="12.5703125" style="287" customWidth="1"/>
    <col min="7442" max="7442" width="11.140625" style="287" customWidth="1"/>
    <col min="7443" max="7443" width="10.42578125" style="287" customWidth="1"/>
    <col min="7444" max="7444" width="13.42578125" style="287" customWidth="1"/>
    <col min="7445" max="7445" width="10.140625" style="287" customWidth="1"/>
    <col min="7446" max="7681" width="9.140625" style="287"/>
    <col min="7682" max="7682" width="14.85546875" style="287" customWidth="1"/>
    <col min="7683" max="7683" width="47.85546875" style="287" customWidth="1"/>
    <col min="7684" max="7684" width="11.85546875" style="287" customWidth="1"/>
    <col min="7685" max="7685" width="13.5703125" style="287" customWidth="1"/>
    <col min="7686" max="7686" width="10.42578125" style="287" customWidth="1"/>
    <col min="7687" max="7687" width="11" style="287" customWidth="1"/>
    <col min="7688" max="7688" width="12.5703125" style="287" customWidth="1"/>
    <col min="7689" max="7689" width="10.140625" style="287" customWidth="1"/>
    <col min="7690" max="7690" width="11.140625" style="287" customWidth="1"/>
    <col min="7691" max="7691" width="13.42578125" style="287" customWidth="1"/>
    <col min="7692" max="7692" width="11.42578125" style="287" customWidth="1"/>
    <col min="7693" max="7693" width="10.140625" style="287" customWidth="1"/>
    <col min="7694" max="7694" width="12.85546875" style="287" customWidth="1"/>
    <col min="7695" max="7695" width="11" style="287" customWidth="1"/>
    <col min="7696" max="7696" width="10.85546875" style="287" customWidth="1"/>
    <col min="7697" max="7697" width="12.5703125" style="287" customWidth="1"/>
    <col min="7698" max="7698" width="11.140625" style="287" customWidth="1"/>
    <col min="7699" max="7699" width="10.42578125" style="287" customWidth="1"/>
    <col min="7700" max="7700" width="13.42578125" style="287" customWidth="1"/>
    <col min="7701" max="7701" width="10.140625" style="287" customWidth="1"/>
    <col min="7702" max="7937" width="9.140625" style="287"/>
    <col min="7938" max="7938" width="14.85546875" style="287" customWidth="1"/>
    <col min="7939" max="7939" width="47.85546875" style="287" customWidth="1"/>
    <col min="7940" max="7940" width="11.85546875" style="287" customWidth="1"/>
    <col min="7941" max="7941" width="13.5703125" style="287" customWidth="1"/>
    <col min="7942" max="7942" width="10.42578125" style="287" customWidth="1"/>
    <col min="7943" max="7943" width="11" style="287" customWidth="1"/>
    <col min="7944" max="7944" width="12.5703125" style="287" customWidth="1"/>
    <col min="7945" max="7945" width="10.140625" style="287" customWidth="1"/>
    <col min="7946" max="7946" width="11.140625" style="287" customWidth="1"/>
    <col min="7947" max="7947" width="13.42578125" style="287" customWidth="1"/>
    <col min="7948" max="7948" width="11.42578125" style="287" customWidth="1"/>
    <col min="7949" max="7949" width="10.140625" style="287" customWidth="1"/>
    <col min="7950" max="7950" width="12.85546875" style="287" customWidth="1"/>
    <col min="7951" max="7951" width="11" style="287" customWidth="1"/>
    <col min="7952" max="7952" width="10.85546875" style="287" customWidth="1"/>
    <col min="7953" max="7953" width="12.5703125" style="287" customWidth="1"/>
    <col min="7954" max="7954" width="11.140625" style="287" customWidth="1"/>
    <col min="7955" max="7955" width="10.42578125" style="287" customWidth="1"/>
    <col min="7956" max="7956" width="13.42578125" style="287" customWidth="1"/>
    <col min="7957" max="7957" width="10.140625" style="287" customWidth="1"/>
    <col min="7958" max="8193" width="9.140625" style="287"/>
    <col min="8194" max="8194" width="14.85546875" style="287" customWidth="1"/>
    <col min="8195" max="8195" width="47.85546875" style="287" customWidth="1"/>
    <col min="8196" max="8196" width="11.85546875" style="287" customWidth="1"/>
    <col min="8197" max="8197" width="13.5703125" style="287" customWidth="1"/>
    <col min="8198" max="8198" width="10.42578125" style="287" customWidth="1"/>
    <col min="8199" max="8199" width="11" style="287" customWidth="1"/>
    <col min="8200" max="8200" width="12.5703125" style="287" customWidth="1"/>
    <col min="8201" max="8201" width="10.140625" style="287" customWidth="1"/>
    <col min="8202" max="8202" width="11.140625" style="287" customWidth="1"/>
    <col min="8203" max="8203" width="13.42578125" style="287" customWidth="1"/>
    <col min="8204" max="8204" width="11.42578125" style="287" customWidth="1"/>
    <col min="8205" max="8205" width="10.140625" style="287" customWidth="1"/>
    <col min="8206" max="8206" width="12.85546875" style="287" customWidth="1"/>
    <col min="8207" max="8207" width="11" style="287" customWidth="1"/>
    <col min="8208" max="8208" width="10.85546875" style="287" customWidth="1"/>
    <col min="8209" max="8209" width="12.5703125" style="287" customWidth="1"/>
    <col min="8210" max="8210" width="11.140625" style="287" customWidth="1"/>
    <col min="8211" max="8211" width="10.42578125" style="287" customWidth="1"/>
    <col min="8212" max="8212" width="13.42578125" style="287" customWidth="1"/>
    <col min="8213" max="8213" width="10.140625" style="287" customWidth="1"/>
    <col min="8214" max="8449" width="9.140625" style="287"/>
    <col min="8450" max="8450" width="14.85546875" style="287" customWidth="1"/>
    <col min="8451" max="8451" width="47.85546875" style="287" customWidth="1"/>
    <col min="8452" max="8452" width="11.85546875" style="287" customWidth="1"/>
    <col min="8453" max="8453" width="13.5703125" style="287" customWidth="1"/>
    <col min="8454" max="8454" width="10.42578125" style="287" customWidth="1"/>
    <col min="8455" max="8455" width="11" style="287" customWidth="1"/>
    <col min="8456" max="8456" width="12.5703125" style="287" customWidth="1"/>
    <col min="8457" max="8457" width="10.140625" style="287" customWidth="1"/>
    <col min="8458" max="8458" width="11.140625" style="287" customWidth="1"/>
    <col min="8459" max="8459" width="13.42578125" style="287" customWidth="1"/>
    <col min="8460" max="8460" width="11.42578125" style="287" customWidth="1"/>
    <col min="8461" max="8461" width="10.140625" style="287" customWidth="1"/>
    <col min="8462" max="8462" width="12.85546875" style="287" customWidth="1"/>
    <col min="8463" max="8463" width="11" style="287" customWidth="1"/>
    <col min="8464" max="8464" width="10.85546875" style="287" customWidth="1"/>
    <col min="8465" max="8465" width="12.5703125" style="287" customWidth="1"/>
    <col min="8466" max="8466" width="11.140625" style="287" customWidth="1"/>
    <col min="8467" max="8467" width="10.42578125" style="287" customWidth="1"/>
    <col min="8468" max="8468" width="13.42578125" style="287" customWidth="1"/>
    <col min="8469" max="8469" width="10.140625" style="287" customWidth="1"/>
    <col min="8470" max="8705" width="9.140625" style="287"/>
    <col min="8706" max="8706" width="14.85546875" style="287" customWidth="1"/>
    <col min="8707" max="8707" width="47.85546875" style="287" customWidth="1"/>
    <col min="8708" max="8708" width="11.85546875" style="287" customWidth="1"/>
    <col min="8709" max="8709" width="13.5703125" style="287" customWidth="1"/>
    <col min="8710" max="8710" width="10.42578125" style="287" customWidth="1"/>
    <col min="8711" max="8711" width="11" style="287" customWidth="1"/>
    <col min="8712" max="8712" width="12.5703125" style="287" customWidth="1"/>
    <col min="8713" max="8713" width="10.140625" style="287" customWidth="1"/>
    <col min="8714" max="8714" width="11.140625" style="287" customWidth="1"/>
    <col min="8715" max="8715" width="13.42578125" style="287" customWidth="1"/>
    <col min="8716" max="8716" width="11.42578125" style="287" customWidth="1"/>
    <col min="8717" max="8717" width="10.140625" style="287" customWidth="1"/>
    <col min="8718" max="8718" width="12.85546875" style="287" customWidth="1"/>
    <col min="8719" max="8719" width="11" style="287" customWidth="1"/>
    <col min="8720" max="8720" width="10.85546875" style="287" customWidth="1"/>
    <col min="8721" max="8721" width="12.5703125" style="287" customWidth="1"/>
    <col min="8722" max="8722" width="11.140625" style="287" customWidth="1"/>
    <col min="8723" max="8723" width="10.42578125" style="287" customWidth="1"/>
    <col min="8724" max="8724" width="13.42578125" style="287" customWidth="1"/>
    <col min="8725" max="8725" width="10.140625" style="287" customWidth="1"/>
    <col min="8726" max="8961" width="9.140625" style="287"/>
    <col min="8962" max="8962" width="14.85546875" style="287" customWidth="1"/>
    <col min="8963" max="8963" width="47.85546875" style="287" customWidth="1"/>
    <col min="8964" max="8964" width="11.85546875" style="287" customWidth="1"/>
    <col min="8965" max="8965" width="13.5703125" style="287" customWidth="1"/>
    <col min="8966" max="8966" width="10.42578125" style="287" customWidth="1"/>
    <col min="8967" max="8967" width="11" style="287" customWidth="1"/>
    <col min="8968" max="8968" width="12.5703125" style="287" customWidth="1"/>
    <col min="8969" max="8969" width="10.140625" style="287" customWidth="1"/>
    <col min="8970" max="8970" width="11.140625" style="287" customWidth="1"/>
    <col min="8971" max="8971" width="13.42578125" style="287" customWidth="1"/>
    <col min="8972" max="8972" width="11.42578125" style="287" customWidth="1"/>
    <col min="8973" max="8973" width="10.140625" style="287" customWidth="1"/>
    <col min="8974" max="8974" width="12.85546875" style="287" customWidth="1"/>
    <col min="8975" max="8975" width="11" style="287" customWidth="1"/>
    <col min="8976" max="8976" width="10.85546875" style="287" customWidth="1"/>
    <col min="8977" max="8977" width="12.5703125" style="287" customWidth="1"/>
    <col min="8978" max="8978" width="11.140625" style="287" customWidth="1"/>
    <col min="8979" max="8979" width="10.42578125" style="287" customWidth="1"/>
    <col min="8980" max="8980" width="13.42578125" style="287" customWidth="1"/>
    <col min="8981" max="8981" width="10.140625" style="287" customWidth="1"/>
    <col min="8982" max="9217" width="9.140625" style="287"/>
    <col min="9218" max="9218" width="14.85546875" style="287" customWidth="1"/>
    <col min="9219" max="9219" width="47.85546875" style="287" customWidth="1"/>
    <col min="9220" max="9220" width="11.85546875" style="287" customWidth="1"/>
    <col min="9221" max="9221" width="13.5703125" style="287" customWidth="1"/>
    <col min="9222" max="9222" width="10.42578125" style="287" customWidth="1"/>
    <col min="9223" max="9223" width="11" style="287" customWidth="1"/>
    <col min="9224" max="9224" width="12.5703125" style="287" customWidth="1"/>
    <col min="9225" max="9225" width="10.140625" style="287" customWidth="1"/>
    <col min="9226" max="9226" width="11.140625" style="287" customWidth="1"/>
    <col min="9227" max="9227" width="13.42578125" style="287" customWidth="1"/>
    <col min="9228" max="9228" width="11.42578125" style="287" customWidth="1"/>
    <col min="9229" max="9229" width="10.140625" style="287" customWidth="1"/>
    <col min="9230" max="9230" width="12.85546875" style="287" customWidth="1"/>
    <col min="9231" max="9231" width="11" style="287" customWidth="1"/>
    <col min="9232" max="9232" width="10.85546875" style="287" customWidth="1"/>
    <col min="9233" max="9233" width="12.5703125" style="287" customWidth="1"/>
    <col min="9234" max="9234" width="11.140625" style="287" customWidth="1"/>
    <col min="9235" max="9235" width="10.42578125" style="287" customWidth="1"/>
    <col min="9236" max="9236" width="13.42578125" style="287" customWidth="1"/>
    <col min="9237" max="9237" width="10.140625" style="287" customWidth="1"/>
    <col min="9238" max="9473" width="9.140625" style="287"/>
    <col min="9474" max="9474" width="14.85546875" style="287" customWidth="1"/>
    <col min="9475" max="9475" width="47.85546875" style="287" customWidth="1"/>
    <col min="9476" max="9476" width="11.85546875" style="287" customWidth="1"/>
    <col min="9477" max="9477" width="13.5703125" style="287" customWidth="1"/>
    <col min="9478" max="9478" width="10.42578125" style="287" customWidth="1"/>
    <col min="9479" max="9479" width="11" style="287" customWidth="1"/>
    <col min="9480" max="9480" width="12.5703125" style="287" customWidth="1"/>
    <col min="9481" max="9481" width="10.140625" style="287" customWidth="1"/>
    <col min="9482" max="9482" width="11.140625" style="287" customWidth="1"/>
    <col min="9483" max="9483" width="13.42578125" style="287" customWidth="1"/>
    <col min="9484" max="9484" width="11.42578125" style="287" customWidth="1"/>
    <col min="9485" max="9485" width="10.140625" style="287" customWidth="1"/>
    <col min="9486" max="9486" width="12.85546875" style="287" customWidth="1"/>
    <col min="9487" max="9487" width="11" style="287" customWidth="1"/>
    <col min="9488" max="9488" width="10.85546875" style="287" customWidth="1"/>
    <col min="9489" max="9489" width="12.5703125" style="287" customWidth="1"/>
    <col min="9490" max="9490" width="11.140625" style="287" customWidth="1"/>
    <col min="9491" max="9491" width="10.42578125" style="287" customWidth="1"/>
    <col min="9492" max="9492" width="13.42578125" style="287" customWidth="1"/>
    <col min="9493" max="9493" width="10.140625" style="287" customWidth="1"/>
    <col min="9494" max="9729" width="9.140625" style="287"/>
    <col min="9730" max="9730" width="14.85546875" style="287" customWidth="1"/>
    <col min="9731" max="9731" width="47.85546875" style="287" customWidth="1"/>
    <col min="9732" max="9732" width="11.85546875" style="287" customWidth="1"/>
    <col min="9733" max="9733" width="13.5703125" style="287" customWidth="1"/>
    <col min="9734" max="9734" width="10.42578125" style="287" customWidth="1"/>
    <col min="9735" max="9735" width="11" style="287" customWidth="1"/>
    <col min="9736" max="9736" width="12.5703125" style="287" customWidth="1"/>
    <col min="9737" max="9737" width="10.140625" style="287" customWidth="1"/>
    <col min="9738" max="9738" width="11.140625" style="287" customWidth="1"/>
    <col min="9739" max="9739" width="13.42578125" style="287" customWidth="1"/>
    <col min="9740" max="9740" width="11.42578125" style="287" customWidth="1"/>
    <col min="9741" max="9741" width="10.140625" style="287" customWidth="1"/>
    <col min="9742" max="9742" width="12.85546875" style="287" customWidth="1"/>
    <col min="9743" max="9743" width="11" style="287" customWidth="1"/>
    <col min="9744" max="9744" width="10.85546875" style="287" customWidth="1"/>
    <col min="9745" max="9745" width="12.5703125" style="287" customWidth="1"/>
    <col min="9746" max="9746" width="11.140625" style="287" customWidth="1"/>
    <col min="9747" max="9747" width="10.42578125" style="287" customWidth="1"/>
    <col min="9748" max="9748" width="13.42578125" style="287" customWidth="1"/>
    <col min="9749" max="9749" width="10.140625" style="287" customWidth="1"/>
    <col min="9750" max="9985" width="9.140625" style="287"/>
    <col min="9986" max="9986" width="14.85546875" style="287" customWidth="1"/>
    <col min="9987" max="9987" width="47.85546875" style="287" customWidth="1"/>
    <col min="9988" max="9988" width="11.85546875" style="287" customWidth="1"/>
    <col min="9989" max="9989" width="13.5703125" style="287" customWidth="1"/>
    <col min="9990" max="9990" width="10.42578125" style="287" customWidth="1"/>
    <col min="9991" max="9991" width="11" style="287" customWidth="1"/>
    <col min="9992" max="9992" width="12.5703125" style="287" customWidth="1"/>
    <col min="9993" max="9993" width="10.140625" style="287" customWidth="1"/>
    <col min="9994" max="9994" width="11.140625" style="287" customWidth="1"/>
    <col min="9995" max="9995" width="13.42578125" style="287" customWidth="1"/>
    <col min="9996" max="9996" width="11.42578125" style="287" customWidth="1"/>
    <col min="9997" max="9997" width="10.140625" style="287" customWidth="1"/>
    <col min="9998" max="9998" width="12.85546875" style="287" customWidth="1"/>
    <col min="9999" max="9999" width="11" style="287" customWidth="1"/>
    <col min="10000" max="10000" width="10.85546875" style="287" customWidth="1"/>
    <col min="10001" max="10001" width="12.5703125" style="287" customWidth="1"/>
    <col min="10002" max="10002" width="11.140625" style="287" customWidth="1"/>
    <col min="10003" max="10003" width="10.42578125" style="287" customWidth="1"/>
    <col min="10004" max="10004" width="13.42578125" style="287" customWidth="1"/>
    <col min="10005" max="10005" width="10.140625" style="287" customWidth="1"/>
    <col min="10006" max="10241" width="9.140625" style="287"/>
    <col min="10242" max="10242" width="14.85546875" style="287" customWidth="1"/>
    <col min="10243" max="10243" width="47.85546875" style="287" customWidth="1"/>
    <col min="10244" max="10244" width="11.85546875" style="287" customWidth="1"/>
    <col min="10245" max="10245" width="13.5703125" style="287" customWidth="1"/>
    <col min="10246" max="10246" width="10.42578125" style="287" customWidth="1"/>
    <col min="10247" max="10247" width="11" style="287" customWidth="1"/>
    <col min="10248" max="10248" width="12.5703125" style="287" customWidth="1"/>
    <col min="10249" max="10249" width="10.140625" style="287" customWidth="1"/>
    <col min="10250" max="10250" width="11.140625" style="287" customWidth="1"/>
    <col min="10251" max="10251" width="13.42578125" style="287" customWidth="1"/>
    <col min="10252" max="10252" width="11.42578125" style="287" customWidth="1"/>
    <col min="10253" max="10253" width="10.140625" style="287" customWidth="1"/>
    <col min="10254" max="10254" width="12.85546875" style="287" customWidth="1"/>
    <col min="10255" max="10255" width="11" style="287" customWidth="1"/>
    <col min="10256" max="10256" width="10.85546875" style="287" customWidth="1"/>
    <col min="10257" max="10257" width="12.5703125" style="287" customWidth="1"/>
    <col min="10258" max="10258" width="11.140625" style="287" customWidth="1"/>
    <col min="10259" max="10259" width="10.42578125" style="287" customWidth="1"/>
    <col min="10260" max="10260" width="13.42578125" style="287" customWidth="1"/>
    <col min="10261" max="10261" width="10.140625" style="287" customWidth="1"/>
    <col min="10262" max="10497" width="9.140625" style="287"/>
    <col min="10498" max="10498" width="14.85546875" style="287" customWidth="1"/>
    <col min="10499" max="10499" width="47.85546875" style="287" customWidth="1"/>
    <col min="10500" max="10500" width="11.85546875" style="287" customWidth="1"/>
    <col min="10501" max="10501" width="13.5703125" style="287" customWidth="1"/>
    <col min="10502" max="10502" width="10.42578125" style="287" customWidth="1"/>
    <col min="10503" max="10503" width="11" style="287" customWidth="1"/>
    <col min="10504" max="10504" width="12.5703125" style="287" customWidth="1"/>
    <col min="10505" max="10505" width="10.140625" style="287" customWidth="1"/>
    <col min="10506" max="10506" width="11.140625" style="287" customWidth="1"/>
    <col min="10507" max="10507" width="13.42578125" style="287" customWidth="1"/>
    <col min="10508" max="10508" width="11.42578125" style="287" customWidth="1"/>
    <col min="10509" max="10509" width="10.140625" style="287" customWidth="1"/>
    <col min="10510" max="10510" width="12.85546875" style="287" customWidth="1"/>
    <col min="10511" max="10511" width="11" style="287" customWidth="1"/>
    <col min="10512" max="10512" width="10.85546875" style="287" customWidth="1"/>
    <col min="10513" max="10513" width="12.5703125" style="287" customWidth="1"/>
    <col min="10514" max="10514" width="11.140625" style="287" customWidth="1"/>
    <col min="10515" max="10515" width="10.42578125" style="287" customWidth="1"/>
    <col min="10516" max="10516" width="13.42578125" style="287" customWidth="1"/>
    <col min="10517" max="10517" width="10.140625" style="287" customWidth="1"/>
    <col min="10518" max="10753" width="9.140625" style="287"/>
    <col min="10754" max="10754" width="14.85546875" style="287" customWidth="1"/>
    <col min="10755" max="10755" width="47.85546875" style="287" customWidth="1"/>
    <col min="10756" max="10756" width="11.85546875" style="287" customWidth="1"/>
    <col min="10757" max="10757" width="13.5703125" style="287" customWidth="1"/>
    <col min="10758" max="10758" width="10.42578125" style="287" customWidth="1"/>
    <col min="10759" max="10759" width="11" style="287" customWidth="1"/>
    <col min="10760" max="10760" width="12.5703125" style="287" customWidth="1"/>
    <col min="10761" max="10761" width="10.140625" style="287" customWidth="1"/>
    <col min="10762" max="10762" width="11.140625" style="287" customWidth="1"/>
    <col min="10763" max="10763" width="13.42578125" style="287" customWidth="1"/>
    <col min="10764" max="10764" width="11.42578125" style="287" customWidth="1"/>
    <col min="10765" max="10765" width="10.140625" style="287" customWidth="1"/>
    <col min="10766" max="10766" width="12.85546875" style="287" customWidth="1"/>
    <col min="10767" max="10767" width="11" style="287" customWidth="1"/>
    <col min="10768" max="10768" width="10.85546875" style="287" customWidth="1"/>
    <col min="10769" max="10769" width="12.5703125" style="287" customWidth="1"/>
    <col min="10770" max="10770" width="11.140625" style="287" customWidth="1"/>
    <col min="10771" max="10771" width="10.42578125" style="287" customWidth="1"/>
    <col min="10772" max="10772" width="13.42578125" style="287" customWidth="1"/>
    <col min="10773" max="10773" width="10.140625" style="287" customWidth="1"/>
    <col min="10774" max="11009" width="9.140625" style="287"/>
    <col min="11010" max="11010" width="14.85546875" style="287" customWidth="1"/>
    <col min="11011" max="11011" width="47.85546875" style="287" customWidth="1"/>
    <col min="11012" max="11012" width="11.85546875" style="287" customWidth="1"/>
    <col min="11013" max="11013" width="13.5703125" style="287" customWidth="1"/>
    <col min="11014" max="11014" width="10.42578125" style="287" customWidth="1"/>
    <col min="11015" max="11015" width="11" style="287" customWidth="1"/>
    <col min="11016" max="11016" width="12.5703125" style="287" customWidth="1"/>
    <col min="11017" max="11017" width="10.140625" style="287" customWidth="1"/>
    <col min="11018" max="11018" width="11.140625" style="287" customWidth="1"/>
    <col min="11019" max="11019" width="13.42578125" style="287" customWidth="1"/>
    <col min="11020" max="11020" width="11.42578125" style="287" customWidth="1"/>
    <col min="11021" max="11021" width="10.140625" style="287" customWidth="1"/>
    <col min="11022" max="11022" width="12.85546875" style="287" customWidth="1"/>
    <col min="11023" max="11023" width="11" style="287" customWidth="1"/>
    <col min="11024" max="11024" width="10.85546875" style="287" customWidth="1"/>
    <col min="11025" max="11025" width="12.5703125" style="287" customWidth="1"/>
    <col min="11026" max="11026" width="11.140625" style="287" customWidth="1"/>
    <col min="11027" max="11027" width="10.42578125" style="287" customWidth="1"/>
    <col min="11028" max="11028" width="13.42578125" style="287" customWidth="1"/>
    <col min="11029" max="11029" width="10.140625" style="287" customWidth="1"/>
    <col min="11030" max="11265" width="9.140625" style="287"/>
    <col min="11266" max="11266" width="14.85546875" style="287" customWidth="1"/>
    <col min="11267" max="11267" width="47.85546875" style="287" customWidth="1"/>
    <col min="11268" max="11268" width="11.85546875" style="287" customWidth="1"/>
    <col min="11269" max="11269" width="13.5703125" style="287" customWidth="1"/>
    <col min="11270" max="11270" width="10.42578125" style="287" customWidth="1"/>
    <col min="11271" max="11271" width="11" style="287" customWidth="1"/>
    <col min="11272" max="11272" width="12.5703125" style="287" customWidth="1"/>
    <col min="11273" max="11273" width="10.140625" style="287" customWidth="1"/>
    <col min="11274" max="11274" width="11.140625" style="287" customWidth="1"/>
    <col min="11275" max="11275" width="13.42578125" style="287" customWidth="1"/>
    <col min="11276" max="11276" width="11.42578125" style="287" customWidth="1"/>
    <col min="11277" max="11277" width="10.140625" style="287" customWidth="1"/>
    <col min="11278" max="11278" width="12.85546875" style="287" customWidth="1"/>
    <col min="11279" max="11279" width="11" style="287" customWidth="1"/>
    <col min="11280" max="11280" width="10.85546875" style="287" customWidth="1"/>
    <col min="11281" max="11281" width="12.5703125" style="287" customWidth="1"/>
    <col min="11282" max="11282" width="11.140625" style="287" customWidth="1"/>
    <col min="11283" max="11283" width="10.42578125" style="287" customWidth="1"/>
    <col min="11284" max="11284" width="13.42578125" style="287" customWidth="1"/>
    <col min="11285" max="11285" width="10.140625" style="287" customWidth="1"/>
    <col min="11286" max="11521" width="9.140625" style="287"/>
    <col min="11522" max="11522" width="14.85546875" style="287" customWidth="1"/>
    <col min="11523" max="11523" width="47.85546875" style="287" customWidth="1"/>
    <col min="11524" max="11524" width="11.85546875" style="287" customWidth="1"/>
    <col min="11525" max="11525" width="13.5703125" style="287" customWidth="1"/>
    <col min="11526" max="11526" width="10.42578125" style="287" customWidth="1"/>
    <col min="11527" max="11527" width="11" style="287" customWidth="1"/>
    <col min="11528" max="11528" width="12.5703125" style="287" customWidth="1"/>
    <col min="11529" max="11529" width="10.140625" style="287" customWidth="1"/>
    <col min="11530" max="11530" width="11.140625" style="287" customWidth="1"/>
    <col min="11531" max="11531" width="13.42578125" style="287" customWidth="1"/>
    <col min="11532" max="11532" width="11.42578125" style="287" customWidth="1"/>
    <col min="11533" max="11533" width="10.140625" style="287" customWidth="1"/>
    <col min="11534" max="11534" width="12.85546875" style="287" customWidth="1"/>
    <col min="11535" max="11535" width="11" style="287" customWidth="1"/>
    <col min="11536" max="11536" width="10.85546875" style="287" customWidth="1"/>
    <col min="11537" max="11537" width="12.5703125" style="287" customWidth="1"/>
    <col min="11538" max="11538" width="11.140625" style="287" customWidth="1"/>
    <col min="11539" max="11539" width="10.42578125" style="287" customWidth="1"/>
    <col min="11540" max="11540" width="13.42578125" style="287" customWidth="1"/>
    <col min="11541" max="11541" width="10.140625" style="287" customWidth="1"/>
    <col min="11542" max="11777" width="9.140625" style="287"/>
    <col min="11778" max="11778" width="14.85546875" style="287" customWidth="1"/>
    <col min="11779" max="11779" width="47.85546875" style="287" customWidth="1"/>
    <col min="11780" max="11780" width="11.85546875" style="287" customWidth="1"/>
    <col min="11781" max="11781" width="13.5703125" style="287" customWidth="1"/>
    <col min="11782" max="11782" width="10.42578125" style="287" customWidth="1"/>
    <col min="11783" max="11783" width="11" style="287" customWidth="1"/>
    <col min="11784" max="11784" width="12.5703125" style="287" customWidth="1"/>
    <col min="11785" max="11785" width="10.140625" style="287" customWidth="1"/>
    <col min="11786" max="11786" width="11.140625" style="287" customWidth="1"/>
    <col min="11787" max="11787" width="13.42578125" style="287" customWidth="1"/>
    <col min="11788" max="11788" width="11.42578125" style="287" customWidth="1"/>
    <col min="11789" max="11789" width="10.140625" style="287" customWidth="1"/>
    <col min="11790" max="11790" width="12.85546875" style="287" customWidth="1"/>
    <col min="11791" max="11791" width="11" style="287" customWidth="1"/>
    <col min="11792" max="11792" width="10.85546875" style="287" customWidth="1"/>
    <col min="11793" max="11793" width="12.5703125" style="287" customWidth="1"/>
    <col min="11794" max="11794" width="11.140625" style="287" customWidth="1"/>
    <col min="11795" max="11795" width="10.42578125" style="287" customWidth="1"/>
    <col min="11796" max="11796" width="13.42578125" style="287" customWidth="1"/>
    <col min="11797" max="11797" width="10.140625" style="287" customWidth="1"/>
    <col min="11798" max="12033" width="9.140625" style="287"/>
    <col min="12034" max="12034" width="14.85546875" style="287" customWidth="1"/>
    <col min="12035" max="12035" width="47.85546875" style="287" customWidth="1"/>
    <col min="12036" max="12036" width="11.85546875" style="287" customWidth="1"/>
    <col min="12037" max="12037" width="13.5703125" style="287" customWidth="1"/>
    <col min="12038" max="12038" width="10.42578125" style="287" customWidth="1"/>
    <col min="12039" max="12039" width="11" style="287" customWidth="1"/>
    <col min="12040" max="12040" width="12.5703125" style="287" customWidth="1"/>
    <col min="12041" max="12041" width="10.140625" style="287" customWidth="1"/>
    <col min="12042" max="12042" width="11.140625" style="287" customWidth="1"/>
    <col min="12043" max="12043" width="13.42578125" style="287" customWidth="1"/>
    <col min="12044" max="12044" width="11.42578125" style="287" customWidth="1"/>
    <col min="12045" max="12045" width="10.140625" style="287" customWidth="1"/>
    <col min="12046" max="12046" width="12.85546875" style="287" customWidth="1"/>
    <col min="12047" max="12047" width="11" style="287" customWidth="1"/>
    <col min="12048" max="12048" width="10.85546875" style="287" customWidth="1"/>
    <col min="12049" max="12049" width="12.5703125" style="287" customWidth="1"/>
    <col min="12050" max="12050" width="11.140625" style="287" customWidth="1"/>
    <col min="12051" max="12051" width="10.42578125" style="287" customWidth="1"/>
    <col min="12052" max="12052" width="13.42578125" style="287" customWidth="1"/>
    <col min="12053" max="12053" width="10.140625" style="287" customWidth="1"/>
    <col min="12054" max="12289" width="9.140625" style="287"/>
    <col min="12290" max="12290" width="14.85546875" style="287" customWidth="1"/>
    <col min="12291" max="12291" width="47.85546875" style="287" customWidth="1"/>
    <col min="12292" max="12292" width="11.85546875" style="287" customWidth="1"/>
    <col min="12293" max="12293" width="13.5703125" style="287" customWidth="1"/>
    <col min="12294" max="12294" width="10.42578125" style="287" customWidth="1"/>
    <col min="12295" max="12295" width="11" style="287" customWidth="1"/>
    <col min="12296" max="12296" width="12.5703125" style="287" customWidth="1"/>
    <col min="12297" max="12297" width="10.140625" style="287" customWidth="1"/>
    <col min="12298" max="12298" width="11.140625" style="287" customWidth="1"/>
    <col min="12299" max="12299" width="13.42578125" style="287" customWidth="1"/>
    <col min="12300" max="12300" width="11.42578125" style="287" customWidth="1"/>
    <col min="12301" max="12301" width="10.140625" style="287" customWidth="1"/>
    <col min="12302" max="12302" width="12.85546875" style="287" customWidth="1"/>
    <col min="12303" max="12303" width="11" style="287" customWidth="1"/>
    <col min="12304" max="12304" width="10.85546875" style="287" customWidth="1"/>
    <col min="12305" max="12305" width="12.5703125" style="287" customWidth="1"/>
    <col min="12306" max="12306" width="11.140625" style="287" customWidth="1"/>
    <col min="12307" max="12307" width="10.42578125" style="287" customWidth="1"/>
    <col min="12308" max="12308" width="13.42578125" style="287" customWidth="1"/>
    <col min="12309" max="12309" width="10.140625" style="287" customWidth="1"/>
    <col min="12310" max="12545" width="9.140625" style="287"/>
    <col min="12546" max="12546" width="14.85546875" style="287" customWidth="1"/>
    <col min="12547" max="12547" width="47.85546875" style="287" customWidth="1"/>
    <col min="12548" max="12548" width="11.85546875" style="287" customWidth="1"/>
    <col min="12549" max="12549" width="13.5703125" style="287" customWidth="1"/>
    <col min="12550" max="12550" width="10.42578125" style="287" customWidth="1"/>
    <col min="12551" max="12551" width="11" style="287" customWidth="1"/>
    <col min="12552" max="12552" width="12.5703125" style="287" customWidth="1"/>
    <col min="12553" max="12553" width="10.140625" style="287" customWidth="1"/>
    <col min="12554" max="12554" width="11.140625" style="287" customWidth="1"/>
    <col min="12555" max="12555" width="13.42578125" style="287" customWidth="1"/>
    <col min="12556" max="12556" width="11.42578125" style="287" customWidth="1"/>
    <col min="12557" max="12557" width="10.140625" style="287" customWidth="1"/>
    <col min="12558" max="12558" width="12.85546875" style="287" customWidth="1"/>
    <col min="12559" max="12559" width="11" style="287" customWidth="1"/>
    <col min="12560" max="12560" width="10.85546875" style="287" customWidth="1"/>
    <col min="12561" max="12561" width="12.5703125" style="287" customWidth="1"/>
    <col min="12562" max="12562" width="11.140625" style="287" customWidth="1"/>
    <col min="12563" max="12563" width="10.42578125" style="287" customWidth="1"/>
    <col min="12564" max="12564" width="13.42578125" style="287" customWidth="1"/>
    <col min="12565" max="12565" width="10.140625" style="287" customWidth="1"/>
    <col min="12566" max="12801" width="9.140625" style="287"/>
    <col min="12802" max="12802" width="14.85546875" style="287" customWidth="1"/>
    <col min="12803" max="12803" width="47.85546875" style="287" customWidth="1"/>
    <col min="12804" max="12804" width="11.85546875" style="287" customWidth="1"/>
    <col min="12805" max="12805" width="13.5703125" style="287" customWidth="1"/>
    <col min="12806" max="12806" width="10.42578125" style="287" customWidth="1"/>
    <col min="12807" max="12807" width="11" style="287" customWidth="1"/>
    <col min="12808" max="12808" width="12.5703125" style="287" customWidth="1"/>
    <col min="12809" max="12809" width="10.140625" style="287" customWidth="1"/>
    <col min="12810" max="12810" width="11.140625" style="287" customWidth="1"/>
    <col min="12811" max="12811" width="13.42578125" style="287" customWidth="1"/>
    <col min="12812" max="12812" width="11.42578125" style="287" customWidth="1"/>
    <col min="12813" max="12813" width="10.140625" style="287" customWidth="1"/>
    <col min="12814" max="12814" width="12.85546875" style="287" customWidth="1"/>
    <col min="12815" max="12815" width="11" style="287" customWidth="1"/>
    <col min="12816" max="12816" width="10.85546875" style="287" customWidth="1"/>
    <col min="12817" max="12817" width="12.5703125" style="287" customWidth="1"/>
    <col min="12818" max="12818" width="11.140625" style="287" customWidth="1"/>
    <col min="12819" max="12819" width="10.42578125" style="287" customWidth="1"/>
    <col min="12820" max="12820" width="13.42578125" style="287" customWidth="1"/>
    <col min="12821" max="12821" width="10.140625" style="287" customWidth="1"/>
    <col min="12822" max="13057" width="9.140625" style="287"/>
    <col min="13058" max="13058" width="14.85546875" style="287" customWidth="1"/>
    <col min="13059" max="13059" width="47.85546875" style="287" customWidth="1"/>
    <col min="13060" max="13060" width="11.85546875" style="287" customWidth="1"/>
    <col min="13061" max="13061" width="13.5703125" style="287" customWidth="1"/>
    <col min="13062" max="13062" width="10.42578125" style="287" customWidth="1"/>
    <col min="13063" max="13063" width="11" style="287" customWidth="1"/>
    <col min="13064" max="13064" width="12.5703125" style="287" customWidth="1"/>
    <col min="13065" max="13065" width="10.140625" style="287" customWidth="1"/>
    <col min="13066" max="13066" width="11.140625" style="287" customWidth="1"/>
    <col min="13067" max="13067" width="13.42578125" style="287" customWidth="1"/>
    <col min="13068" max="13068" width="11.42578125" style="287" customWidth="1"/>
    <col min="13069" max="13069" width="10.140625" style="287" customWidth="1"/>
    <col min="13070" max="13070" width="12.85546875" style="287" customWidth="1"/>
    <col min="13071" max="13071" width="11" style="287" customWidth="1"/>
    <col min="13072" max="13072" width="10.85546875" style="287" customWidth="1"/>
    <col min="13073" max="13073" width="12.5703125" style="287" customWidth="1"/>
    <col min="13074" max="13074" width="11.140625" style="287" customWidth="1"/>
    <col min="13075" max="13075" width="10.42578125" style="287" customWidth="1"/>
    <col min="13076" max="13076" width="13.42578125" style="287" customWidth="1"/>
    <col min="13077" max="13077" width="10.140625" style="287" customWidth="1"/>
    <col min="13078" max="13313" width="9.140625" style="287"/>
    <col min="13314" max="13314" width="14.85546875" style="287" customWidth="1"/>
    <col min="13315" max="13315" width="47.85546875" style="287" customWidth="1"/>
    <col min="13316" max="13316" width="11.85546875" style="287" customWidth="1"/>
    <col min="13317" max="13317" width="13.5703125" style="287" customWidth="1"/>
    <col min="13318" max="13318" width="10.42578125" style="287" customWidth="1"/>
    <col min="13319" max="13319" width="11" style="287" customWidth="1"/>
    <col min="13320" max="13320" width="12.5703125" style="287" customWidth="1"/>
    <col min="13321" max="13321" width="10.140625" style="287" customWidth="1"/>
    <col min="13322" max="13322" width="11.140625" style="287" customWidth="1"/>
    <col min="13323" max="13323" width="13.42578125" style="287" customWidth="1"/>
    <col min="13324" max="13324" width="11.42578125" style="287" customWidth="1"/>
    <col min="13325" max="13325" width="10.140625" style="287" customWidth="1"/>
    <col min="13326" max="13326" width="12.85546875" style="287" customWidth="1"/>
    <col min="13327" max="13327" width="11" style="287" customWidth="1"/>
    <col min="13328" max="13328" width="10.85546875" style="287" customWidth="1"/>
    <col min="13329" max="13329" width="12.5703125" style="287" customWidth="1"/>
    <col min="13330" max="13330" width="11.140625" style="287" customWidth="1"/>
    <col min="13331" max="13331" width="10.42578125" style="287" customWidth="1"/>
    <col min="13332" max="13332" width="13.42578125" style="287" customWidth="1"/>
    <col min="13333" max="13333" width="10.140625" style="287" customWidth="1"/>
    <col min="13334" max="13569" width="9.140625" style="287"/>
    <col min="13570" max="13570" width="14.85546875" style="287" customWidth="1"/>
    <col min="13571" max="13571" width="47.85546875" style="287" customWidth="1"/>
    <col min="13572" max="13572" width="11.85546875" style="287" customWidth="1"/>
    <col min="13573" max="13573" width="13.5703125" style="287" customWidth="1"/>
    <col min="13574" max="13574" width="10.42578125" style="287" customWidth="1"/>
    <col min="13575" max="13575" width="11" style="287" customWidth="1"/>
    <col min="13576" max="13576" width="12.5703125" style="287" customWidth="1"/>
    <col min="13577" max="13577" width="10.140625" style="287" customWidth="1"/>
    <col min="13578" max="13578" width="11.140625" style="287" customWidth="1"/>
    <col min="13579" max="13579" width="13.42578125" style="287" customWidth="1"/>
    <col min="13580" max="13580" width="11.42578125" style="287" customWidth="1"/>
    <col min="13581" max="13581" width="10.140625" style="287" customWidth="1"/>
    <col min="13582" max="13582" width="12.85546875" style="287" customWidth="1"/>
    <col min="13583" max="13583" width="11" style="287" customWidth="1"/>
    <col min="13584" max="13584" width="10.85546875" style="287" customWidth="1"/>
    <col min="13585" max="13585" width="12.5703125" style="287" customWidth="1"/>
    <col min="13586" max="13586" width="11.140625" style="287" customWidth="1"/>
    <col min="13587" max="13587" width="10.42578125" style="287" customWidth="1"/>
    <col min="13588" max="13588" width="13.42578125" style="287" customWidth="1"/>
    <col min="13589" max="13589" width="10.140625" style="287" customWidth="1"/>
    <col min="13590" max="13825" width="9.140625" style="287"/>
    <col min="13826" max="13826" width="14.85546875" style="287" customWidth="1"/>
    <col min="13827" max="13827" width="47.85546875" style="287" customWidth="1"/>
    <col min="13828" max="13828" width="11.85546875" style="287" customWidth="1"/>
    <col min="13829" max="13829" width="13.5703125" style="287" customWidth="1"/>
    <col min="13830" max="13830" width="10.42578125" style="287" customWidth="1"/>
    <col min="13831" max="13831" width="11" style="287" customWidth="1"/>
    <col min="13832" max="13832" width="12.5703125" style="287" customWidth="1"/>
    <col min="13833" max="13833" width="10.140625" style="287" customWidth="1"/>
    <col min="13834" max="13834" width="11.140625" style="287" customWidth="1"/>
    <col min="13835" max="13835" width="13.42578125" style="287" customWidth="1"/>
    <col min="13836" max="13836" width="11.42578125" style="287" customWidth="1"/>
    <col min="13837" max="13837" width="10.140625" style="287" customWidth="1"/>
    <col min="13838" max="13838" width="12.85546875" style="287" customWidth="1"/>
    <col min="13839" max="13839" width="11" style="287" customWidth="1"/>
    <col min="13840" max="13840" width="10.85546875" style="287" customWidth="1"/>
    <col min="13841" max="13841" width="12.5703125" style="287" customWidth="1"/>
    <col min="13842" max="13842" width="11.140625" style="287" customWidth="1"/>
    <col min="13843" max="13843" width="10.42578125" style="287" customWidth="1"/>
    <col min="13844" max="13844" width="13.42578125" style="287" customWidth="1"/>
    <col min="13845" max="13845" width="10.140625" style="287" customWidth="1"/>
    <col min="13846" max="14081" width="9.140625" style="287"/>
    <col min="14082" max="14082" width="14.85546875" style="287" customWidth="1"/>
    <col min="14083" max="14083" width="47.85546875" style="287" customWidth="1"/>
    <col min="14084" max="14084" width="11.85546875" style="287" customWidth="1"/>
    <col min="14085" max="14085" width="13.5703125" style="287" customWidth="1"/>
    <col min="14086" max="14086" width="10.42578125" style="287" customWidth="1"/>
    <col min="14087" max="14087" width="11" style="287" customWidth="1"/>
    <col min="14088" max="14088" width="12.5703125" style="287" customWidth="1"/>
    <col min="14089" max="14089" width="10.140625" style="287" customWidth="1"/>
    <col min="14090" max="14090" width="11.140625" style="287" customWidth="1"/>
    <col min="14091" max="14091" width="13.42578125" style="287" customWidth="1"/>
    <col min="14092" max="14092" width="11.42578125" style="287" customWidth="1"/>
    <col min="14093" max="14093" width="10.140625" style="287" customWidth="1"/>
    <col min="14094" max="14094" width="12.85546875" style="287" customWidth="1"/>
    <col min="14095" max="14095" width="11" style="287" customWidth="1"/>
    <col min="14096" max="14096" width="10.85546875" style="287" customWidth="1"/>
    <col min="14097" max="14097" width="12.5703125" style="287" customWidth="1"/>
    <col min="14098" max="14098" width="11.140625" style="287" customWidth="1"/>
    <col min="14099" max="14099" width="10.42578125" style="287" customWidth="1"/>
    <col min="14100" max="14100" width="13.42578125" style="287" customWidth="1"/>
    <col min="14101" max="14101" width="10.140625" style="287" customWidth="1"/>
    <col min="14102" max="14337" width="9.140625" style="287"/>
    <col min="14338" max="14338" width="14.85546875" style="287" customWidth="1"/>
    <col min="14339" max="14339" width="47.85546875" style="287" customWidth="1"/>
    <col min="14340" max="14340" width="11.85546875" style="287" customWidth="1"/>
    <col min="14341" max="14341" width="13.5703125" style="287" customWidth="1"/>
    <col min="14342" max="14342" width="10.42578125" style="287" customWidth="1"/>
    <col min="14343" max="14343" width="11" style="287" customWidth="1"/>
    <col min="14344" max="14344" width="12.5703125" style="287" customWidth="1"/>
    <col min="14345" max="14345" width="10.140625" style="287" customWidth="1"/>
    <col min="14346" max="14346" width="11.140625" style="287" customWidth="1"/>
    <col min="14347" max="14347" width="13.42578125" style="287" customWidth="1"/>
    <col min="14348" max="14348" width="11.42578125" style="287" customWidth="1"/>
    <col min="14349" max="14349" width="10.140625" style="287" customWidth="1"/>
    <col min="14350" max="14350" width="12.85546875" style="287" customWidth="1"/>
    <col min="14351" max="14351" width="11" style="287" customWidth="1"/>
    <col min="14352" max="14352" width="10.85546875" style="287" customWidth="1"/>
    <col min="14353" max="14353" width="12.5703125" style="287" customWidth="1"/>
    <col min="14354" max="14354" width="11.140625" style="287" customWidth="1"/>
    <col min="14355" max="14355" width="10.42578125" style="287" customWidth="1"/>
    <col min="14356" max="14356" width="13.42578125" style="287" customWidth="1"/>
    <col min="14357" max="14357" width="10.140625" style="287" customWidth="1"/>
    <col min="14358" max="14593" width="9.140625" style="287"/>
    <col min="14594" max="14594" width="14.85546875" style="287" customWidth="1"/>
    <col min="14595" max="14595" width="47.85546875" style="287" customWidth="1"/>
    <col min="14596" max="14596" width="11.85546875" style="287" customWidth="1"/>
    <col min="14597" max="14597" width="13.5703125" style="287" customWidth="1"/>
    <col min="14598" max="14598" width="10.42578125" style="287" customWidth="1"/>
    <col min="14599" max="14599" width="11" style="287" customWidth="1"/>
    <col min="14600" max="14600" width="12.5703125" style="287" customWidth="1"/>
    <col min="14601" max="14601" width="10.140625" style="287" customWidth="1"/>
    <col min="14602" max="14602" width="11.140625" style="287" customWidth="1"/>
    <col min="14603" max="14603" width="13.42578125" style="287" customWidth="1"/>
    <col min="14604" max="14604" width="11.42578125" style="287" customWidth="1"/>
    <col min="14605" max="14605" width="10.140625" style="287" customWidth="1"/>
    <col min="14606" max="14606" width="12.85546875" style="287" customWidth="1"/>
    <col min="14607" max="14607" width="11" style="287" customWidth="1"/>
    <col min="14608" max="14608" width="10.85546875" style="287" customWidth="1"/>
    <col min="14609" max="14609" width="12.5703125" style="287" customWidth="1"/>
    <col min="14610" max="14610" width="11.140625" style="287" customWidth="1"/>
    <col min="14611" max="14611" width="10.42578125" style="287" customWidth="1"/>
    <col min="14612" max="14612" width="13.42578125" style="287" customWidth="1"/>
    <col min="14613" max="14613" width="10.140625" style="287" customWidth="1"/>
    <col min="14614" max="14849" width="9.140625" style="287"/>
    <col min="14850" max="14850" width="14.85546875" style="287" customWidth="1"/>
    <col min="14851" max="14851" width="47.85546875" style="287" customWidth="1"/>
    <col min="14852" max="14852" width="11.85546875" style="287" customWidth="1"/>
    <col min="14853" max="14853" width="13.5703125" style="287" customWidth="1"/>
    <col min="14854" max="14854" width="10.42578125" style="287" customWidth="1"/>
    <col min="14855" max="14855" width="11" style="287" customWidth="1"/>
    <col min="14856" max="14856" width="12.5703125" style="287" customWidth="1"/>
    <col min="14857" max="14857" width="10.140625" style="287" customWidth="1"/>
    <col min="14858" max="14858" width="11.140625" style="287" customWidth="1"/>
    <col min="14859" max="14859" width="13.42578125" style="287" customWidth="1"/>
    <col min="14860" max="14860" width="11.42578125" style="287" customWidth="1"/>
    <col min="14861" max="14861" width="10.140625" style="287" customWidth="1"/>
    <col min="14862" max="14862" width="12.85546875" style="287" customWidth="1"/>
    <col min="14863" max="14863" width="11" style="287" customWidth="1"/>
    <col min="14864" max="14864" width="10.85546875" style="287" customWidth="1"/>
    <col min="14865" max="14865" width="12.5703125" style="287" customWidth="1"/>
    <col min="14866" max="14866" width="11.140625" style="287" customWidth="1"/>
    <col min="14867" max="14867" width="10.42578125" style="287" customWidth="1"/>
    <col min="14868" max="14868" width="13.42578125" style="287" customWidth="1"/>
    <col min="14869" max="14869" width="10.140625" style="287" customWidth="1"/>
    <col min="14870" max="15105" width="9.140625" style="287"/>
    <col min="15106" max="15106" width="14.85546875" style="287" customWidth="1"/>
    <col min="15107" max="15107" width="47.85546875" style="287" customWidth="1"/>
    <col min="15108" max="15108" width="11.85546875" style="287" customWidth="1"/>
    <col min="15109" max="15109" width="13.5703125" style="287" customWidth="1"/>
    <col min="15110" max="15110" width="10.42578125" style="287" customWidth="1"/>
    <col min="15111" max="15111" width="11" style="287" customWidth="1"/>
    <col min="15112" max="15112" width="12.5703125" style="287" customWidth="1"/>
    <col min="15113" max="15113" width="10.140625" style="287" customWidth="1"/>
    <col min="15114" max="15114" width="11.140625" style="287" customWidth="1"/>
    <col min="15115" max="15115" width="13.42578125" style="287" customWidth="1"/>
    <col min="15116" max="15116" width="11.42578125" style="287" customWidth="1"/>
    <col min="15117" max="15117" width="10.140625" style="287" customWidth="1"/>
    <col min="15118" max="15118" width="12.85546875" style="287" customWidth="1"/>
    <col min="15119" max="15119" width="11" style="287" customWidth="1"/>
    <col min="15120" max="15120" width="10.85546875" style="287" customWidth="1"/>
    <col min="15121" max="15121" width="12.5703125" style="287" customWidth="1"/>
    <col min="15122" max="15122" width="11.140625" style="287" customWidth="1"/>
    <col min="15123" max="15123" width="10.42578125" style="287" customWidth="1"/>
    <col min="15124" max="15124" width="13.42578125" style="287" customWidth="1"/>
    <col min="15125" max="15125" width="10.140625" style="287" customWidth="1"/>
    <col min="15126" max="15361" width="9.140625" style="287"/>
    <col min="15362" max="15362" width="14.85546875" style="287" customWidth="1"/>
    <col min="15363" max="15363" width="47.85546875" style="287" customWidth="1"/>
    <col min="15364" max="15364" width="11.85546875" style="287" customWidth="1"/>
    <col min="15365" max="15365" width="13.5703125" style="287" customWidth="1"/>
    <col min="15366" max="15366" width="10.42578125" style="287" customWidth="1"/>
    <col min="15367" max="15367" width="11" style="287" customWidth="1"/>
    <col min="15368" max="15368" width="12.5703125" style="287" customWidth="1"/>
    <col min="15369" max="15369" width="10.140625" style="287" customWidth="1"/>
    <col min="15370" max="15370" width="11.140625" style="287" customWidth="1"/>
    <col min="15371" max="15371" width="13.42578125" style="287" customWidth="1"/>
    <col min="15372" max="15372" width="11.42578125" style="287" customWidth="1"/>
    <col min="15373" max="15373" width="10.140625" style="287" customWidth="1"/>
    <col min="15374" max="15374" width="12.85546875" style="287" customWidth="1"/>
    <col min="15375" max="15375" width="11" style="287" customWidth="1"/>
    <col min="15376" max="15376" width="10.85546875" style="287" customWidth="1"/>
    <col min="15377" max="15377" width="12.5703125" style="287" customWidth="1"/>
    <col min="15378" max="15378" width="11.140625" style="287" customWidth="1"/>
    <col min="15379" max="15379" width="10.42578125" style="287" customWidth="1"/>
    <col min="15380" max="15380" width="13.42578125" style="287" customWidth="1"/>
    <col min="15381" max="15381" width="10.140625" style="287" customWidth="1"/>
    <col min="15382" max="15617" width="9.140625" style="287"/>
    <col min="15618" max="15618" width="14.85546875" style="287" customWidth="1"/>
    <col min="15619" max="15619" width="47.85546875" style="287" customWidth="1"/>
    <col min="15620" max="15620" width="11.85546875" style="287" customWidth="1"/>
    <col min="15621" max="15621" width="13.5703125" style="287" customWidth="1"/>
    <col min="15622" max="15622" width="10.42578125" style="287" customWidth="1"/>
    <col min="15623" max="15623" width="11" style="287" customWidth="1"/>
    <col min="15624" max="15624" width="12.5703125" style="287" customWidth="1"/>
    <col min="15625" max="15625" width="10.140625" style="287" customWidth="1"/>
    <col min="15626" max="15626" width="11.140625" style="287" customWidth="1"/>
    <col min="15627" max="15627" width="13.42578125" style="287" customWidth="1"/>
    <col min="15628" max="15628" width="11.42578125" style="287" customWidth="1"/>
    <col min="15629" max="15629" width="10.140625" style="287" customWidth="1"/>
    <col min="15630" max="15630" width="12.85546875" style="287" customWidth="1"/>
    <col min="15631" max="15631" width="11" style="287" customWidth="1"/>
    <col min="15632" max="15632" width="10.85546875" style="287" customWidth="1"/>
    <col min="15633" max="15633" width="12.5703125" style="287" customWidth="1"/>
    <col min="15634" max="15634" width="11.140625" style="287" customWidth="1"/>
    <col min="15635" max="15635" width="10.42578125" style="287" customWidth="1"/>
    <col min="15636" max="15636" width="13.42578125" style="287" customWidth="1"/>
    <col min="15637" max="15637" width="10.140625" style="287" customWidth="1"/>
    <col min="15638" max="15873" width="9.140625" style="287"/>
    <col min="15874" max="15874" width="14.85546875" style="287" customWidth="1"/>
    <col min="15875" max="15875" width="47.85546875" style="287" customWidth="1"/>
    <col min="15876" max="15876" width="11.85546875" style="287" customWidth="1"/>
    <col min="15877" max="15877" width="13.5703125" style="287" customWidth="1"/>
    <col min="15878" max="15878" width="10.42578125" style="287" customWidth="1"/>
    <col min="15879" max="15879" width="11" style="287" customWidth="1"/>
    <col min="15880" max="15880" width="12.5703125" style="287" customWidth="1"/>
    <col min="15881" max="15881" width="10.140625" style="287" customWidth="1"/>
    <col min="15882" max="15882" width="11.140625" style="287" customWidth="1"/>
    <col min="15883" max="15883" width="13.42578125" style="287" customWidth="1"/>
    <col min="15884" max="15884" width="11.42578125" style="287" customWidth="1"/>
    <col min="15885" max="15885" width="10.140625" style="287" customWidth="1"/>
    <col min="15886" max="15886" width="12.85546875" style="287" customWidth="1"/>
    <col min="15887" max="15887" width="11" style="287" customWidth="1"/>
    <col min="15888" max="15888" width="10.85546875" style="287" customWidth="1"/>
    <col min="15889" max="15889" width="12.5703125" style="287" customWidth="1"/>
    <col min="15890" max="15890" width="11.140625" style="287" customWidth="1"/>
    <col min="15891" max="15891" width="10.42578125" style="287" customWidth="1"/>
    <col min="15892" max="15892" width="13.42578125" style="287" customWidth="1"/>
    <col min="15893" max="15893" width="10.140625" style="287" customWidth="1"/>
    <col min="15894" max="16129" width="9.140625" style="287"/>
    <col min="16130" max="16130" width="14.85546875" style="287" customWidth="1"/>
    <col min="16131" max="16131" width="47.85546875" style="287" customWidth="1"/>
    <col min="16132" max="16132" width="11.85546875" style="287" customWidth="1"/>
    <col min="16133" max="16133" width="13.5703125" style="287" customWidth="1"/>
    <col min="16134" max="16134" width="10.42578125" style="287" customWidth="1"/>
    <col min="16135" max="16135" width="11" style="287" customWidth="1"/>
    <col min="16136" max="16136" width="12.5703125" style="287" customWidth="1"/>
    <col min="16137" max="16137" width="10.140625" style="287" customWidth="1"/>
    <col min="16138" max="16138" width="11.140625" style="287" customWidth="1"/>
    <col min="16139" max="16139" width="13.42578125" style="287" customWidth="1"/>
    <col min="16140" max="16140" width="11.42578125" style="287" customWidth="1"/>
    <col min="16141" max="16141" width="10.140625" style="287" customWidth="1"/>
    <col min="16142" max="16142" width="12.85546875" style="287" customWidth="1"/>
    <col min="16143" max="16143" width="11" style="287" customWidth="1"/>
    <col min="16144" max="16144" width="10.85546875" style="287" customWidth="1"/>
    <col min="16145" max="16145" width="12.5703125" style="287" customWidth="1"/>
    <col min="16146" max="16146" width="11.140625" style="287" customWidth="1"/>
    <col min="16147" max="16147" width="10.42578125" style="287" customWidth="1"/>
    <col min="16148" max="16148" width="13.42578125" style="287" customWidth="1"/>
    <col min="16149" max="16149" width="10.140625" style="287" customWidth="1"/>
    <col min="16150" max="16384" width="9.140625" style="287"/>
  </cols>
  <sheetData>
    <row r="1" spans="2:21" s="285" customFormat="1" ht="18.75" customHeight="1">
      <c r="B1" s="6747" t="str">
        <f>[2]БакалавриатДО!B1</f>
        <v>Гуманитарно-педагогическая академия (филиал) ФГАОУ ВО «КФУ им. В. И. Вернадского» в г. Ялте</v>
      </c>
      <c r="C1" s="6747"/>
      <c r="D1" s="6747"/>
      <c r="E1" s="6747"/>
      <c r="F1" s="6747"/>
      <c r="G1" s="6747"/>
      <c r="H1" s="6747"/>
      <c r="I1" s="6747"/>
      <c r="J1" s="6747"/>
      <c r="K1" s="6747"/>
      <c r="L1" s="6747"/>
      <c r="M1" s="6747"/>
      <c r="N1" s="6747"/>
      <c r="O1" s="6747"/>
      <c r="P1" s="6747"/>
      <c r="Q1" s="6747"/>
      <c r="R1" s="6747"/>
      <c r="S1" s="6747"/>
      <c r="T1" s="6747"/>
      <c r="U1" s="6747"/>
    </row>
    <row r="2" spans="2:21" s="285" customFormat="1">
      <c r="B2" s="6747"/>
      <c r="C2" s="6747"/>
      <c r="D2" s="6747"/>
      <c r="E2" s="6747"/>
      <c r="F2" s="6747"/>
      <c r="G2" s="6747"/>
      <c r="H2" s="6747"/>
      <c r="I2" s="6747"/>
      <c r="J2" s="6747"/>
      <c r="K2" s="6747"/>
      <c r="L2" s="6747"/>
      <c r="M2" s="6747"/>
      <c r="N2" s="6747"/>
      <c r="O2" s="6747"/>
      <c r="P2" s="6747"/>
      <c r="Q2" s="6747"/>
      <c r="R2" s="6747"/>
      <c r="S2" s="6747"/>
      <c r="T2" s="6747"/>
      <c r="U2" s="6747"/>
    </row>
    <row r="3" spans="2:21" s="285" customFormat="1" ht="18.75" customHeight="1">
      <c r="B3" s="6748" t="s">
        <v>152</v>
      </c>
      <c r="C3" s="6748"/>
      <c r="D3" s="6748"/>
      <c r="E3" s="6748"/>
      <c r="F3" s="6748"/>
      <c r="G3" s="6748"/>
      <c r="H3" s="6748"/>
      <c r="I3" s="6820">
        <v>44713</v>
      </c>
      <c r="J3" s="6747"/>
      <c r="K3" s="6749" t="s">
        <v>107</v>
      </c>
      <c r="L3" s="6749"/>
      <c r="M3" s="6749"/>
      <c r="N3" s="6749"/>
      <c r="O3" s="6749"/>
      <c r="P3" s="6749"/>
      <c r="Q3" s="6749"/>
      <c r="R3" s="6749"/>
      <c r="S3" s="6749"/>
      <c r="T3" s="6749"/>
      <c r="U3" s="6749"/>
    </row>
    <row r="4" spans="2:21" s="285" customFormat="1" ht="9.75" customHeight="1" thickBot="1">
      <c r="C4" s="586"/>
      <c r="F4" s="293"/>
      <c r="I4" s="293"/>
      <c r="L4" s="293"/>
      <c r="O4" s="293"/>
      <c r="R4" s="293"/>
      <c r="U4" s="293"/>
    </row>
    <row r="5" spans="2:21" s="285" customFormat="1" ht="12.75" customHeight="1" thickBot="1">
      <c r="B5" s="6814" t="s">
        <v>1</v>
      </c>
      <c r="C5" s="6815"/>
      <c r="D5" s="6821" t="s">
        <v>2</v>
      </c>
      <c r="E5" s="6822"/>
      <c r="F5" s="6822"/>
      <c r="G5" s="6825" t="s">
        <v>3</v>
      </c>
      <c r="H5" s="6825"/>
      <c r="I5" s="6825"/>
      <c r="J5" s="6822" t="s">
        <v>4</v>
      </c>
      <c r="K5" s="6822"/>
      <c r="L5" s="6822"/>
      <c r="M5" s="6825" t="s">
        <v>5</v>
      </c>
      <c r="N5" s="6825"/>
      <c r="O5" s="6825"/>
      <c r="P5" s="6827">
        <v>5</v>
      </c>
      <c r="Q5" s="6827"/>
      <c r="R5" s="6827"/>
      <c r="S5" s="6810" t="s">
        <v>22</v>
      </c>
      <c r="T5" s="6810"/>
      <c r="U5" s="6811"/>
    </row>
    <row r="6" spans="2:21" s="285" customFormat="1" ht="19.5" thickBot="1">
      <c r="B6" s="6816"/>
      <c r="C6" s="6817"/>
      <c r="D6" s="6823"/>
      <c r="E6" s="6824"/>
      <c r="F6" s="6824"/>
      <c r="G6" s="6826"/>
      <c r="H6" s="6826"/>
      <c r="I6" s="6826"/>
      <c r="J6" s="6824"/>
      <c r="K6" s="6824"/>
      <c r="L6" s="6824"/>
      <c r="M6" s="6826"/>
      <c r="N6" s="6826"/>
      <c r="O6" s="6826"/>
      <c r="P6" s="6828"/>
      <c r="Q6" s="6828"/>
      <c r="R6" s="6828"/>
      <c r="S6" s="6812"/>
      <c r="T6" s="6812"/>
      <c r="U6" s="6813"/>
    </row>
    <row r="7" spans="2:21" s="285" customFormat="1" ht="48" customHeight="1" thickBot="1">
      <c r="B7" s="6818"/>
      <c r="C7" s="6819"/>
      <c r="D7" s="692" t="s">
        <v>7</v>
      </c>
      <c r="E7" s="693" t="s">
        <v>8</v>
      </c>
      <c r="F7" s="694" t="s">
        <v>9</v>
      </c>
      <c r="G7" s="695" t="s">
        <v>7</v>
      </c>
      <c r="H7" s="693" t="s">
        <v>8</v>
      </c>
      <c r="I7" s="694" t="s">
        <v>9</v>
      </c>
      <c r="J7" s="695" t="s">
        <v>7</v>
      </c>
      <c r="K7" s="693" t="s">
        <v>8</v>
      </c>
      <c r="L7" s="694" t="s">
        <v>9</v>
      </c>
      <c r="M7" s="695" t="s">
        <v>7</v>
      </c>
      <c r="N7" s="693" t="s">
        <v>8</v>
      </c>
      <c r="O7" s="694" t="s">
        <v>9</v>
      </c>
      <c r="P7" s="695" t="s">
        <v>7</v>
      </c>
      <c r="Q7" s="693" t="s">
        <v>8</v>
      </c>
      <c r="R7" s="694" t="s">
        <v>9</v>
      </c>
      <c r="S7" s="695" t="s">
        <v>7</v>
      </c>
      <c r="T7" s="693" t="s">
        <v>8</v>
      </c>
      <c r="U7" s="694" t="s">
        <v>9</v>
      </c>
    </row>
    <row r="8" spans="2:21" s="285" customFormat="1" ht="30" customHeight="1" thickBot="1">
      <c r="B8" s="6831" t="s">
        <v>10</v>
      </c>
      <c r="C8" s="6832"/>
      <c r="D8" s="651">
        <f t="shared" ref="D8:U8" si="0">SUM(D9:D10)</f>
        <v>0</v>
      </c>
      <c r="E8" s="679">
        <f t="shared" si="0"/>
        <v>0</v>
      </c>
      <c r="F8" s="652">
        <f t="shared" si="0"/>
        <v>0</v>
      </c>
      <c r="G8" s="653">
        <f t="shared" si="0"/>
        <v>0</v>
      </c>
      <c r="H8" s="679">
        <f t="shared" si="0"/>
        <v>0</v>
      </c>
      <c r="I8" s="652">
        <f t="shared" si="0"/>
        <v>0</v>
      </c>
      <c r="J8" s="4750">
        <f t="shared" ref="J8:L8" si="1">SUM(J9:J10)</f>
        <v>6</v>
      </c>
      <c r="K8" s="4751">
        <f t="shared" si="1"/>
        <v>1</v>
      </c>
      <c r="L8" s="4752">
        <f t="shared" si="1"/>
        <v>7</v>
      </c>
      <c r="M8" s="653">
        <f t="shared" si="0"/>
        <v>3</v>
      </c>
      <c r="N8" s="679">
        <f t="shared" si="0"/>
        <v>0</v>
      </c>
      <c r="O8" s="652">
        <f t="shared" si="0"/>
        <v>3</v>
      </c>
      <c r="P8" s="653">
        <f t="shared" si="0"/>
        <v>6</v>
      </c>
      <c r="Q8" s="679">
        <f t="shared" si="0"/>
        <v>2</v>
      </c>
      <c r="R8" s="652">
        <f t="shared" si="0"/>
        <v>8</v>
      </c>
      <c r="S8" s="653">
        <f t="shared" si="0"/>
        <v>15</v>
      </c>
      <c r="T8" s="679">
        <f t="shared" si="0"/>
        <v>3</v>
      </c>
      <c r="U8" s="652">
        <f t="shared" si="0"/>
        <v>18</v>
      </c>
    </row>
    <row r="9" spans="2:21">
      <c r="B9" s="680" t="s">
        <v>112</v>
      </c>
      <c r="C9" s="681" t="s">
        <v>113</v>
      </c>
      <c r="D9" s="682">
        <v>0</v>
      </c>
      <c r="E9" s="683">
        <v>0</v>
      </c>
      <c r="F9" s="684">
        <v>0</v>
      </c>
      <c r="G9" s="685">
        <v>0</v>
      </c>
      <c r="H9" s="683">
        <v>0</v>
      </c>
      <c r="I9" s="684">
        <v>0</v>
      </c>
      <c r="J9" s="4753">
        <v>6</v>
      </c>
      <c r="K9" s="4754">
        <v>1</v>
      </c>
      <c r="L9" s="4755">
        <v>7</v>
      </c>
      <c r="M9" s="685">
        <v>3</v>
      </c>
      <c r="N9" s="683">
        <v>0</v>
      </c>
      <c r="O9" s="684">
        <v>3</v>
      </c>
      <c r="P9" s="685">
        <v>6</v>
      </c>
      <c r="Q9" s="683">
        <v>0</v>
      </c>
      <c r="R9" s="684">
        <v>6</v>
      </c>
      <c r="S9" s="685">
        <v>15</v>
      </c>
      <c r="T9" s="683">
        <v>1</v>
      </c>
      <c r="U9" s="684">
        <v>16</v>
      </c>
    </row>
    <row r="10" spans="2:21" ht="22.5" customHeight="1" thickBot="1">
      <c r="B10" s="654" t="s">
        <v>148</v>
      </c>
      <c r="C10" s="655" t="s">
        <v>149</v>
      </c>
      <c r="D10" s="656">
        <v>0</v>
      </c>
      <c r="E10" s="657">
        <v>0</v>
      </c>
      <c r="F10" s="658">
        <v>0</v>
      </c>
      <c r="G10" s="659">
        <v>0</v>
      </c>
      <c r="H10" s="657">
        <v>0</v>
      </c>
      <c r="I10" s="658">
        <v>0</v>
      </c>
      <c r="J10" s="4756">
        <v>0</v>
      </c>
      <c r="K10" s="4757">
        <v>0</v>
      </c>
      <c r="L10" s="4758">
        <v>0</v>
      </c>
      <c r="M10" s="659">
        <v>0</v>
      </c>
      <c r="N10" s="657">
        <v>0</v>
      </c>
      <c r="O10" s="658">
        <v>0</v>
      </c>
      <c r="P10" s="659">
        <v>0</v>
      </c>
      <c r="Q10" s="657">
        <v>2</v>
      </c>
      <c r="R10" s="658">
        <v>2</v>
      </c>
      <c r="S10" s="659">
        <v>0</v>
      </c>
      <c r="T10" s="657">
        <v>2</v>
      </c>
      <c r="U10" s="658">
        <v>2</v>
      </c>
    </row>
    <row r="11" spans="2:21" ht="27.75" customHeight="1" thickBot="1">
      <c r="B11" s="6836" t="s">
        <v>14</v>
      </c>
      <c r="C11" s="6837"/>
      <c r="D11" s="647">
        <f t="shared" ref="D11:U11" si="2">SUM(D9:D10)</f>
        <v>0</v>
      </c>
      <c r="E11" s="299">
        <f t="shared" si="2"/>
        <v>0</v>
      </c>
      <c r="F11" s="648">
        <f t="shared" si="2"/>
        <v>0</v>
      </c>
      <c r="G11" s="299">
        <f t="shared" si="2"/>
        <v>0</v>
      </c>
      <c r="H11" s="299">
        <f t="shared" si="2"/>
        <v>0</v>
      </c>
      <c r="I11" s="648">
        <f t="shared" si="2"/>
        <v>0</v>
      </c>
      <c r="J11" s="299">
        <f t="shared" ref="J11:L11" si="3">SUM(J9:J10)</f>
        <v>6</v>
      </c>
      <c r="K11" s="299">
        <f t="shared" si="3"/>
        <v>1</v>
      </c>
      <c r="L11" s="4663">
        <f t="shared" si="3"/>
        <v>7</v>
      </c>
      <c r="M11" s="299">
        <f t="shared" si="2"/>
        <v>3</v>
      </c>
      <c r="N11" s="299">
        <f t="shared" si="2"/>
        <v>0</v>
      </c>
      <c r="O11" s="648">
        <f t="shared" si="2"/>
        <v>3</v>
      </c>
      <c r="P11" s="299">
        <f t="shared" si="2"/>
        <v>6</v>
      </c>
      <c r="Q11" s="299">
        <f t="shared" si="2"/>
        <v>2</v>
      </c>
      <c r="R11" s="648">
        <f t="shared" si="2"/>
        <v>8</v>
      </c>
      <c r="S11" s="299">
        <f t="shared" si="2"/>
        <v>15</v>
      </c>
      <c r="T11" s="299">
        <f t="shared" si="2"/>
        <v>3</v>
      </c>
      <c r="U11" s="648">
        <f t="shared" si="2"/>
        <v>18</v>
      </c>
    </row>
    <row r="12" spans="2:21" ht="27" customHeight="1" thickBot="1">
      <c r="B12" s="6836" t="s">
        <v>15</v>
      </c>
      <c r="C12" s="6837"/>
      <c r="D12" s="686"/>
      <c r="E12" s="687"/>
      <c r="F12" s="688"/>
      <c r="G12" s="687"/>
      <c r="H12" s="687"/>
      <c r="I12" s="688"/>
      <c r="J12" s="4725"/>
      <c r="K12" s="4725"/>
      <c r="L12" s="4726"/>
      <c r="M12" s="687"/>
      <c r="N12" s="687"/>
      <c r="O12" s="688"/>
      <c r="P12" s="687"/>
      <c r="Q12" s="687"/>
      <c r="R12" s="688"/>
      <c r="S12" s="687"/>
      <c r="T12" s="687"/>
      <c r="U12" s="688"/>
    </row>
    <row r="13" spans="2:21" ht="20.45" customHeight="1" thickBot="1">
      <c r="B13" s="6829" t="s">
        <v>16</v>
      </c>
      <c r="C13" s="6830"/>
      <c r="D13" s="660"/>
      <c r="E13" s="304"/>
      <c r="F13" s="661"/>
      <c r="G13" s="304"/>
      <c r="H13" s="304"/>
      <c r="I13" s="661"/>
      <c r="J13" s="304"/>
      <c r="K13" s="304"/>
      <c r="L13" s="4759"/>
      <c r="M13" s="304"/>
      <c r="N13" s="304"/>
      <c r="O13" s="661"/>
      <c r="P13" s="304"/>
      <c r="Q13" s="304"/>
      <c r="R13" s="661"/>
      <c r="S13" s="304"/>
      <c r="T13" s="304"/>
      <c r="U13" s="661"/>
    </row>
    <row r="14" spans="2:21" ht="21.6" customHeight="1">
      <c r="B14" s="680" t="s">
        <v>112</v>
      </c>
      <c r="C14" s="681" t="s">
        <v>113</v>
      </c>
      <c r="D14" s="682">
        <v>0</v>
      </c>
      <c r="E14" s="683">
        <v>0</v>
      </c>
      <c r="F14" s="684">
        <v>0</v>
      </c>
      <c r="G14" s="685">
        <v>0</v>
      </c>
      <c r="H14" s="683">
        <v>0</v>
      </c>
      <c r="I14" s="684">
        <v>0</v>
      </c>
      <c r="J14" s="4753">
        <v>6</v>
      </c>
      <c r="K14" s="4754">
        <v>1</v>
      </c>
      <c r="L14" s="4755">
        <v>7</v>
      </c>
      <c r="M14" s="685">
        <v>2</v>
      </c>
      <c r="N14" s="683">
        <v>0</v>
      </c>
      <c r="O14" s="684">
        <v>2</v>
      </c>
      <c r="P14" s="685">
        <v>5</v>
      </c>
      <c r="Q14" s="683">
        <v>0</v>
      </c>
      <c r="R14" s="684">
        <v>5</v>
      </c>
      <c r="S14" s="685">
        <v>13</v>
      </c>
      <c r="T14" s="683">
        <v>1</v>
      </c>
      <c r="U14" s="684">
        <v>14</v>
      </c>
    </row>
    <row r="15" spans="2:21" ht="19.5" thickBot="1">
      <c r="B15" s="654" t="s">
        <v>148</v>
      </c>
      <c r="C15" s="655" t="s">
        <v>149</v>
      </c>
      <c r="D15" s="656">
        <v>0</v>
      </c>
      <c r="E15" s="657">
        <v>0</v>
      </c>
      <c r="F15" s="658">
        <v>0</v>
      </c>
      <c r="G15" s="659">
        <v>0</v>
      </c>
      <c r="H15" s="657">
        <v>0</v>
      </c>
      <c r="I15" s="658">
        <v>0</v>
      </c>
      <c r="J15" s="4756">
        <v>0</v>
      </c>
      <c r="K15" s="4757">
        <v>0</v>
      </c>
      <c r="L15" s="4758">
        <v>0</v>
      </c>
      <c r="M15" s="659">
        <v>0</v>
      </c>
      <c r="N15" s="657">
        <v>0</v>
      </c>
      <c r="O15" s="658">
        <v>0</v>
      </c>
      <c r="P15" s="659">
        <v>0</v>
      </c>
      <c r="Q15" s="657">
        <v>2</v>
      </c>
      <c r="R15" s="658">
        <v>2</v>
      </c>
      <c r="S15" s="659">
        <v>0</v>
      </c>
      <c r="T15" s="657">
        <v>2</v>
      </c>
      <c r="U15" s="658">
        <v>2</v>
      </c>
    </row>
    <row r="16" spans="2:21" ht="20.25" customHeight="1" thickBot="1">
      <c r="B16" s="6836" t="s">
        <v>17</v>
      </c>
      <c r="C16" s="6837"/>
      <c r="D16" s="647">
        <f t="shared" ref="D16:U16" si="4">SUM(D14:D15)</f>
        <v>0</v>
      </c>
      <c r="E16" s="299">
        <f t="shared" si="4"/>
        <v>0</v>
      </c>
      <c r="F16" s="650">
        <f t="shared" si="4"/>
        <v>0</v>
      </c>
      <c r="G16" s="299">
        <f t="shared" si="4"/>
        <v>0</v>
      </c>
      <c r="H16" s="299">
        <f t="shared" si="4"/>
        <v>0</v>
      </c>
      <c r="I16" s="650">
        <f t="shared" si="4"/>
        <v>0</v>
      </c>
      <c r="J16" s="299">
        <f t="shared" ref="J16:L16" si="5">SUM(J14:J15)</f>
        <v>6</v>
      </c>
      <c r="K16" s="299">
        <f t="shared" si="5"/>
        <v>1</v>
      </c>
      <c r="L16" s="4637">
        <f t="shared" si="5"/>
        <v>7</v>
      </c>
      <c r="M16" s="299">
        <f t="shared" si="4"/>
        <v>2</v>
      </c>
      <c r="N16" s="299">
        <f t="shared" si="4"/>
        <v>0</v>
      </c>
      <c r="O16" s="650">
        <f t="shared" si="4"/>
        <v>2</v>
      </c>
      <c r="P16" s="299">
        <f t="shared" si="4"/>
        <v>5</v>
      </c>
      <c r="Q16" s="299">
        <f t="shared" si="4"/>
        <v>2</v>
      </c>
      <c r="R16" s="650">
        <f t="shared" si="4"/>
        <v>7</v>
      </c>
      <c r="S16" s="299">
        <f t="shared" si="4"/>
        <v>13</v>
      </c>
      <c r="T16" s="299">
        <f t="shared" si="4"/>
        <v>3</v>
      </c>
      <c r="U16" s="650">
        <f t="shared" si="4"/>
        <v>16</v>
      </c>
    </row>
    <row r="17" spans="2:21" ht="36.75" customHeight="1" thickBot="1">
      <c r="B17" s="6829" t="s">
        <v>18</v>
      </c>
      <c r="C17" s="6830"/>
      <c r="D17" s="689"/>
      <c r="E17" s="690"/>
      <c r="F17" s="691"/>
      <c r="G17" s="690"/>
      <c r="H17" s="690"/>
      <c r="I17" s="691"/>
      <c r="J17" s="4760"/>
      <c r="K17" s="4760"/>
      <c r="L17" s="4655"/>
      <c r="M17" s="690"/>
      <c r="N17" s="690"/>
      <c r="O17" s="691"/>
      <c r="P17" s="690"/>
      <c r="Q17" s="690"/>
      <c r="R17" s="691"/>
      <c r="S17" s="690"/>
      <c r="T17" s="690"/>
      <c r="U17" s="691"/>
    </row>
    <row r="18" spans="2:21" ht="29.25" customHeight="1" thickBot="1">
      <c r="B18" s="662" t="s">
        <v>112</v>
      </c>
      <c r="C18" s="663" t="s">
        <v>113</v>
      </c>
      <c r="D18" s="664">
        <v>0</v>
      </c>
      <c r="E18" s="665">
        <v>0</v>
      </c>
      <c r="F18" s="666">
        <v>0</v>
      </c>
      <c r="G18" s="667">
        <v>0</v>
      </c>
      <c r="H18" s="665">
        <v>0</v>
      </c>
      <c r="I18" s="666">
        <v>0</v>
      </c>
      <c r="J18" s="4761">
        <v>0</v>
      </c>
      <c r="K18" s="4762">
        <v>0</v>
      </c>
      <c r="L18" s="4763">
        <v>0</v>
      </c>
      <c r="M18" s="667">
        <v>1</v>
      </c>
      <c r="N18" s="665">
        <v>0</v>
      </c>
      <c r="O18" s="666">
        <v>1</v>
      </c>
      <c r="P18" s="667">
        <v>1</v>
      </c>
      <c r="Q18" s="665">
        <v>0</v>
      </c>
      <c r="R18" s="666">
        <v>1</v>
      </c>
      <c r="S18" s="667">
        <v>2</v>
      </c>
      <c r="T18" s="665">
        <v>0</v>
      </c>
      <c r="U18" s="666">
        <v>2</v>
      </c>
    </row>
    <row r="19" spans="2:21" ht="32.25" customHeight="1" thickBot="1">
      <c r="B19" s="6831" t="s">
        <v>19</v>
      </c>
      <c r="C19" s="6832"/>
      <c r="D19" s="668">
        <f t="shared" ref="D19:U19" si="6">SUM(D18:D18)</f>
        <v>0</v>
      </c>
      <c r="E19" s="669">
        <f t="shared" si="6"/>
        <v>0</v>
      </c>
      <c r="F19" s="646">
        <f t="shared" si="6"/>
        <v>0</v>
      </c>
      <c r="G19" s="649">
        <f t="shared" si="6"/>
        <v>0</v>
      </c>
      <c r="H19" s="669">
        <f t="shared" si="6"/>
        <v>0</v>
      </c>
      <c r="I19" s="646">
        <f t="shared" si="6"/>
        <v>0</v>
      </c>
      <c r="J19" s="4668">
        <v>0</v>
      </c>
      <c r="K19" s="4764">
        <f t="shared" ref="K19" si="7">SUM(K18:K18)</f>
        <v>0</v>
      </c>
      <c r="L19" s="4667">
        <v>0</v>
      </c>
      <c r="M19" s="649">
        <f t="shared" si="6"/>
        <v>1</v>
      </c>
      <c r="N19" s="669">
        <f t="shared" si="6"/>
        <v>0</v>
      </c>
      <c r="O19" s="646">
        <f t="shared" si="6"/>
        <v>1</v>
      </c>
      <c r="P19" s="649">
        <f t="shared" si="6"/>
        <v>1</v>
      </c>
      <c r="Q19" s="669">
        <f t="shared" si="6"/>
        <v>0</v>
      </c>
      <c r="R19" s="646">
        <f t="shared" si="6"/>
        <v>1</v>
      </c>
      <c r="S19" s="649">
        <f t="shared" si="6"/>
        <v>2</v>
      </c>
      <c r="T19" s="669">
        <f t="shared" si="6"/>
        <v>0</v>
      </c>
      <c r="U19" s="646">
        <f t="shared" si="6"/>
        <v>2</v>
      </c>
    </row>
    <row r="20" spans="2:21" s="286" customFormat="1" ht="33.75" customHeight="1">
      <c r="B20" s="6833" t="s">
        <v>29</v>
      </c>
      <c r="C20" s="6833"/>
      <c r="D20" s="670">
        <f t="shared" ref="D20:U20" si="8">D16</f>
        <v>0</v>
      </c>
      <c r="E20" s="671">
        <f t="shared" si="8"/>
        <v>0</v>
      </c>
      <c r="F20" s="672">
        <f t="shared" si="8"/>
        <v>0</v>
      </c>
      <c r="G20" s="673">
        <f t="shared" si="8"/>
        <v>0</v>
      </c>
      <c r="H20" s="671">
        <f t="shared" si="8"/>
        <v>0</v>
      </c>
      <c r="I20" s="672">
        <f t="shared" si="8"/>
        <v>0</v>
      </c>
      <c r="J20" s="4765">
        <f t="shared" si="8"/>
        <v>6</v>
      </c>
      <c r="K20" s="4766">
        <f t="shared" si="8"/>
        <v>1</v>
      </c>
      <c r="L20" s="2455">
        <f t="shared" si="8"/>
        <v>7</v>
      </c>
      <c r="M20" s="673">
        <f t="shared" si="8"/>
        <v>2</v>
      </c>
      <c r="N20" s="671">
        <f t="shared" si="8"/>
        <v>0</v>
      </c>
      <c r="O20" s="672">
        <f t="shared" si="8"/>
        <v>2</v>
      </c>
      <c r="P20" s="673">
        <f t="shared" si="8"/>
        <v>5</v>
      </c>
      <c r="Q20" s="671">
        <f t="shared" si="8"/>
        <v>2</v>
      </c>
      <c r="R20" s="672">
        <f t="shared" si="8"/>
        <v>7</v>
      </c>
      <c r="S20" s="673">
        <f t="shared" si="8"/>
        <v>13</v>
      </c>
      <c r="T20" s="671">
        <f t="shared" si="8"/>
        <v>3</v>
      </c>
      <c r="U20" s="672">
        <f t="shared" si="8"/>
        <v>16</v>
      </c>
    </row>
    <row r="21" spans="2:21" s="286" customFormat="1" ht="37.5" customHeight="1" thickBot="1">
      <c r="B21" s="6834" t="s">
        <v>34</v>
      </c>
      <c r="C21" s="6834"/>
      <c r="D21" s="674">
        <f>D19</f>
        <v>0</v>
      </c>
      <c r="E21" s="675">
        <f t="shared" ref="E21:U21" si="9">E19</f>
        <v>0</v>
      </c>
      <c r="F21" s="676">
        <f t="shared" si="9"/>
        <v>0</v>
      </c>
      <c r="G21" s="677">
        <f t="shared" si="9"/>
        <v>0</v>
      </c>
      <c r="H21" s="675">
        <f t="shared" si="9"/>
        <v>0</v>
      </c>
      <c r="I21" s="676">
        <f t="shared" si="9"/>
        <v>0</v>
      </c>
      <c r="J21" s="4767">
        <f t="shared" si="9"/>
        <v>0</v>
      </c>
      <c r="K21" s="4768">
        <f t="shared" si="9"/>
        <v>0</v>
      </c>
      <c r="L21" s="4729">
        <f t="shared" si="9"/>
        <v>0</v>
      </c>
      <c r="M21" s="677">
        <f t="shared" si="9"/>
        <v>1</v>
      </c>
      <c r="N21" s="675">
        <f t="shared" si="9"/>
        <v>0</v>
      </c>
      <c r="O21" s="676">
        <f t="shared" si="9"/>
        <v>1</v>
      </c>
      <c r="P21" s="677">
        <f t="shared" si="9"/>
        <v>1</v>
      </c>
      <c r="Q21" s="675">
        <f t="shared" si="9"/>
        <v>0</v>
      </c>
      <c r="R21" s="676">
        <f t="shared" si="9"/>
        <v>1</v>
      </c>
      <c r="S21" s="677">
        <f t="shared" si="9"/>
        <v>2</v>
      </c>
      <c r="T21" s="675">
        <f t="shared" si="9"/>
        <v>0</v>
      </c>
      <c r="U21" s="676">
        <f t="shared" si="9"/>
        <v>2</v>
      </c>
    </row>
    <row r="22" spans="2:21" s="286" customFormat="1" ht="27.95" customHeight="1" thickBot="1">
      <c r="B22" s="6835" t="s">
        <v>35</v>
      </c>
      <c r="C22" s="6835"/>
      <c r="D22" s="696">
        <f>D20+D21</f>
        <v>0</v>
      </c>
      <c r="E22" s="697">
        <f t="shared" ref="E22:U22" si="10">E20+E21</f>
        <v>0</v>
      </c>
      <c r="F22" s="698">
        <f t="shared" si="10"/>
        <v>0</v>
      </c>
      <c r="G22" s="699">
        <f t="shared" si="10"/>
        <v>0</v>
      </c>
      <c r="H22" s="700">
        <f t="shared" si="10"/>
        <v>0</v>
      </c>
      <c r="I22" s="701">
        <f t="shared" si="10"/>
        <v>0</v>
      </c>
      <c r="J22" s="4769">
        <f t="shared" si="10"/>
        <v>6</v>
      </c>
      <c r="K22" s="4770">
        <f t="shared" si="10"/>
        <v>1</v>
      </c>
      <c r="L22" s="4667">
        <f t="shared" si="10"/>
        <v>7</v>
      </c>
      <c r="M22" s="699">
        <f t="shared" si="10"/>
        <v>3</v>
      </c>
      <c r="N22" s="700">
        <f t="shared" si="10"/>
        <v>0</v>
      </c>
      <c r="O22" s="701">
        <f t="shared" si="10"/>
        <v>3</v>
      </c>
      <c r="P22" s="699">
        <f t="shared" si="10"/>
        <v>6</v>
      </c>
      <c r="Q22" s="700">
        <f t="shared" si="10"/>
        <v>2</v>
      </c>
      <c r="R22" s="701">
        <f t="shared" si="10"/>
        <v>8</v>
      </c>
      <c r="S22" s="699">
        <f t="shared" si="10"/>
        <v>15</v>
      </c>
      <c r="T22" s="700">
        <f t="shared" si="10"/>
        <v>3</v>
      </c>
      <c r="U22" s="701">
        <f t="shared" si="10"/>
        <v>18</v>
      </c>
    </row>
    <row r="23" spans="2:21" ht="27" customHeight="1"/>
    <row r="24" spans="2:21" ht="44.25" customHeight="1">
      <c r="B24" s="6769"/>
      <c r="C24" s="6769"/>
      <c r="D24" s="6769"/>
      <c r="E24" s="6769"/>
      <c r="F24" s="6769"/>
      <c r="G24" s="6769"/>
      <c r="H24" s="6769"/>
      <c r="I24" s="6769"/>
      <c r="J24" s="6769"/>
      <c r="K24" s="6769"/>
      <c r="L24" s="6769"/>
      <c r="M24" s="6769"/>
      <c r="N24" s="6769"/>
      <c r="O24" s="6769"/>
      <c r="P24" s="6769"/>
      <c r="Q24" s="6769"/>
      <c r="R24" s="293"/>
      <c r="S24" s="285"/>
    </row>
    <row r="25" spans="2:21" ht="30" customHeight="1"/>
    <row r="26" spans="2:21" s="333" customFormat="1" ht="30.6" customHeight="1"/>
  </sheetData>
  <mergeCells count="23">
    <mergeCell ref="B24:Q24"/>
    <mergeCell ref="D5:F6"/>
    <mergeCell ref="G5:I6"/>
    <mergeCell ref="J5:L6"/>
    <mergeCell ref="M5:O6"/>
    <mergeCell ref="P5:R6"/>
    <mergeCell ref="B17:C17"/>
    <mergeCell ref="B19:C19"/>
    <mergeCell ref="B20:C20"/>
    <mergeCell ref="B21:C21"/>
    <mergeCell ref="B22:C22"/>
    <mergeCell ref="B8:C8"/>
    <mergeCell ref="B11:C11"/>
    <mergeCell ref="B12:C12"/>
    <mergeCell ref="B13:C13"/>
    <mergeCell ref="B16:C16"/>
    <mergeCell ref="S5:U6"/>
    <mergeCell ref="B5:C7"/>
    <mergeCell ref="B1:U1"/>
    <mergeCell ref="B2:U2"/>
    <mergeCell ref="B3:H3"/>
    <mergeCell ref="I3:J3"/>
    <mergeCell ref="K3:U3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56"/>
  <sheetViews>
    <sheetView topLeftCell="A22" zoomScale="60" zoomScaleNormal="60" workbookViewId="0">
      <selection activeCell="M17" sqref="M17"/>
    </sheetView>
  </sheetViews>
  <sheetFormatPr defaultRowHeight="22.5" customHeight="1"/>
  <cols>
    <col min="1" max="1" width="9.140625" style="287"/>
    <col min="2" max="2" width="11.5703125" style="294" customWidth="1"/>
    <col min="3" max="3" width="68.5703125" style="287" customWidth="1"/>
    <col min="4" max="4" width="11.5703125" style="287" customWidth="1"/>
    <col min="5" max="5" width="14" style="287" customWidth="1"/>
    <col min="6" max="6" width="11.5703125" style="286" customWidth="1"/>
    <col min="7" max="7" width="11.5703125" style="287" customWidth="1"/>
    <col min="8" max="8" width="12.140625" style="287" customWidth="1"/>
    <col min="9" max="9" width="11.5703125" style="286" customWidth="1"/>
    <col min="10" max="10" width="12.28515625" style="287" customWidth="1"/>
    <col min="11" max="11" width="13.5703125" style="287" customWidth="1"/>
    <col min="12" max="12" width="11.140625" style="286" customWidth="1"/>
    <col min="13" max="13" width="11.7109375" style="287" customWidth="1"/>
    <col min="14" max="14" width="13.42578125" style="287" customWidth="1"/>
    <col min="15" max="15" width="11.140625" style="286" customWidth="1"/>
    <col min="16" max="16" width="11.140625" style="287" customWidth="1"/>
    <col min="17" max="17" width="14.5703125" style="287" customWidth="1"/>
    <col min="18" max="18" width="12.140625" style="286" customWidth="1"/>
    <col min="19" max="19" width="12.42578125" style="287" customWidth="1"/>
    <col min="20" max="20" width="14.42578125" style="287" customWidth="1"/>
    <col min="21" max="21" width="12.5703125" style="286" customWidth="1"/>
    <col min="22" max="22" width="10.140625" style="287" bestFit="1" customWidth="1"/>
    <col min="23" max="25" width="9.140625" style="287"/>
    <col min="26" max="26" width="14.42578125" style="287" bestFit="1" customWidth="1"/>
    <col min="27" max="257" width="9.140625" style="287"/>
    <col min="258" max="258" width="11.5703125" style="287" customWidth="1"/>
    <col min="259" max="259" width="68.5703125" style="287" customWidth="1"/>
    <col min="260" max="260" width="10.140625" style="287" customWidth="1"/>
    <col min="261" max="261" width="14" style="287" customWidth="1"/>
    <col min="262" max="262" width="11.5703125" style="287" customWidth="1"/>
    <col min="263" max="263" width="10.42578125" style="287" customWidth="1"/>
    <col min="264" max="264" width="12.140625" style="287" customWidth="1"/>
    <col min="265" max="265" width="11.5703125" style="287" customWidth="1"/>
    <col min="266" max="266" width="9.85546875" style="287" customWidth="1"/>
    <col min="267" max="267" width="13.5703125" style="287" customWidth="1"/>
    <col min="268" max="268" width="11.140625" style="287" customWidth="1"/>
    <col min="269" max="269" width="10" style="287" customWidth="1"/>
    <col min="270" max="270" width="13.42578125" style="287" customWidth="1"/>
    <col min="271" max="272" width="11.140625" style="287" customWidth="1"/>
    <col min="273" max="273" width="14.5703125" style="287" customWidth="1"/>
    <col min="274" max="274" width="11.140625" style="287" customWidth="1"/>
    <col min="275" max="275" width="9.5703125" style="287" customWidth="1"/>
    <col min="276" max="276" width="14.42578125" style="287" customWidth="1"/>
    <col min="277" max="277" width="11.140625" style="287" customWidth="1"/>
    <col min="278" max="278" width="10.140625" style="287" bestFit="1" customWidth="1"/>
    <col min="279" max="281" width="9.140625" style="287"/>
    <col min="282" max="282" width="14.42578125" style="287" bestFit="1" customWidth="1"/>
    <col min="283" max="513" width="9.140625" style="287"/>
    <col min="514" max="514" width="11.5703125" style="287" customWidth="1"/>
    <col min="515" max="515" width="68.5703125" style="287" customWidth="1"/>
    <col min="516" max="516" width="10.140625" style="287" customWidth="1"/>
    <col min="517" max="517" width="14" style="287" customWidth="1"/>
    <col min="518" max="518" width="11.5703125" style="287" customWidth="1"/>
    <col min="519" max="519" width="10.42578125" style="287" customWidth="1"/>
    <col min="520" max="520" width="12.140625" style="287" customWidth="1"/>
    <col min="521" max="521" width="11.5703125" style="287" customWidth="1"/>
    <col min="522" max="522" width="9.85546875" style="287" customWidth="1"/>
    <col min="523" max="523" width="13.5703125" style="287" customWidth="1"/>
    <col min="524" max="524" width="11.140625" style="287" customWidth="1"/>
    <col min="525" max="525" width="10" style="287" customWidth="1"/>
    <col min="526" max="526" width="13.42578125" style="287" customWidth="1"/>
    <col min="527" max="528" width="11.140625" style="287" customWidth="1"/>
    <col min="529" max="529" width="14.5703125" style="287" customWidth="1"/>
    <col min="530" max="530" width="11.140625" style="287" customWidth="1"/>
    <col min="531" max="531" width="9.5703125" style="287" customWidth="1"/>
    <col min="532" max="532" width="14.42578125" style="287" customWidth="1"/>
    <col min="533" max="533" width="11.140625" style="287" customWidth="1"/>
    <col min="534" max="534" width="10.140625" style="287" bestFit="1" customWidth="1"/>
    <col min="535" max="537" width="9.140625" style="287"/>
    <col min="538" max="538" width="14.42578125" style="287" bestFit="1" customWidth="1"/>
    <col min="539" max="769" width="9.140625" style="287"/>
    <col min="770" max="770" width="11.5703125" style="287" customWidth="1"/>
    <col min="771" max="771" width="68.5703125" style="287" customWidth="1"/>
    <col min="772" max="772" width="10.140625" style="287" customWidth="1"/>
    <col min="773" max="773" width="14" style="287" customWidth="1"/>
    <col min="774" max="774" width="11.5703125" style="287" customWidth="1"/>
    <col min="775" max="775" width="10.42578125" style="287" customWidth="1"/>
    <col min="776" max="776" width="12.140625" style="287" customWidth="1"/>
    <col min="777" max="777" width="11.5703125" style="287" customWidth="1"/>
    <col min="778" max="778" width="9.85546875" style="287" customWidth="1"/>
    <col min="779" max="779" width="13.5703125" style="287" customWidth="1"/>
    <col min="780" max="780" width="11.140625" style="287" customWidth="1"/>
    <col min="781" max="781" width="10" style="287" customWidth="1"/>
    <col min="782" max="782" width="13.42578125" style="287" customWidth="1"/>
    <col min="783" max="784" width="11.140625" style="287" customWidth="1"/>
    <col min="785" max="785" width="14.5703125" style="287" customWidth="1"/>
    <col min="786" max="786" width="11.140625" style="287" customWidth="1"/>
    <col min="787" max="787" width="9.5703125" style="287" customWidth="1"/>
    <col min="788" max="788" width="14.42578125" style="287" customWidth="1"/>
    <col min="789" max="789" width="11.140625" style="287" customWidth="1"/>
    <col min="790" max="790" width="10.140625" style="287" bestFit="1" customWidth="1"/>
    <col min="791" max="793" width="9.140625" style="287"/>
    <col min="794" max="794" width="14.42578125" style="287" bestFit="1" customWidth="1"/>
    <col min="795" max="1025" width="9.140625" style="287"/>
    <col min="1026" max="1026" width="11.5703125" style="287" customWidth="1"/>
    <col min="1027" max="1027" width="68.5703125" style="287" customWidth="1"/>
    <col min="1028" max="1028" width="10.140625" style="287" customWidth="1"/>
    <col min="1029" max="1029" width="14" style="287" customWidth="1"/>
    <col min="1030" max="1030" width="11.5703125" style="287" customWidth="1"/>
    <col min="1031" max="1031" width="10.42578125" style="287" customWidth="1"/>
    <col min="1032" max="1032" width="12.140625" style="287" customWidth="1"/>
    <col min="1033" max="1033" width="11.5703125" style="287" customWidth="1"/>
    <col min="1034" max="1034" width="9.85546875" style="287" customWidth="1"/>
    <col min="1035" max="1035" width="13.5703125" style="287" customWidth="1"/>
    <col min="1036" max="1036" width="11.140625" style="287" customWidth="1"/>
    <col min="1037" max="1037" width="10" style="287" customWidth="1"/>
    <col min="1038" max="1038" width="13.42578125" style="287" customWidth="1"/>
    <col min="1039" max="1040" width="11.140625" style="287" customWidth="1"/>
    <col min="1041" max="1041" width="14.5703125" style="287" customWidth="1"/>
    <col min="1042" max="1042" width="11.140625" style="287" customWidth="1"/>
    <col min="1043" max="1043" width="9.5703125" style="287" customWidth="1"/>
    <col min="1044" max="1044" width="14.42578125" style="287" customWidth="1"/>
    <col min="1045" max="1045" width="11.140625" style="287" customWidth="1"/>
    <col min="1046" max="1046" width="10.140625" style="287" bestFit="1" customWidth="1"/>
    <col min="1047" max="1049" width="9.140625" style="287"/>
    <col min="1050" max="1050" width="14.42578125" style="287" bestFit="1" customWidth="1"/>
    <col min="1051" max="1281" width="9.140625" style="287"/>
    <col min="1282" max="1282" width="11.5703125" style="287" customWidth="1"/>
    <col min="1283" max="1283" width="68.5703125" style="287" customWidth="1"/>
    <col min="1284" max="1284" width="10.140625" style="287" customWidth="1"/>
    <col min="1285" max="1285" width="14" style="287" customWidth="1"/>
    <col min="1286" max="1286" width="11.5703125" style="287" customWidth="1"/>
    <col min="1287" max="1287" width="10.42578125" style="287" customWidth="1"/>
    <col min="1288" max="1288" width="12.140625" style="287" customWidth="1"/>
    <col min="1289" max="1289" width="11.5703125" style="287" customWidth="1"/>
    <col min="1290" max="1290" width="9.85546875" style="287" customWidth="1"/>
    <col min="1291" max="1291" width="13.5703125" style="287" customWidth="1"/>
    <col min="1292" max="1292" width="11.140625" style="287" customWidth="1"/>
    <col min="1293" max="1293" width="10" style="287" customWidth="1"/>
    <col min="1294" max="1294" width="13.42578125" style="287" customWidth="1"/>
    <col min="1295" max="1296" width="11.140625" style="287" customWidth="1"/>
    <col min="1297" max="1297" width="14.5703125" style="287" customWidth="1"/>
    <col min="1298" max="1298" width="11.140625" style="287" customWidth="1"/>
    <col min="1299" max="1299" width="9.5703125" style="287" customWidth="1"/>
    <col min="1300" max="1300" width="14.42578125" style="287" customWidth="1"/>
    <col min="1301" max="1301" width="11.140625" style="287" customWidth="1"/>
    <col min="1302" max="1302" width="10.140625" style="287" bestFit="1" customWidth="1"/>
    <col min="1303" max="1305" width="9.140625" style="287"/>
    <col min="1306" max="1306" width="14.42578125" style="287" bestFit="1" customWidth="1"/>
    <col min="1307" max="1537" width="9.140625" style="287"/>
    <col min="1538" max="1538" width="11.5703125" style="287" customWidth="1"/>
    <col min="1539" max="1539" width="68.5703125" style="287" customWidth="1"/>
    <col min="1540" max="1540" width="10.140625" style="287" customWidth="1"/>
    <col min="1541" max="1541" width="14" style="287" customWidth="1"/>
    <col min="1542" max="1542" width="11.5703125" style="287" customWidth="1"/>
    <col min="1543" max="1543" width="10.42578125" style="287" customWidth="1"/>
    <col min="1544" max="1544" width="12.140625" style="287" customWidth="1"/>
    <col min="1545" max="1545" width="11.5703125" style="287" customWidth="1"/>
    <col min="1546" max="1546" width="9.85546875" style="287" customWidth="1"/>
    <col min="1547" max="1547" width="13.5703125" style="287" customWidth="1"/>
    <col min="1548" max="1548" width="11.140625" style="287" customWidth="1"/>
    <col min="1549" max="1549" width="10" style="287" customWidth="1"/>
    <col min="1550" max="1550" width="13.42578125" style="287" customWidth="1"/>
    <col min="1551" max="1552" width="11.140625" style="287" customWidth="1"/>
    <col min="1553" max="1553" width="14.5703125" style="287" customWidth="1"/>
    <col min="1554" max="1554" width="11.140625" style="287" customWidth="1"/>
    <col min="1555" max="1555" width="9.5703125" style="287" customWidth="1"/>
    <col min="1556" max="1556" width="14.42578125" style="287" customWidth="1"/>
    <col min="1557" max="1557" width="11.140625" style="287" customWidth="1"/>
    <col min="1558" max="1558" width="10.140625" style="287" bestFit="1" customWidth="1"/>
    <col min="1559" max="1561" width="9.140625" style="287"/>
    <col min="1562" max="1562" width="14.42578125" style="287" bestFit="1" customWidth="1"/>
    <col min="1563" max="1793" width="9.140625" style="287"/>
    <col min="1794" max="1794" width="11.5703125" style="287" customWidth="1"/>
    <col min="1795" max="1795" width="68.5703125" style="287" customWidth="1"/>
    <col min="1796" max="1796" width="10.140625" style="287" customWidth="1"/>
    <col min="1797" max="1797" width="14" style="287" customWidth="1"/>
    <col min="1798" max="1798" width="11.5703125" style="287" customWidth="1"/>
    <col min="1799" max="1799" width="10.42578125" style="287" customWidth="1"/>
    <col min="1800" max="1800" width="12.140625" style="287" customWidth="1"/>
    <col min="1801" max="1801" width="11.5703125" style="287" customWidth="1"/>
    <col min="1802" max="1802" width="9.85546875" style="287" customWidth="1"/>
    <col min="1803" max="1803" width="13.5703125" style="287" customWidth="1"/>
    <col min="1804" max="1804" width="11.140625" style="287" customWidth="1"/>
    <col min="1805" max="1805" width="10" style="287" customWidth="1"/>
    <col min="1806" max="1806" width="13.42578125" style="287" customWidth="1"/>
    <col min="1807" max="1808" width="11.140625" style="287" customWidth="1"/>
    <col min="1809" max="1809" width="14.5703125" style="287" customWidth="1"/>
    <col min="1810" max="1810" width="11.140625" style="287" customWidth="1"/>
    <col min="1811" max="1811" width="9.5703125" style="287" customWidth="1"/>
    <col min="1812" max="1812" width="14.42578125" style="287" customWidth="1"/>
    <col min="1813" max="1813" width="11.140625" style="287" customWidth="1"/>
    <col min="1814" max="1814" width="10.140625" style="287" bestFit="1" customWidth="1"/>
    <col min="1815" max="1817" width="9.140625" style="287"/>
    <col min="1818" max="1818" width="14.42578125" style="287" bestFit="1" customWidth="1"/>
    <col min="1819" max="2049" width="9.140625" style="287"/>
    <col min="2050" max="2050" width="11.5703125" style="287" customWidth="1"/>
    <col min="2051" max="2051" width="68.5703125" style="287" customWidth="1"/>
    <col min="2052" max="2052" width="10.140625" style="287" customWidth="1"/>
    <col min="2053" max="2053" width="14" style="287" customWidth="1"/>
    <col min="2054" max="2054" width="11.5703125" style="287" customWidth="1"/>
    <col min="2055" max="2055" width="10.42578125" style="287" customWidth="1"/>
    <col min="2056" max="2056" width="12.140625" style="287" customWidth="1"/>
    <col min="2057" max="2057" width="11.5703125" style="287" customWidth="1"/>
    <col min="2058" max="2058" width="9.85546875" style="287" customWidth="1"/>
    <col min="2059" max="2059" width="13.5703125" style="287" customWidth="1"/>
    <col min="2060" max="2060" width="11.140625" style="287" customWidth="1"/>
    <col min="2061" max="2061" width="10" style="287" customWidth="1"/>
    <col min="2062" max="2062" width="13.42578125" style="287" customWidth="1"/>
    <col min="2063" max="2064" width="11.140625" style="287" customWidth="1"/>
    <col min="2065" max="2065" width="14.5703125" style="287" customWidth="1"/>
    <col min="2066" max="2066" width="11.140625" style="287" customWidth="1"/>
    <col min="2067" max="2067" width="9.5703125" style="287" customWidth="1"/>
    <col min="2068" max="2068" width="14.42578125" style="287" customWidth="1"/>
    <col min="2069" max="2069" width="11.140625" style="287" customWidth="1"/>
    <col min="2070" max="2070" width="10.140625" style="287" bestFit="1" customWidth="1"/>
    <col min="2071" max="2073" width="9.140625" style="287"/>
    <col min="2074" max="2074" width="14.42578125" style="287" bestFit="1" customWidth="1"/>
    <col min="2075" max="2305" width="9.140625" style="287"/>
    <col min="2306" max="2306" width="11.5703125" style="287" customWidth="1"/>
    <col min="2307" max="2307" width="68.5703125" style="287" customWidth="1"/>
    <col min="2308" max="2308" width="10.140625" style="287" customWidth="1"/>
    <col min="2309" max="2309" width="14" style="287" customWidth="1"/>
    <col min="2310" max="2310" width="11.5703125" style="287" customWidth="1"/>
    <col min="2311" max="2311" width="10.42578125" style="287" customWidth="1"/>
    <col min="2312" max="2312" width="12.140625" style="287" customWidth="1"/>
    <col min="2313" max="2313" width="11.5703125" style="287" customWidth="1"/>
    <col min="2314" max="2314" width="9.85546875" style="287" customWidth="1"/>
    <col min="2315" max="2315" width="13.5703125" style="287" customWidth="1"/>
    <col min="2316" max="2316" width="11.140625" style="287" customWidth="1"/>
    <col min="2317" max="2317" width="10" style="287" customWidth="1"/>
    <col min="2318" max="2318" width="13.42578125" style="287" customWidth="1"/>
    <col min="2319" max="2320" width="11.140625" style="287" customWidth="1"/>
    <col min="2321" max="2321" width="14.5703125" style="287" customWidth="1"/>
    <col min="2322" max="2322" width="11.140625" style="287" customWidth="1"/>
    <col min="2323" max="2323" width="9.5703125" style="287" customWidth="1"/>
    <col min="2324" max="2324" width="14.42578125" style="287" customWidth="1"/>
    <col min="2325" max="2325" width="11.140625" style="287" customWidth="1"/>
    <col min="2326" max="2326" width="10.140625" style="287" bestFit="1" customWidth="1"/>
    <col min="2327" max="2329" width="9.140625" style="287"/>
    <col min="2330" max="2330" width="14.42578125" style="287" bestFit="1" customWidth="1"/>
    <col min="2331" max="2561" width="9.140625" style="287"/>
    <col min="2562" max="2562" width="11.5703125" style="287" customWidth="1"/>
    <col min="2563" max="2563" width="68.5703125" style="287" customWidth="1"/>
    <col min="2564" max="2564" width="10.140625" style="287" customWidth="1"/>
    <col min="2565" max="2565" width="14" style="287" customWidth="1"/>
    <col min="2566" max="2566" width="11.5703125" style="287" customWidth="1"/>
    <col min="2567" max="2567" width="10.42578125" style="287" customWidth="1"/>
    <col min="2568" max="2568" width="12.140625" style="287" customWidth="1"/>
    <col min="2569" max="2569" width="11.5703125" style="287" customWidth="1"/>
    <col min="2570" max="2570" width="9.85546875" style="287" customWidth="1"/>
    <col min="2571" max="2571" width="13.5703125" style="287" customWidth="1"/>
    <col min="2572" max="2572" width="11.140625" style="287" customWidth="1"/>
    <col min="2573" max="2573" width="10" style="287" customWidth="1"/>
    <col min="2574" max="2574" width="13.42578125" style="287" customWidth="1"/>
    <col min="2575" max="2576" width="11.140625" style="287" customWidth="1"/>
    <col min="2577" max="2577" width="14.5703125" style="287" customWidth="1"/>
    <col min="2578" max="2578" width="11.140625" style="287" customWidth="1"/>
    <col min="2579" max="2579" width="9.5703125" style="287" customWidth="1"/>
    <col min="2580" max="2580" width="14.42578125" style="287" customWidth="1"/>
    <col min="2581" max="2581" width="11.140625" style="287" customWidth="1"/>
    <col min="2582" max="2582" width="10.140625" style="287" bestFit="1" customWidth="1"/>
    <col min="2583" max="2585" width="9.140625" style="287"/>
    <col min="2586" max="2586" width="14.42578125" style="287" bestFit="1" customWidth="1"/>
    <col min="2587" max="2817" width="9.140625" style="287"/>
    <col min="2818" max="2818" width="11.5703125" style="287" customWidth="1"/>
    <col min="2819" max="2819" width="68.5703125" style="287" customWidth="1"/>
    <col min="2820" max="2820" width="10.140625" style="287" customWidth="1"/>
    <col min="2821" max="2821" width="14" style="287" customWidth="1"/>
    <col min="2822" max="2822" width="11.5703125" style="287" customWidth="1"/>
    <col min="2823" max="2823" width="10.42578125" style="287" customWidth="1"/>
    <col min="2824" max="2824" width="12.140625" style="287" customWidth="1"/>
    <col min="2825" max="2825" width="11.5703125" style="287" customWidth="1"/>
    <col min="2826" max="2826" width="9.85546875" style="287" customWidth="1"/>
    <col min="2827" max="2827" width="13.5703125" style="287" customWidth="1"/>
    <col min="2828" max="2828" width="11.140625" style="287" customWidth="1"/>
    <col min="2829" max="2829" width="10" style="287" customWidth="1"/>
    <col min="2830" max="2830" width="13.42578125" style="287" customWidth="1"/>
    <col min="2831" max="2832" width="11.140625" style="287" customWidth="1"/>
    <col min="2833" max="2833" width="14.5703125" style="287" customWidth="1"/>
    <col min="2834" max="2834" width="11.140625" style="287" customWidth="1"/>
    <col min="2835" max="2835" width="9.5703125" style="287" customWidth="1"/>
    <col min="2836" max="2836" width="14.42578125" style="287" customWidth="1"/>
    <col min="2837" max="2837" width="11.140625" style="287" customWidth="1"/>
    <col min="2838" max="2838" width="10.140625" style="287" bestFit="1" customWidth="1"/>
    <col min="2839" max="2841" width="9.140625" style="287"/>
    <col min="2842" max="2842" width="14.42578125" style="287" bestFit="1" customWidth="1"/>
    <col min="2843" max="3073" width="9.140625" style="287"/>
    <col min="3074" max="3074" width="11.5703125" style="287" customWidth="1"/>
    <col min="3075" max="3075" width="68.5703125" style="287" customWidth="1"/>
    <col min="3076" max="3076" width="10.140625" style="287" customWidth="1"/>
    <col min="3077" max="3077" width="14" style="287" customWidth="1"/>
    <col min="3078" max="3078" width="11.5703125" style="287" customWidth="1"/>
    <col min="3079" max="3079" width="10.42578125" style="287" customWidth="1"/>
    <col min="3080" max="3080" width="12.140625" style="287" customWidth="1"/>
    <col min="3081" max="3081" width="11.5703125" style="287" customWidth="1"/>
    <col min="3082" max="3082" width="9.85546875" style="287" customWidth="1"/>
    <col min="3083" max="3083" width="13.5703125" style="287" customWidth="1"/>
    <col min="3084" max="3084" width="11.140625" style="287" customWidth="1"/>
    <col min="3085" max="3085" width="10" style="287" customWidth="1"/>
    <col min="3086" max="3086" width="13.42578125" style="287" customWidth="1"/>
    <col min="3087" max="3088" width="11.140625" style="287" customWidth="1"/>
    <col min="3089" max="3089" width="14.5703125" style="287" customWidth="1"/>
    <col min="3090" max="3090" width="11.140625" style="287" customWidth="1"/>
    <col min="3091" max="3091" width="9.5703125" style="287" customWidth="1"/>
    <col min="3092" max="3092" width="14.42578125" style="287" customWidth="1"/>
    <col min="3093" max="3093" width="11.140625" style="287" customWidth="1"/>
    <col min="3094" max="3094" width="10.140625" style="287" bestFit="1" customWidth="1"/>
    <col min="3095" max="3097" width="9.140625" style="287"/>
    <col min="3098" max="3098" width="14.42578125" style="287" bestFit="1" customWidth="1"/>
    <col min="3099" max="3329" width="9.140625" style="287"/>
    <col min="3330" max="3330" width="11.5703125" style="287" customWidth="1"/>
    <col min="3331" max="3331" width="68.5703125" style="287" customWidth="1"/>
    <col min="3332" max="3332" width="10.140625" style="287" customWidth="1"/>
    <col min="3333" max="3333" width="14" style="287" customWidth="1"/>
    <col min="3334" max="3334" width="11.5703125" style="287" customWidth="1"/>
    <col min="3335" max="3335" width="10.42578125" style="287" customWidth="1"/>
    <col min="3336" max="3336" width="12.140625" style="287" customWidth="1"/>
    <col min="3337" max="3337" width="11.5703125" style="287" customWidth="1"/>
    <col min="3338" max="3338" width="9.85546875" style="287" customWidth="1"/>
    <col min="3339" max="3339" width="13.5703125" style="287" customWidth="1"/>
    <col min="3340" max="3340" width="11.140625" style="287" customWidth="1"/>
    <col min="3341" max="3341" width="10" style="287" customWidth="1"/>
    <col min="3342" max="3342" width="13.42578125" style="287" customWidth="1"/>
    <col min="3343" max="3344" width="11.140625" style="287" customWidth="1"/>
    <col min="3345" max="3345" width="14.5703125" style="287" customWidth="1"/>
    <col min="3346" max="3346" width="11.140625" style="287" customWidth="1"/>
    <col min="3347" max="3347" width="9.5703125" style="287" customWidth="1"/>
    <col min="3348" max="3348" width="14.42578125" style="287" customWidth="1"/>
    <col min="3349" max="3349" width="11.140625" style="287" customWidth="1"/>
    <col min="3350" max="3350" width="10.140625" style="287" bestFit="1" customWidth="1"/>
    <col min="3351" max="3353" width="9.140625" style="287"/>
    <col min="3354" max="3354" width="14.42578125" style="287" bestFit="1" customWidth="1"/>
    <col min="3355" max="3585" width="9.140625" style="287"/>
    <col min="3586" max="3586" width="11.5703125" style="287" customWidth="1"/>
    <col min="3587" max="3587" width="68.5703125" style="287" customWidth="1"/>
    <col min="3588" max="3588" width="10.140625" style="287" customWidth="1"/>
    <col min="3589" max="3589" width="14" style="287" customWidth="1"/>
    <col min="3590" max="3590" width="11.5703125" style="287" customWidth="1"/>
    <col min="3591" max="3591" width="10.42578125" style="287" customWidth="1"/>
    <col min="3592" max="3592" width="12.140625" style="287" customWidth="1"/>
    <col min="3593" max="3593" width="11.5703125" style="287" customWidth="1"/>
    <col min="3594" max="3594" width="9.85546875" style="287" customWidth="1"/>
    <col min="3595" max="3595" width="13.5703125" style="287" customWidth="1"/>
    <col min="3596" max="3596" width="11.140625" style="287" customWidth="1"/>
    <col min="3597" max="3597" width="10" style="287" customWidth="1"/>
    <col min="3598" max="3598" width="13.42578125" style="287" customWidth="1"/>
    <col min="3599" max="3600" width="11.140625" style="287" customWidth="1"/>
    <col min="3601" max="3601" width="14.5703125" style="287" customWidth="1"/>
    <col min="3602" max="3602" width="11.140625" style="287" customWidth="1"/>
    <col min="3603" max="3603" width="9.5703125" style="287" customWidth="1"/>
    <col min="3604" max="3604" width="14.42578125" style="287" customWidth="1"/>
    <col min="3605" max="3605" width="11.140625" style="287" customWidth="1"/>
    <col min="3606" max="3606" width="10.140625" style="287" bestFit="1" customWidth="1"/>
    <col min="3607" max="3609" width="9.140625" style="287"/>
    <col min="3610" max="3610" width="14.42578125" style="287" bestFit="1" customWidth="1"/>
    <col min="3611" max="3841" width="9.140625" style="287"/>
    <col min="3842" max="3842" width="11.5703125" style="287" customWidth="1"/>
    <col min="3843" max="3843" width="68.5703125" style="287" customWidth="1"/>
    <col min="3844" max="3844" width="10.140625" style="287" customWidth="1"/>
    <col min="3845" max="3845" width="14" style="287" customWidth="1"/>
    <col min="3846" max="3846" width="11.5703125" style="287" customWidth="1"/>
    <col min="3847" max="3847" width="10.42578125" style="287" customWidth="1"/>
    <col min="3848" max="3848" width="12.140625" style="287" customWidth="1"/>
    <col min="3849" max="3849" width="11.5703125" style="287" customWidth="1"/>
    <col min="3850" max="3850" width="9.85546875" style="287" customWidth="1"/>
    <col min="3851" max="3851" width="13.5703125" style="287" customWidth="1"/>
    <col min="3852" max="3852" width="11.140625" style="287" customWidth="1"/>
    <col min="3853" max="3853" width="10" style="287" customWidth="1"/>
    <col min="3854" max="3854" width="13.42578125" style="287" customWidth="1"/>
    <col min="3855" max="3856" width="11.140625" style="287" customWidth="1"/>
    <col min="3857" max="3857" width="14.5703125" style="287" customWidth="1"/>
    <col min="3858" max="3858" width="11.140625" style="287" customWidth="1"/>
    <col min="3859" max="3859" width="9.5703125" style="287" customWidth="1"/>
    <col min="3860" max="3860" width="14.42578125" style="287" customWidth="1"/>
    <col min="3861" max="3861" width="11.140625" style="287" customWidth="1"/>
    <col min="3862" max="3862" width="10.140625" style="287" bestFit="1" customWidth="1"/>
    <col min="3863" max="3865" width="9.140625" style="287"/>
    <col min="3866" max="3866" width="14.42578125" style="287" bestFit="1" customWidth="1"/>
    <col min="3867" max="4097" width="9.140625" style="287"/>
    <col min="4098" max="4098" width="11.5703125" style="287" customWidth="1"/>
    <col min="4099" max="4099" width="68.5703125" style="287" customWidth="1"/>
    <col min="4100" max="4100" width="10.140625" style="287" customWidth="1"/>
    <col min="4101" max="4101" width="14" style="287" customWidth="1"/>
    <col min="4102" max="4102" width="11.5703125" style="287" customWidth="1"/>
    <col min="4103" max="4103" width="10.42578125" style="287" customWidth="1"/>
    <col min="4104" max="4104" width="12.140625" style="287" customWidth="1"/>
    <col min="4105" max="4105" width="11.5703125" style="287" customWidth="1"/>
    <col min="4106" max="4106" width="9.85546875" style="287" customWidth="1"/>
    <col min="4107" max="4107" width="13.5703125" style="287" customWidth="1"/>
    <col min="4108" max="4108" width="11.140625" style="287" customWidth="1"/>
    <col min="4109" max="4109" width="10" style="287" customWidth="1"/>
    <col min="4110" max="4110" width="13.42578125" style="287" customWidth="1"/>
    <col min="4111" max="4112" width="11.140625" style="287" customWidth="1"/>
    <col min="4113" max="4113" width="14.5703125" style="287" customWidth="1"/>
    <col min="4114" max="4114" width="11.140625" style="287" customWidth="1"/>
    <col min="4115" max="4115" width="9.5703125" style="287" customWidth="1"/>
    <col min="4116" max="4116" width="14.42578125" style="287" customWidth="1"/>
    <col min="4117" max="4117" width="11.140625" style="287" customWidth="1"/>
    <col min="4118" max="4118" width="10.140625" style="287" bestFit="1" customWidth="1"/>
    <col min="4119" max="4121" width="9.140625" style="287"/>
    <col min="4122" max="4122" width="14.42578125" style="287" bestFit="1" customWidth="1"/>
    <col min="4123" max="4353" width="9.140625" style="287"/>
    <col min="4354" max="4354" width="11.5703125" style="287" customWidth="1"/>
    <col min="4355" max="4355" width="68.5703125" style="287" customWidth="1"/>
    <col min="4356" max="4356" width="10.140625" style="287" customWidth="1"/>
    <col min="4357" max="4357" width="14" style="287" customWidth="1"/>
    <col min="4358" max="4358" width="11.5703125" style="287" customWidth="1"/>
    <col min="4359" max="4359" width="10.42578125" style="287" customWidth="1"/>
    <col min="4360" max="4360" width="12.140625" style="287" customWidth="1"/>
    <col min="4361" max="4361" width="11.5703125" style="287" customWidth="1"/>
    <col min="4362" max="4362" width="9.85546875" style="287" customWidth="1"/>
    <col min="4363" max="4363" width="13.5703125" style="287" customWidth="1"/>
    <col min="4364" max="4364" width="11.140625" style="287" customWidth="1"/>
    <col min="4365" max="4365" width="10" style="287" customWidth="1"/>
    <col min="4366" max="4366" width="13.42578125" style="287" customWidth="1"/>
    <col min="4367" max="4368" width="11.140625" style="287" customWidth="1"/>
    <col min="4369" max="4369" width="14.5703125" style="287" customWidth="1"/>
    <col min="4370" max="4370" width="11.140625" style="287" customWidth="1"/>
    <col min="4371" max="4371" width="9.5703125" style="287" customWidth="1"/>
    <col min="4372" max="4372" width="14.42578125" style="287" customWidth="1"/>
    <col min="4373" max="4373" width="11.140625" style="287" customWidth="1"/>
    <col min="4374" max="4374" width="10.140625" style="287" bestFit="1" customWidth="1"/>
    <col min="4375" max="4377" width="9.140625" style="287"/>
    <col min="4378" max="4378" width="14.42578125" style="287" bestFit="1" customWidth="1"/>
    <col min="4379" max="4609" width="9.140625" style="287"/>
    <col min="4610" max="4610" width="11.5703125" style="287" customWidth="1"/>
    <col min="4611" max="4611" width="68.5703125" style="287" customWidth="1"/>
    <col min="4612" max="4612" width="10.140625" style="287" customWidth="1"/>
    <col min="4613" max="4613" width="14" style="287" customWidth="1"/>
    <col min="4614" max="4614" width="11.5703125" style="287" customWidth="1"/>
    <col min="4615" max="4615" width="10.42578125" style="287" customWidth="1"/>
    <col min="4616" max="4616" width="12.140625" style="287" customWidth="1"/>
    <col min="4617" max="4617" width="11.5703125" style="287" customWidth="1"/>
    <col min="4618" max="4618" width="9.85546875" style="287" customWidth="1"/>
    <col min="4619" max="4619" width="13.5703125" style="287" customWidth="1"/>
    <col min="4620" max="4620" width="11.140625" style="287" customWidth="1"/>
    <col min="4621" max="4621" width="10" style="287" customWidth="1"/>
    <col min="4622" max="4622" width="13.42578125" style="287" customWidth="1"/>
    <col min="4623" max="4624" width="11.140625" style="287" customWidth="1"/>
    <col min="4625" max="4625" width="14.5703125" style="287" customWidth="1"/>
    <col min="4626" max="4626" width="11.140625" style="287" customWidth="1"/>
    <col min="4627" max="4627" width="9.5703125" style="287" customWidth="1"/>
    <col min="4628" max="4628" width="14.42578125" style="287" customWidth="1"/>
    <col min="4629" max="4629" width="11.140625" style="287" customWidth="1"/>
    <col min="4630" max="4630" width="10.140625" style="287" bestFit="1" customWidth="1"/>
    <col min="4631" max="4633" width="9.140625" style="287"/>
    <col min="4634" max="4634" width="14.42578125" style="287" bestFit="1" customWidth="1"/>
    <col min="4635" max="4865" width="9.140625" style="287"/>
    <col min="4866" max="4866" width="11.5703125" style="287" customWidth="1"/>
    <col min="4867" max="4867" width="68.5703125" style="287" customWidth="1"/>
    <col min="4868" max="4868" width="10.140625" style="287" customWidth="1"/>
    <col min="4869" max="4869" width="14" style="287" customWidth="1"/>
    <col min="4870" max="4870" width="11.5703125" style="287" customWidth="1"/>
    <col min="4871" max="4871" width="10.42578125" style="287" customWidth="1"/>
    <col min="4872" max="4872" width="12.140625" style="287" customWidth="1"/>
    <col min="4873" max="4873" width="11.5703125" style="287" customWidth="1"/>
    <col min="4874" max="4874" width="9.85546875" style="287" customWidth="1"/>
    <col min="4875" max="4875" width="13.5703125" style="287" customWidth="1"/>
    <col min="4876" max="4876" width="11.140625" style="287" customWidth="1"/>
    <col min="4877" max="4877" width="10" style="287" customWidth="1"/>
    <col min="4878" max="4878" width="13.42578125" style="287" customWidth="1"/>
    <col min="4879" max="4880" width="11.140625" style="287" customWidth="1"/>
    <col min="4881" max="4881" width="14.5703125" style="287" customWidth="1"/>
    <col min="4882" max="4882" width="11.140625" style="287" customWidth="1"/>
    <col min="4883" max="4883" width="9.5703125" style="287" customWidth="1"/>
    <col min="4884" max="4884" width="14.42578125" style="287" customWidth="1"/>
    <col min="4885" max="4885" width="11.140625" style="287" customWidth="1"/>
    <col min="4886" max="4886" width="10.140625" style="287" bestFit="1" customWidth="1"/>
    <col min="4887" max="4889" width="9.140625" style="287"/>
    <col min="4890" max="4890" width="14.42578125" style="287" bestFit="1" customWidth="1"/>
    <col min="4891" max="5121" width="9.140625" style="287"/>
    <col min="5122" max="5122" width="11.5703125" style="287" customWidth="1"/>
    <col min="5123" max="5123" width="68.5703125" style="287" customWidth="1"/>
    <col min="5124" max="5124" width="10.140625" style="287" customWidth="1"/>
    <col min="5125" max="5125" width="14" style="287" customWidth="1"/>
    <col min="5126" max="5126" width="11.5703125" style="287" customWidth="1"/>
    <col min="5127" max="5127" width="10.42578125" style="287" customWidth="1"/>
    <col min="5128" max="5128" width="12.140625" style="287" customWidth="1"/>
    <col min="5129" max="5129" width="11.5703125" style="287" customWidth="1"/>
    <col min="5130" max="5130" width="9.85546875" style="287" customWidth="1"/>
    <col min="5131" max="5131" width="13.5703125" style="287" customWidth="1"/>
    <col min="5132" max="5132" width="11.140625" style="287" customWidth="1"/>
    <col min="5133" max="5133" width="10" style="287" customWidth="1"/>
    <col min="5134" max="5134" width="13.42578125" style="287" customWidth="1"/>
    <col min="5135" max="5136" width="11.140625" style="287" customWidth="1"/>
    <col min="5137" max="5137" width="14.5703125" style="287" customWidth="1"/>
    <col min="5138" max="5138" width="11.140625" style="287" customWidth="1"/>
    <col min="5139" max="5139" width="9.5703125" style="287" customWidth="1"/>
    <col min="5140" max="5140" width="14.42578125" style="287" customWidth="1"/>
    <col min="5141" max="5141" width="11.140625" style="287" customWidth="1"/>
    <col min="5142" max="5142" width="10.140625" style="287" bestFit="1" customWidth="1"/>
    <col min="5143" max="5145" width="9.140625" style="287"/>
    <col min="5146" max="5146" width="14.42578125" style="287" bestFit="1" customWidth="1"/>
    <col min="5147" max="5377" width="9.140625" style="287"/>
    <col min="5378" max="5378" width="11.5703125" style="287" customWidth="1"/>
    <col min="5379" max="5379" width="68.5703125" style="287" customWidth="1"/>
    <col min="5380" max="5380" width="10.140625" style="287" customWidth="1"/>
    <col min="5381" max="5381" width="14" style="287" customWidth="1"/>
    <col min="5382" max="5382" width="11.5703125" style="287" customWidth="1"/>
    <col min="5383" max="5383" width="10.42578125" style="287" customWidth="1"/>
    <col min="5384" max="5384" width="12.140625" style="287" customWidth="1"/>
    <col min="5385" max="5385" width="11.5703125" style="287" customWidth="1"/>
    <col min="5386" max="5386" width="9.85546875" style="287" customWidth="1"/>
    <col min="5387" max="5387" width="13.5703125" style="287" customWidth="1"/>
    <col min="5388" max="5388" width="11.140625" style="287" customWidth="1"/>
    <col min="5389" max="5389" width="10" style="287" customWidth="1"/>
    <col min="5390" max="5390" width="13.42578125" style="287" customWidth="1"/>
    <col min="5391" max="5392" width="11.140625" style="287" customWidth="1"/>
    <col min="5393" max="5393" width="14.5703125" style="287" customWidth="1"/>
    <col min="5394" max="5394" width="11.140625" style="287" customWidth="1"/>
    <col min="5395" max="5395" width="9.5703125" style="287" customWidth="1"/>
    <col min="5396" max="5396" width="14.42578125" style="287" customWidth="1"/>
    <col min="5397" max="5397" width="11.140625" style="287" customWidth="1"/>
    <col min="5398" max="5398" width="10.140625" style="287" bestFit="1" customWidth="1"/>
    <col min="5399" max="5401" width="9.140625" style="287"/>
    <col min="5402" max="5402" width="14.42578125" style="287" bestFit="1" customWidth="1"/>
    <col min="5403" max="5633" width="9.140625" style="287"/>
    <col min="5634" max="5634" width="11.5703125" style="287" customWidth="1"/>
    <col min="5635" max="5635" width="68.5703125" style="287" customWidth="1"/>
    <col min="5636" max="5636" width="10.140625" style="287" customWidth="1"/>
    <col min="5637" max="5637" width="14" style="287" customWidth="1"/>
    <col min="5638" max="5638" width="11.5703125" style="287" customWidth="1"/>
    <col min="5639" max="5639" width="10.42578125" style="287" customWidth="1"/>
    <col min="5640" max="5640" width="12.140625" style="287" customWidth="1"/>
    <col min="5641" max="5641" width="11.5703125" style="287" customWidth="1"/>
    <col min="5642" max="5642" width="9.85546875" style="287" customWidth="1"/>
    <col min="5643" max="5643" width="13.5703125" style="287" customWidth="1"/>
    <col min="5644" max="5644" width="11.140625" style="287" customWidth="1"/>
    <col min="5645" max="5645" width="10" style="287" customWidth="1"/>
    <col min="5646" max="5646" width="13.42578125" style="287" customWidth="1"/>
    <col min="5647" max="5648" width="11.140625" style="287" customWidth="1"/>
    <col min="5649" max="5649" width="14.5703125" style="287" customWidth="1"/>
    <col min="5650" max="5650" width="11.140625" style="287" customWidth="1"/>
    <col min="5651" max="5651" width="9.5703125" style="287" customWidth="1"/>
    <col min="5652" max="5652" width="14.42578125" style="287" customWidth="1"/>
    <col min="5653" max="5653" width="11.140625" style="287" customWidth="1"/>
    <col min="5654" max="5654" width="10.140625" style="287" bestFit="1" customWidth="1"/>
    <col min="5655" max="5657" width="9.140625" style="287"/>
    <col min="5658" max="5658" width="14.42578125" style="287" bestFit="1" customWidth="1"/>
    <col min="5659" max="5889" width="9.140625" style="287"/>
    <col min="5890" max="5890" width="11.5703125" style="287" customWidth="1"/>
    <col min="5891" max="5891" width="68.5703125" style="287" customWidth="1"/>
    <col min="5892" max="5892" width="10.140625" style="287" customWidth="1"/>
    <col min="5893" max="5893" width="14" style="287" customWidth="1"/>
    <col min="5894" max="5894" width="11.5703125" style="287" customWidth="1"/>
    <col min="5895" max="5895" width="10.42578125" style="287" customWidth="1"/>
    <col min="5896" max="5896" width="12.140625" style="287" customWidth="1"/>
    <col min="5897" max="5897" width="11.5703125" style="287" customWidth="1"/>
    <col min="5898" max="5898" width="9.85546875" style="287" customWidth="1"/>
    <col min="5899" max="5899" width="13.5703125" style="287" customWidth="1"/>
    <col min="5900" max="5900" width="11.140625" style="287" customWidth="1"/>
    <col min="5901" max="5901" width="10" style="287" customWidth="1"/>
    <col min="5902" max="5902" width="13.42578125" style="287" customWidth="1"/>
    <col min="5903" max="5904" width="11.140625" style="287" customWidth="1"/>
    <col min="5905" max="5905" width="14.5703125" style="287" customWidth="1"/>
    <col min="5906" max="5906" width="11.140625" style="287" customWidth="1"/>
    <col min="5907" max="5907" width="9.5703125" style="287" customWidth="1"/>
    <col min="5908" max="5908" width="14.42578125" style="287" customWidth="1"/>
    <col min="5909" max="5909" width="11.140625" style="287" customWidth="1"/>
    <col min="5910" max="5910" width="10.140625" style="287" bestFit="1" customWidth="1"/>
    <col min="5911" max="5913" width="9.140625" style="287"/>
    <col min="5914" max="5914" width="14.42578125" style="287" bestFit="1" customWidth="1"/>
    <col min="5915" max="6145" width="9.140625" style="287"/>
    <col min="6146" max="6146" width="11.5703125" style="287" customWidth="1"/>
    <col min="6147" max="6147" width="68.5703125" style="287" customWidth="1"/>
    <col min="6148" max="6148" width="10.140625" style="287" customWidth="1"/>
    <col min="6149" max="6149" width="14" style="287" customWidth="1"/>
    <col min="6150" max="6150" width="11.5703125" style="287" customWidth="1"/>
    <col min="6151" max="6151" width="10.42578125" style="287" customWidth="1"/>
    <col min="6152" max="6152" width="12.140625" style="287" customWidth="1"/>
    <col min="6153" max="6153" width="11.5703125" style="287" customWidth="1"/>
    <col min="6154" max="6154" width="9.85546875" style="287" customWidth="1"/>
    <col min="6155" max="6155" width="13.5703125" style="287" customWidth="1"/>
    <col min="6156" max="6156" width="11.140625" style="287" customWidth="1"/>
    <col min="6157" max="6157" width="10" style="287" customWidth="1"/>
    <col min="6158" max="6158" width="13.42578125" style="287" customWidth="1"/>
    <col min="6159" max="6160" width="11.140625" style="287" customWidth="1"/>
    <col min="6161" max="6161" width="14.5703125" style="287" customWidth="1"/>
    <col min="6162" max="6162" width="11.140625" style="287" customWidth="1"/>
    <col min="6163" max="6163" width="9.5703125" style="287" customWidth="1"/>
    <col min="6164" max="6164" width="14.42578125" style="287" customWidth="1"/>
    <col min="6165" max="6165" width="11.140625" style="287" customWidth="1"/>
    <col min="6166" max="6166" width="10.140625" style="287" bestFit="1" customWidth="1"/>
    <col min="6167" max="6169" width="9.140625" style="287"/>
    <col min="6170" max="6170" width="14.42578125" style="287" bestFit="1" customWidth="1"/>
    <col min="6171" max="6401" width="9.140625" style="287"/>
    <col min="6402" max="6402" width="11.5703125" style="287" customWidth="1"/>
    <col min="6403" max="6403" width="68.5703125" style="287" customWidth="1"/>
    <col min="6404" max="6404" width="10.140625" style="287" customWidth="1"/>
    <col min="6405" max="6405" width="14" style="287" customWidth="1"/>
    <col min="6406" max="6406" width="11.5703125" style="287" customWidth="1"/>
    <col min="6407" max="6407" width="10.42578125" style="287" customWidth="1"/>
    <col min="6408" max="6408" width="12.140625" style="287" customWidth="1"/>
    <col min="6409" max="6409" width="11.5703125" style="287" customWidth="1"/>
    <col min="6410" max="6410" width="9.85546875" style="287" customWidth="1"/>
    <col min="6411" max="6411" width="13.5703125" style="287" customWidth="1"/>
    <col min="6412" max="6412" width="11.140625" style="287" customWidth="1"/>
    <col min="6413" max="6413" width="10" style="287" customWidth="1"/>
    <col min="6414" max="6414" width="13.42578125" style="287" customWidth="1"/>
    <col min="6415" max="6416" width="11.140625" style="287" customWidth="1"/>
    <col min="6417" max="6417" width="14.5703125" style="287" customWidth="1"/>
    <col min="6418" max="6418" width="11.140625" style="287" customWidth="1"/>
    <col min="6419" max="6419" width="9.5703125" style="287" customWidth="1"/>
    <col min="6420" max="6420" width="14.42578125" style="287" customWidth="1"/>
    <col min="6421" max="6421" width="11.140625" style="287" customWidth="1"/>
    <col min="6422" max="6422" width="10.140625" style="287" bestFit="1" customWidth="1"/>
    <col min="6423" max="6425" width="9.140625" style="287"/>
    <col min="6426" max="6426" width="14.42578125" style="287" bestFit="1" customWidth="1"/>
    <col min="6427" max="6657" width="9.140625" style="287"/>
    <col min="6658" max="6658" width="11.5703125" style="287" customWidth="1"/>
    <col min="6659" max="6659" width="68.5703125" style="287" customWidth="1"/>
    <col min="6660" max="6660" width="10.140625" style="287" customWidth="1"/>
    <col min="6661" max="6661" width="14" style="287" customWidth="1"/>
    <col min="6662" max="6662" width="11.5703125" style="287" customWidth="1"/>
    <col min="6663" max="6663" width="10.42578125" style="287" customWidth="1"/>
    <col min="6664" max="6664" width="12.140625" style="287" customWidth="1"/>
    <col min="6665" max="6665" width="11.5703125" style="287" customWidth="1"/>
    <col min="6666" max="6666" width="9.85546875" style="287" customWidth="1"/>
    <col min="6667" max="6667" width="13.5703125" style="287" customWidth="1"/>
    <col min="6668" max="6668" width="11.140625" style="287" customWidth="1"/>
    <col min="6669" max="6669" width="10" style="287" customWidth="1"/>
    <col min="6670" max="6670" width="13.42578125" style="287" customWidth="1"/>
    <col min="6671" max="6672" width="11.140625" style="287" customWidth="1"/>
    <col min="6673" max="6673" width="14.5703125" style="287" customWidth="1"/>
    <col min="6674" max="6674" width="11.140625" style="287" customWidth="1"/>
    <col min="6675" max="6675" width="9.5703125" style="287" customWidth="1"/>
    <col min="6676" max="6676" width="14.42578125" style="287" customWidth="1"/>
    <col min="6677" max="6677" width="11.140625" style="287" customWidth="1"/>
    <col min="6678" max="6678" width="10.140625" style="287" bestFit="1" customWidth="1"/>
    <col min="6679" max="6681" width="9.140625" style="287"/>
    <col min="6682" max="6682" width="14.42578125" style="287" bestFit="1" customWidth="1"/>
    <col min="6683" max="6913" width="9.140625" style="287"/>
    <col min="6914" max="6914" width="11.5703125" style="287" customWidth="1"/>
    <col min="6915" max="6915" width="68.5703125" style="287" customWidth="1"/>
    <col min="6916" max="6916" width="10.140625" style="287" customWidth="1"/>
    <col min="6917" max="6917" width="14" style="287" customWidth="1"/>
    <col min="6918" max="6918" width="11.5703125" style="287" customWidth="1"/>
    <col min="6919" max="6919" width="10.42578125" style="287" customWidth="1"/>
    <col min="6920" max="6920" width="12.140625" style="287" customWidth="1"/>
    <col min="6921" max="6921" width="11.5703125" style="287" customWidth="1"/>
    <col min="6922" max="6922" width="9.85546875" style="287" customWidth="1"/>
    <col min="6923" max="6923" width="13.5703125" style="287" customWidth="1"/>
    <col min="6924" max="6924" width="11.140625" style="287" customWidth="1"/>
    <col min="6925" max="6925" width="10" style="287" customWidth="1"/>
    <col min="6926" max="6926" width="13.42578125" style="287" customWidth="1"/>
    <col min="6927" max="6928" width="11.140625" style="287" customWidth="1"/>
    <col min="6929" max="6929" width="14.5703125" style="287" customWidth="1"/>
    <col min="6930" max="6930" width="11.140625" style="287" customWidth="1"/>
    <col min="6931" max="6931" width="9.5703125" style="287" customWidth="1"/>
    <col min="6932" max="6932" width="14.42578125" style="287" customWidth="1"/>
    <col min="6933" max="6933" width="11.140625" style="287" customWidth="1"/>
    <col min="6934" max="6934" width="10.140625" style="287" bestFit="1" customWidth="1"/>
    <col min="6935" max="6937" width="9.140625" style="287"/>
    <col min="6938" max="6938" width="14.42578125" style="287" bestFit="1" customWidth="1"/>
    <col min="6939" max="7169" width="9.140625" style="287"/>
    <col min="7170" max="7170" width="11.5703125" style="287" customWidth="1"/>
    <col min="7171" max="7171" width="68.5703125" style="287" customWidth="1"/>
    <col min="7172" max="7172" width="10.140625" style="287" customWidth="1"/>
    <col min="7173" max="7173" width="14" style="287" customWidth="1"/>
    <col min="7174" max="7174" width="11.5703125" style="287" customWidth="1"/>
    <col min="7175" max="7175" width="10.42578125" style="287" customWidth="1"/>
    <col min="7176" max="7176" width="12.140625" style="287" customWidth="1"/>
    <col min="7177" max="7177" width="11.5703125" style="287" customWidth="1"/>
    <col min="7178" max="7178" width="9.85546875" style="287" customWidth="1"/>
    <col min="7179" max="7179" width="13.5703125" style="287" customWidth="1"/>
    <col min="7180" max="7180" width="11.140625" style="287" customWidth="1"/>
    <col min="7181" max="7181" width="10" style="287" customWidth="1"/>
    <col min="7182" max="7182" width="13.42578125" style="287" customWidth="1"/>
    <col min="7183" max="7184" width="11.140625" style="287" customWidth="1"/>
    <col min="7185" max="7185" width="14.5703125" style="287" customWidth="1"/>
    <col min="7186" max="7186" width="11.140625" style="287" customWidth="1"/>
    <col min="7187" max="7187" width="9.5703125" style="287" customWidth="1"/>
    <col min="7188" max="7188" width="14.42578125" style="287" customWidth="1"/>
    <col min="7189" max="7189" width="11.140625" style="287" customWidth="1"/>
    <col min="7190" max="7190" width="10.140625" style="287" bestFit="1" customWidth="1"/>
    <col min="7191" max="7193" width="9.140625" style="287"/>
    <col min="7194" max="7194" width="14.42578125" style="287" bestFit="1" customWidth="1"/>
    <col min="7195" max="7425" width="9.140625" style="287"/>
    <col min="7426" max="7426" width="11.5703125" style="287" customWidth="1"/>
    <col min="7427" max="7427" width="68.5703125" style="287" customWidth="1"/>
    <col min="7428" max="7428" width="10.140625" style="287" customWidth="1"/>
    <col min="7429" max="7429" width="14" style="287" customWidth="1"/>
    <col min="7430" max="7430" width="11.5703125" style="287" customWidth="1"/>
    <col min="7431" max="7431" width="10.42578125" style="287" customWidth="1"/>
    <col min="7432" max="7432" width="12.140625" style="287" customWidth="1"/>
    <col min="7433" max="7433" width="11.5703125" style="287" customWidth="1"/>
    <col min="7434" max="7434" width="9.85546875" style="287" customWidth="1"/>
    <col min="7435" max="7435" width="13.5703125" style="287" customWidth="1"/>
    <col min="7436" max="7436" width="11.140625" style="287" customWidth="1"/>
    <col min="7437" max="7437" width="10" style="287" customWidth="1"/>
    <col min="7438" max="7438" width="13.42578125" style="287" customWidth="1"/>
    <col min="7439" max="7440" width="11.140625" style="287" customWidth="1"/>
    <col min="7441" max="7441" width="14.5703125" style="287" customWidth="1"/>
    <col min="7442" max="7442" width="11.140625" style="287" customWidth="1"/>
    <col min="7443" max="7443" width="9.5703125" style="287" customWidth="1"/>
    <col min="7444" max="7444" width="14.42578125" style="287" customWidth="1"/>
    <col min="7445" max="7445" width="11.140625" style="287" customWidth="1"/>
    <col min="7446" max="7446" width="10.140625" style="287" bestFit="1" customWidth="1"/>
    <col min="7447" max="7449" width="9.140625" style="287"/>
    <col min="7450" max="7450" width="14.42578125" style="287" bestFit="1" customWidth="1"/>
    <col min="7451" max="7681" width="9.140625" style="287"/>
    <col min="7682" max="7682" width="11.5703125" style="287" customWidth="1"/>
    <col min="7683" max="7683" width="68.5703125" style="287" customWidth="1"/>
    <col min="7684" max="7684" width="10.140625" style="287" customWidth="1"/>
    <col min="7685" max="7685" width="14" style="287" customWidth="1"/>
    <col min="7686" max="7686" width="11.5703125" style="287" customWidth="1"/>
    <col min="7687" max="7687" width="10.42578125" style="287" customWidth="1"/>
    <col min="7688" max="7688" width="12.140625" style="287" customWidth="1"/>
    <col min="7689" max="7689" width="11.5703125" style="287" customWidth="1"/>
    <col min="7690" max="7690" width="9.85546875" style="287" customWidth="1"/>
    <col min="7691" max="7691" width="13.5703125" style="287" customWidth="1"/>
    <col min="7692" max="7692" width="11.140625" style="287" customWidth="1"/>
    <col min="7693" max="7693" width="10" style="287" customWidth="1"/>
    <col min="7694" max="7694" width="13.42578125" style="287" customWidth="1"/>
    <col min="7695" max="7696" width="11.140625" style="287" customWidth="1"/>
    <col min="7697" max="7697" width="14.5703125" style="287" customWidth="1"/>
    <col min="7698" max="7698" width="11.140625" style="287" customWidth="1"/>
    <col min="7699" max="7699" width="9.5703125" style="287" customWidth="1"/>
    <col min="7700" max="7700" width="14.42578125" style="287" customWidth="1"/>
    <col min="7701" max="7701" width="11.140625" style="287" customWidth="1"/>
    <col min="7702" max="7702" width="10.140625" style="287" bestFit="1" customWidth="1"/>
    <col min="7703" max="7705" width="9.140625" style="287"/>
    <col min="7706" max="7706" width="14.42578125" style="287" bestFit="1" customWidth="1"/>
    <col min="7707" max="7937" width="9.140625" style="287"/>
    <col min="7938" max="7938" width="11.5703125" style="287" customWidth="1"/>
    <col min="7939" max="7939" width="68.5703125" style="287" customWidth="1"/>
    <col min="7940" max="7940" width="10.140625" style="287" customWidth="1"/>
    <col min="7941" max="7941" width="14" style="287" customWidth="1"/>
    <col min="7942" max="7942" width="11.5703125" style="287" customWidth="1"/>
    <col min="7943" max="7943" width="10.42578125" style="287" customWidth="1"/>
    <col min="7944" max="7944" width="12.140625" style="287" customWidth="1"/>
    <col min="7945" max="7945" width="11.5703125" style="287" customWidth="1"/>
    <col min="7946" max="7946" width="9.85546875" style="287" customWidth="1"/>
    <col min="7947" max="7947" width="13.5703125" style="287" customWidth="1"/>
    <col min="7948" max="7948" width="11.140625" style="287" customWidth="1"/>
    <col min="7949" max="7949" width="10" style="287" customWidth="1"/>
    <col min="7950" max="7950" width="13.42578125" style="287" customWidth="1"/>
    <col min="7951" max="7952" width="11.140625" style="287" customWidth="1"/>
    <col min="7953" max="7953" width="14.5703125" style="287" customWidth="1"/>
    <col min="7954" max="7954" width="11.140625" style="287" customWidth="1"/>
    <col min="7955" max="7955" width="9.5703125" style="287" customWidth="1"/>
    <col min="7956" max="7956" width="14.42578125" style="287" customWidth="1"/>
    <col min="7957" max="7957" width="11.140625" style="287" customWidth="1"/>
    <col min="7958" max="7958" width="10.140625" style="287" bestFit="1" customWidth="1"/>
    <col min="7959" max="7961" width="9.140625" style="287"/>
    <col min="7962" max="7962" width="14.42578125" style="287" bestFit="1" customWidth="1"/>
    <col min="7963" max="8193" width="9.140625" style="287"/>
    <col min="8194" max="8194" width="11.5703125" style="287" customWidth="1"/>
    <col min="8195" max="8195" width="68.5703125" style="287" customWidth="1"/>
    <col min="8196" max="8196" width="10.140625" style="287" customWidth="1"/>
    <col min="8197" max="8197" width="14" style="287" customWidth="1"/>
    <col min="8198" max="8198" width="11.5703125" style="287" customWidth="1"/>
    <col min="8199" max="8199" width="10.42578125" style="287" customWidth="1"/>
    <col min="8200" max="8200" width="12.140625" style="287" customWidth="1"/>
    <col min="8201" max="8201" width="11.5703125" style="287" customWidth="1"/>
    <col min="8202" max="8202" width="9.85546875" style="287" customWidth="1"/>
    <col min="8203" max="8203" width="13.5703125" style="287" customWidth="1"/>
    <col min="8204" max="8204" width="11.140625" style="287" customWidth="1"/>
    <col min="8205" max="8205" width="10" style="287" customWidth="1"/>
    <col min="8206" max="8206" width="13.42578125" style="287" customWidth="1"/>
    <col min="8207" max="8208" width="11.140625" style="287" customWidth="1"/>
    <col min="8209" max="8209" width="14.5703125" style="287" customWidth="1"/>
    <col min="8210" max="8210" width="11.140625" style="287" customWidth="1"/>
    <col min="8211" max="8211" width="9.5703125" style="287" customWidth="1"/>
    <col min="8212" max="8212" width="14.42578125" style="287" customWidth="1"/>
    <col min="8213" max="8213" width="11.140625" style="287" customWidth="1"/>
    <col min="8214" max="8214" width="10.140625" style="287" bestFit="1" customWidth="1"/>
    <col min="8215" max="8217" width="9.140625" style="287"/>
    <col min="8218" max="8218" width="14.42578125" style="287" bestFit="1" customWidth="1"/>
    <col min="8219" max="8449" width="9.140625" style="287"/>
    <col min="8450" max="8450" width="11.5703125" style="287" customWidth="1"/>
    <col min="8451" max="8451" width="68.5703125" style="287" customWidth="1"/>
    <col min="8452" max="8452" width="10.140625" style="287" customWidth="1"/>
    <col min="8453" max="8453" width="14" style="287" customWidth="1"/>
    <col min="8454" max="8454" width="11.5703125" style="287" customWidth="1"/>
    <col min="8455" max="8455" width="10.42578125" style="287" customWidth="1"/>
    <col min="8456" max="8456" width="12.140625" style="287" customWidth="1"/>
    <col min="8457" max="8457" width="11.5703125" style="287" customWidth="1"/>
    <col min="8458" max="8458" width="9.85546875" style="287" customWidth="1"/>
    <col min="8459" max="8459" width="13.5703125" style="287" customWidth="1"/>
    <col min="8460" max="8460" width="11.140625" style="287" customWidth="1"/>
    <col min="8461" max="8461" width="10" style="287" customWidth="1"/>
    <col min="8462" max="8462" width="13.42578125" style="287" customWidth="1"/>
    <col min="8463" max="8464" width="11.140625" style="287" customWidth="1"/>
    <col min="8465" max="8465" width="14.5703125" style="287" customWidth="1"/>
    <col min="8466" max="8466" width="11.140625" style="287" customWidth="1"/>
    <col min="8467" max="8467" width="9.5703125" style="287" customWidth="1"/>
    <col min="8468" max="8468" width="14.42578125" style="287" customWidth="1"/>
    <col min="8469" max="8469" width="11.140625" style="287" customWidth="1"/>
    <col min="8470" max="8470" width="10.140625" style="287" bestFit="1" customWidth="1"/>
    <col min="8471" max="8473" width="9.140625" style="287"/>
    <col min="8474" max="8474" width="14.42578125" style="287" bestFit="1" customWidth="1"/>
    <col min="8475" max="8705" width="9.140625" style="287"/>
    <col min="8706" max="8706" width="11.5703125" style="287" customWidth="1"/>
    <col min="8707" max="8707" width="68.5703125" style="287" customWidth="1"/>
    <col min="8708" max="8708" width="10.140625" style="287" customWidth="1"/>
    <col min="8709" max="8709" width="14" style="287" customWidth="1"/>
    <col min="8710" max="8710" width="11.5703125" style="287" customWidth="1"/>
    <col min="8711" max="8711" width="10.42578125" style="287" customWidth="1"/>
    <col min="8712" max="8712" width="12.140625" style="287" customWidth="1"/>
    <col min="8713" max="8713" width="11.5703125" style="287" customWidth="1"/>
    <col min="8714" max="8714" width="9.85546875" style="287" customWidth="1"/>
    <col min="8715" max="8715" width="13.5703125" style="287" customWidth="1"/>
    <col min="8716" max="8716" width="11.140625" style="287" customWidth="1"/>
    <col min="8717" max="8717" width="10" style="287" customWidth="1"/>
    <col min="8718" max="8718" width="13.42578125" style="287" customWidth="1"/>
    <col min="8719" max="8720" width="11.140625" style="287" customWidth="1"/>
    <col min="8721" max="8721" width="14.5703125" style="287" customWidth="1"/>
    <col min="8722" max="8722" width="11.140625" style="287" customWidth="1"/>
    <col min="8723" max="8723" width="9.5703125" style="287" customWidth="1"/>
    <col min="8724" max="8724" width="14.42578125" style="287" customWidth="1"/>
    <col min="8725" max="8725" width="11.140625" style="287" customWidth="1"/>
    <col min="8726" max="8726" width="10.140625" style="287" bestFit="1" customWidth="1"/>
    <col min="8727" max="8729" width="9.140625" style="287"/>
    <col min="8730" max="8730" width="14.42578125" style="287" bestFit="1" customWidth="1"/>
    <col min="8731" max="8961" width="9.140625" style="287"/>
    <col min="8962" max="8962" width="11.5703125" style="287" customWidth="1"/>
    <col min="8963" max="8963" width="68.5703125" style="287" customWidth="1"/>
    <col min="8964" max="8964" width="10.140625" style="287" customWidth="1"/>
    <col min="8965" max="8965" width="14" style="287" customWidth="1"/>
    <col min="8966" max="8966" width="11.5703125" style="287" customWidth="1"/>
    <col min="8967" max="8967" width="10.42578125" style="287" customWidth="1"/>
    <col min="8968" max="8968" width="12.140625" style="287" customWidth="1"/>
    <col min="8969" max="8969" width="11.5703125" style="287" customWidth="1"/>
    <col min="8970" max="8970" width="9.85546875" style="287" customWidth="1"/>
    <col min="8971" max="8971" width="13.5703125" style="287" customWidth="1"/>
    <col min="8972" max="8972" width="11.140625" style="287" customWidth="1"/>
    <col min="8973" max="8973" width="10" style="287" customWidth="1"/>
    <col min="8974" max="8974" width="13.42578125" style="287" customWidth="1"/>
    <col min="8975" max="8976" width="11.140625" style="287" customWidth="1"/>
    <col min="8977" max="8977" width="14.5703125" style="287" customWidth="1"/>
    <col min="8978" max="8978" width="11.140625" style="287" customWidth="1"/>
    <col min="8979" max="8979" width="9.5703125" style="287" customWidth="1"/>
    <col min="8980" max="8980" width="14.42578125" style="287" customWidth="1"/>
    <col min="8981" max="8981" width="11.140625" style="287" customWidth="1"/>
    <col min="8982" max="8982" width="10.140625" style="287" bestFit="1" customWidth="1"/>
    <col min="8983" max="8985" width="9.140625" style="287"/>
    <col min="8986" max="8986" width="14.42578125" style="287" bestFit="1" customWidth="1"/>
    <col min="8987" max="9217" width="9.140625" style="287"/>
    <col min="9218" max="9218" width="11.5703125" style="287" customWidth="1"/>
    <col min="9219" max="9219" width="68.5703125" style="287" customWidth="1"/>
    <col min="9220" max="9220" width="10.140625" style="287" customWidth="1"/>
    <col min="9221" max="9221" width="14" style="287" customWidth="1"/>
    <col min="9222" max="9222" width="11.5703125" style="287" customWidth="1"/>
    <col min="9223" max="9223" width="10.42578125" style="287" customWidth="1"/>
    <col min="9224" max="9224" width="12.140625" style="287" customWidth="1"/>
    <col min="9225" max="9225" width="11.5703125" style="287" customWidth="1"/>
    <col min="9226" max="9226" width="9.85546875" style="287" customWidth="1"/>
    <col min="9227" max="9227" width="13.5703125" style="287" customWidth="1"/>
    <col min="9228" max="9228" width="11.140625" style="287" customWidth="1"/>
    <col min="9229" max="9229" width="10" style="287" customWidth="1"/>
    <col min="9230" max="9230" width="13.42578125" style="287" customWidth="1"/>
    <col min="9231" max="9232" width="11.140625" style="287" customWidth="1"/>
    <col min="9233" max="9233" width="14.5703125" style="287" customWidth="1"/>
    <col min="9234" max="9234" width="11.140625" style="287" customWidth="1"/>
    <col min="9235" max="9235" width="9.5703125" style="287" customWidth="1"/>
    <col min="9236" max="9236" width="14.42578125" style="287" customWidth="1"/>
    <col min="9237" max="9237" width="11.140625" style="287" customWidth="1"/>
    <col min="9238" max="9238" width="10.140625" style="287" bestFit="1" customWidth="1"/>
    <col min="9239" max="9241" width="9.140625" style="287"/>
    <col min="9242" max="9242" width="14.42578125" style="287" bestFit="1" customWidth="1"/>
    <col min="9243" max="9473" width="9.140625" style="287"/>
    <col min="9474" max="9474" width="11.5703125" style="287" customWidth="1"/>
    <col min="9475" max="9475" width="68.5703125" style="287" customWidth="1"/>
    <col min="9476" max="9476" width="10.140625" style="287" customWidth="1"/>
    <col min="9477" max="9477" width="14" style="287" customWidth="1"/>
    <col min="9478" max="9478" width="11.5703125" style="287" customWidth="1"/>
    <col min="9479" max="9479" width="10.42578125" style="287" customWidth="1"/>
    <col min="9480" max="9480" width="12.140625" style="287" customWidth="1"/>
    <col min="9481" max="9481" width="11.5703125" style="287" customWidth="1"/>
    <col min="9482" max="9482" width="9.85546875" style="287" customWidth="1"/>
    <col min="9483" max="9483" width="13.5703125" style="287" customWidth="1"/>
    <col min="9484" max="9484" width="11.140625" style="287" customWidth="1"/>
    <col min="9485" max="9485" width="10" style="287" customWidth="1"/>
    <col min="9486" max="9486" width="13.42578125" style="287" customWidth="1"/>
    <col min="9487" max="9488" width="11.140625" style="287" customWidth="1"/>
    <col min="9489" max="9489" width="14.5703125" style="287" customWidth="1"/>
    <col min="9490" max="9490" width="11.140625" style="287" customWidth="1"/>
    <col min="9491" max="9491" width="9.5703125" style="287" customWidth="1"/>
    <col min="9492" max="9492" width="14.42578125" style="287" customWidth="1"/>
    <col min="9493" max="9493" width="11.140625" style="287" customWidth="1"/>
    <col min="9494" max="9494" width="10.140625" style="287" bestFit="1" customWidth="1"/>
    <col min="9495" max="9497" width="9.140625" style="287"/>
    <col min="9498" max="9498" width="14.42578125" style="287" bestFit="1" customWidth="1"/>
    <col min="9499" max="9729" width="9.140625" style="287"/>
    <col min="9730" max="9730" width="11.5703125" style="287" customWidth="1"/>
    <col min="9731" max="9731" width="68.5703125" style="287" customWidth="1"/>
    <col min="9732" max="9732" width="10.140625" style="287" customWidth="1"/>
    <col min="9733" max="9733" width="14" style="287" customWidth="1"/>
    <col min="9734" max="9734" width="11.5703125" style="287" customWidth="1"/>
    <col min="9735" max="9735" width="10.42578125" style="287" customWidth="1"/>
    <col min="9736" max="9736" width="12.140625" style="287" customWidth="1"/>
    <col min="9737" max="9737" width="11.5703125" style="287" customWidth="1"/>
    <col min="9738" max="9738" width="9.85546875" style="287" customWidth="1"/>
    <col min="9739" max="9739" width="13.5703125" style="287" customWidth="1"/>
    <col min="9740" max="9740" width="11.140625" style="287" customWidth="1"/>
    <col min="9741" max="9741" width="10" style="287" customWidth="1"/>
    <col min="9742" max="9742" width="13.42578125" style="287" customWidth="1"/>
    <col min="9743" max="9744" width="11.140625" style="287" customWidth="1"/>
    <col min="9745" max="9745" width="14.5703125" style="287" customWidth="1"/>
    <col min="9746" max="9746" width="11.140625" style="287" customWidth="1"/>
    <col min="9747" max="9747" width="9.5703125" style="287" customWidth="1"/>
    <col min="9748" max="9748" width="14.42578125" style="287" customWidth="1"/>
    <col min="9749" max="9749" width="11.140625" style="287" customWidth="1"/>
    <col min="9750" max="9750" width="10.140625" style="287" bestFit="1" customWidth="1"/>
    <col min="9751" max="9753" width="9.140625" style="287"/>
    <col min="9754" max="9754" width="14.42578125" style="287" bestFit="1" customWidth="1"/>
    <col min="9755" max="9985" width="9.140625" style="287"/>
    <col min="9986" max="9986" width="11.5703125" style="287" customWidth="1"/>
    <col min="9987" max="9987" width="68.5703125" style="287" customWidth="1"/>
    <col min="9988" max="9988" width="10.140625" style="287" customWidth="1"/>
    <col min="9989" max="9989" width="14" style="287" customWidth="1"/>
    <col min="9990" max="9990" width="11.5703125" style="287" customWidth="1"/>
    <col min="9991" max="9991" width="10.42578125" style="287" customWidth="1"/>
    <col min="9992" max="9992" width="12.140625" style="287" customWidth="1"/>
    <col min="9993" max="9993" width="11.5703125" style="287" customWidth="1"/>
    <col min="9994" max="9994" width="9.85546875" style="287" customWidth="1"/>
    <col min="9995" max="9995" width="13.5703125" style="287" customWidth="1"/>
    <col min="9996" max="9996" width="11.140625" style="287" customWidth="1"/>
    <col min="9997" max="9997" width="10" style="287" customWidth="1"/>
    <col min="9998" max="9998" width="13.42578125" style="287" customWidth="1"/>
    <col min="9999" max="10000" width="11.140625" style="287" customWidth="1"/>
    <col min="10001" max="10001" width="14.5703125" style="287" customWidth="1"/>
    <col min="10002" max="10002" width="11.140625" style="287" customWidth="1"/>
    <col min="10003" max="10003" width="9.5703125" style="287" customWidth="1"/>
    <col min="10004" max="10004" width="14.42578125" style="287" customWidth="1"/>
    <col min="10005" max="10005" width="11.140625" style="287" customWidth="1"/>
    <col min="10006" max="10006" width="10.140625" style="287" bestFit="1" customWidth="1"/>
    <col min="10007" max="10009" width="9.140625" style="287"/>
    <col min="10010" max="10010" width="14.42578125" style="287" bestFit="1" customWidth="1"/>
    <col min="10011" max="10241" width="9.140625" style="287"/>
    <col min="10242" max="10242" width="11.5703125" style="287" customWidth="1"/>
    <col min="10243" max="10243" width="68.5703125" style="287" customWidth="1"/>
    <col min="10244" max="10244" width="10.140625" style="287" customWidth="1"/>
    <col min="10245" max="10245" width="14" style="287" customWidth="1"/>
    <col min="10246" max="10246" width="11.5703125" style="287" customWidth="1"/>
    <col min="10247" max="10247" width="10.42578125" style="287" customWidth="1"/>
    <col min="10248" max="10248" width="12.140625" style="287" customWidth="1"/>
    <col min="10249" max="10249" width="11.5703125" style="287" customWidth="1"/>
    <col min="10250" max="10250" width="9.85546875" style="287" customWidth="1"/>
    <col min="10251" max="10251" width="13.5703125" style="287" customWidth="1"/>
    <col min="10252" max="10252" width="11.140625" style="287" customWidth="1"/>
    <col min="10253" max="10253" width="10" style="287" customWidth="1"/>
    <col min="10254" max="10254" width="13.42578125" style="287" customWidth="1"/>
    <col min="10255" max="10256" width="11.140625" style="287" customWidth="1"/>
    <col min="10257" max="10257" width="14.5703125" style="287" customWidth="1"/>
    <col min="10258" max="10258" width="11.140625" style="287" customWidth="1"/>
    <col min="10259" max="10259" width="9.5703125" style="287" customWidth="1"/>
    <col min="10260" max="10260" width="14.42578125" style="287" customWidth="1"/>
    <col min="10261" max="10261" width="11.140625" style="287" customWidth="1"/>
    <col min="10262" max="10262" width="10.140625" style="287" bestFit="1" customWidth="1"/>
    <col min="10263" max="10265" width="9.140625" style="287"/>
    <col min="10266" max="10266" width="14.42578125" style="287" bestFit="1" customWidth="1"/>
    <col min="10267" max="10497" width="9.140625" style="287"/>
    <col min="10498" max="10498" width="11.5703125" style="287" customWidth="1"/>
    <col min="10499" max="10499" width="68.5703125" style="287" customWidth="1"/>
    <col min="10500" max="10500" width="10.140625" style="287" customWidth="1"/>
    <col min="10501" max="10501" width="14" style="287" customWidth="1"/>
    <col min="10502" max="10502" width="11.5703125" style="287" customWidth="1"/>
    <col min="10503" max="10503" width="10.42578125" style="287" customWidth="1"/>
    <col min="10504" max="10504" width="12.140625" style="287" customWidth="1"/>
    <col min="10505" max="10505" width="11.5703125" style="287" customWidth="1"/>
    <col min="10506" max="10506" width="9.85546875" style="287" customWidth="1"/>
    <col min="10507" max="10507" width="13.5703125" style="287" customWidth="1"/>
    <col min="10508" max="10508" width="11.140625" style="287" customWidth="1"/>
    <col min="10509" max="10509" width="10" style="287" customWidth="1"/>
    <col min="10510" max="10510" width="13.42578125" style="287" customWidth="1"/>
    <col min="10511" max="10512" width="11.140625" style="287" customWidth="1"/>
    <col min="10513" max="10513" width="14.5703125" style="287" customWidth="1"/>
    <col min="10514" max="10514" width="11.140625" style="287" customWidth="1"/>
    <col min="10515" max="10515" width="9.5703125" style="287" customWidth="1"/>
    <col min="10516" max="10516" width="14.42578125" style="287" customWidth="1"/>
    <col min="10517" max="10517" width="11.140625" style="287" customWidth="1"/>
    <col min="10518" max="10518" width="10.140625" style="287" bestFit="1" customWidth="1"/>
    <col min="10519" max="10521" width="9.140625" style="287"/>
    <col min="10522" max="10522" width="14.42578125" style="287" bestFit="1" customWidth="1"/>
    <col min="10523" max="10753" width="9.140625" style="287"/>
    <col min="10754" max="10754" width="11.5703125" style="287" customWidth="1"/>
    <col min="10755" max="10755" width="68.5703125" style="287" customWidth="1"/>
    <col min="10756" max="10756" width="10.140625" style="287" customWidth="1"/>
    <col min="10757" max="10757" width="14" style="287" customWidth="1"/>
    <col min="10758" max="10758" width="11.5703125" style="287" customWidth="1"/>
    <col min="10759" max="10759" width="10.42578125" style="287" customWidth="1"/>
    <col min="10760" max="10760" width="12.140625" style="287" customWidth="1"/>
    <col min="10761" max="10761" width="11.5703125" style="287" customWidth="1"/>
    <col min="10762" max="10762" width="9.85546875" style="287" customWidth="1"/>
    <col min="10763" max="10763" width="13.5703125" style="287" customWidth="1"/>
    <col min="10764" max="10764" width="11.140625" style="287" customWidth="1"/>
    <col min="10765" max="10765" width="10" style="287" customWidth="1"/>
    <col min="10766" max="10766" width="13.42578125" style="287" customWidth="1"/>
    <col min="10767" max="10768" width="11.140625" style="287" customWidth="1"/>
    <col min="10769" max="10769" width="14.5703125" style="287" customWidth="1"/>
    <col min="10770" max="10770" width="11.140625" style="287" customWidth="1"/>
    <col min="10771" max="10771" width="9.5703125" style="287" customWidth="1"/>
    <col min="10772" max="10772" width="14.42578125" style="287" customWidth="1"/>
    <col min="10773" max="10773" width="11.140625" style="287" customWidth="1"/>
    <col min="10774" max="10774" width="10.140625" style="287" bestFit="1" customWidth="1"/>
    <col min="10775" max="10777" width="9.140625" style="287"/>
    <col min="10778" max="10778" width="14.42578125" style="287" bestFit="1" customWidth="1"/>
    <col min="10779" max="11009" width="9.140625" style="287"/>
    <col min="11010" max="11010" width="11.5703125" style="287" customWidth="1"/>
    <col min="11011" max="11011" width="68.5703125" style="287" customWidth="1"/>
    <col min="11012" max="11012" width="10.140625" style="287" customWidth="1"/>
    <col min="11013" max="11013" width="14" style="287" customWidth="1"/>
    <col min="11014" max="11014" width="11.5703125" style="287" customWidth="1"/>
    <col min="11015" max="11015" width="10.42578125" style="287" customWidth="1"/>
    <col min="11016" max="11016" width="12.140625" style="287" customWidth="1"/>
    <col min="11017" max="11017" width="11.5703125" style="287" customWidth="1"/>
    <col min="11018" max="11018" width="9.85546875" style="287" customWidth="1"/>
    <col min="11019" max="11019" width="13.5703125" style="287" customWidth="1"/>
    <col min="11020" max="11020" width="11.140625" style="287" customWidth="1"/>
    <col min="11021" max="11021" width="10" style="287" customWidth="1"/>
    <col min="11022" max="11022" width="13.42578125" style="287" customWidth="1"/>
    <col min="11023" max="11024" width="11.140625" style="287" customWidth="1"/>
    <col min="11025" max="11025" width="14.5703125" style="287" customWidth="1"/>
    <col min="11026" max="11026" width="11.140625" style="287" customWidth="1"/>
    <col min="11027" max="11027" width="9.5703125" style="287" customWidth="1"/>
    <col min="11028" max="11028" width="14.42578125" style="287" customWidth="1"/>
    <col min="11029" max="11029" width="11.140625" style="287" customWidth="1"/>
    <col min="11030" max="11030" width="10.140625" style="287" bestFit="1" customWidth="1"/>
    <col min="11031" max="11033" width="9.140625" style="287"/>
    <col min="11034" max="11034" width="14.42578125" style="287" bestFit="1" customWidth="1"/>
    <col min="11035" max="11265" width="9.140625" style="287"/>
    <col min="11266" max="11266" width="11.5703125" style="287" customWidth="1"/>
    <col min="11267" max="11267" width="68.5703125" style="287" customWidth="1"/>
    <col min="11268" max="11268" width="10.140625" style="287" customWidth="1"/>
    <col min="11269" max="11269" width="14" style="287" customWidth="1"/>
    <col min="11270" max="11270" width="11.5703125" style="287" customWidth="1"/>
    <col min="11271" max="11271" width="10.42578125" style="287" customWidth="1"/>
    <col min="11272" max="11272" width="12.140625" style="287" customWidth="1"/>
    <col min="11273" max="11273" width="11.5703125" style="287" customWidth="1"/>
    <col min="11274" max="11274" width="9.85546875" style="287" customWidth="1"/>
    <col min="11275" max="11275" width="13.5703125" style="287" customWidth="1"/>
    <col min="11276" max="11276" width="11.140625" style="287" customWidth="1"/>
    <col min="11277" max="11277" width="10" style="287" customWidth="1"/>
    <col min="11278" max="11278" width="13.42578125" style="287" customWidth="1"/>
    <col min="11279" max="11280" width="11.140625" style="287" customWidth="1"/>
    <col min="11281" max="11281" width="14.5703125" style="287" customWidth="1"/>
    <col min="11282" max="11282" width="11.140625" style="287" customWidth="1"/>
    <col min="11283" max="11283" width="9.5703125" style="287" customWidth="1"/>
    <col min="11284" max="11284" width="14.42578125" style="287" customWidth="1"/>
    <col min="11285" max="11285" width="11.140625" style="287" customWidth="1"/>
    <col min="11286" max="11286" width="10.140625" style="287" bestFit="1" customWidth="1"/>
    <col min="11287" max="11289" width="9.140625" style="287"/>
    <col min="11290" max="11290" width="14.42578125" style="287" bestFit="1" customWidth="1"/>
    <col min="11291" max="11521" width="9.140625" style="287"/>
    <col min="11522" max="11522" width="11.5703125" style="287" customWidth="1"/>
    <col min="11523" max="11523" width="68.5703125" style="287" customWidth="1"/>
    <col min="11524" max="11524" width="10.140625" style="287" customWidth="1"/>
    <col min="11525" max="11525" width="14" style="287" customWidth="1"/>
    <col min="11526" max="11526" width="11.5703125" style="287" customWidth="1"/>
    <col min="11527" max="11527" width="10.42578125" style="287" customWidth="1"/>
    <col min="11528" max="11528" width="12.140625" style="287" customWidth="1"/>
    <col min="11529" max="11529" width="11.5703125" style="287" customWidth="1"/>
    <col min="11530" max="11530" width="9.85546875" style="287" customWidth="1"/>
    <col min="11531" max="11531" width="13.5703125" style="287" customWidth="1"/>
    <col min="11532" max="11532" width="11.140625" style="287" customWidth="1"/>
    <col min="11533" max="11533" width="10" style="287" customWidth="1"/>
    <col min="11534" max="11534" width="13.42578125" style="287" customWidth="1"/>
    <col min="11535" max="11536" width="11.140625" style="287" customWidth="1"/>
    <col min="11537" max="11537" width="14.5703125" style="287" customWidth="1"/>
    <col min="11538" max="11538" width="11.140625" style="287" customWidth="1"/>
    <col min="11539" max="11539" width="9.5703125" style="287" customWidth="1"/>
    <col min="11540" max="11540" width="14.42578125" style="287" customWidth="1"/>
    <col min="11541" max="11541" width="11.140625" style="287" customWidth="1"/>
    <col min="11542" max="11542" width="10.140625" style="287" bestFit="1" customWidth="1"/>
    <col min="11543" max="11545" width="9.140625" style="287"/>
    <col min="11546" max="11546" width="14.42578125" style="287" bestFit="1" customWidth="1"/>
    <col min="11547" max="11777" width="9.140625" style="287"/>
    <col min="11778" max="11778" width="11.5703125" style="287" customWidth="1"/>
    <col min="11779" max="11779" width="68.5703125" style="287" customWidth="1"/>
    <col min="11780" max="11780" width="10.140625" style="287" customWidth="1"/>
    <col min="11781" max="11781" width="14" style="287" customWidth="1"/>
    <col min="11782" max="11782" width="11.5703125" style="287" customWidth="1"/>
    <col min="11783" max="11783" width="10.42578125" style="287" customWidth="1"/>
    <col min="11784" max="11784" width="12.140625" style="287" customWidth="1"/>
    <col min="11785" max="11785" width="11.5703125" style="287" customWidth="1"/>
    <col min="11786" max="11786" width="9.85546875" style="287" customWidth="1"/>
    <col min="11787" max="11787" width="13.5703125" style="287" customWidth="1"/>
    <col min="11788" max="11788" width="11.140625" style="287" customWidth="1"/>
    <col min="11789" max="11789" width="10" style="287" customWidth="1"/>
    <col min="11790" max="11790" width="13.42578125" style="287" customWidth="1"/>
    <col min="11791" max="11792" width="11.140625" style="287" customWidth="1"/>
    <col min="11793" max="11793" width="14.5703125" style="287" customWidth="1"/>
    <col min="11794" max="11794" width="11.140625" style="287" customWidth="1"/>
    <col min="11795" max="11795" width="9.5703125" style="287" customWidth="1"/>
    <col min="11796" max="11796" width="14.42578125" style="287" customWidth="1"/>
    <col min="11797" max="11797" width="11.140625" style="287" customWidth="1"/>
    <col min="11798" max="11798" width="10.140625" style="287" bestFit="1" customWidth="1"/>
    <col min="11799" max="11801" width="9.140625" style="287"/>
    <col min="11802" max="11802" width="14.42578125" style="287" bestFit="1" customWidth="1"/>
    <col min="11803" max="12033" width="9.140625" style="287"/>
    <col min="12034" max="12034" width="11.5703125" style="287" customWidth="1"/>
    <col min="12035" max="12035" width="68.5703125" style="287" customWidth="1"/>
    <col min="12036" max="12036" width="10.140625" style="287" customWidth="1"/>
    <col min="12037" max="12037" width="14" style="287" customWidth="1"/>
    <col min="12038" max="12038" width="11.5703125" style="287" customWidth="1"/>
    <col min="12039" max="12039" width="10.42578125" style="287" customWidth="1"/>
    <col min="12040" max="12040" width="12.140625" style="287" customWidth="1"/>
    <col min="12041" max="12041" width="11.5703125" style="287" customWidth="1"/>
    <col min="12042" max="12042" width="9.85546875" style="287" customWidth="1"/>
    <col min="12043" max="12043" width="13.5703125" style="287" customWidth="1"/>
    <col min="12044" max="12044" width="11.140625" style="287" customWidth="1"/>
    <col min="12045" max="12045" width="10" style="287" customWidth="1"/>
    <col min="12046" max="12046" width="13.42578125" style="287" customWidth="1"/>
    <col min="12047" max="12048" width="11.140625" style="287" customWidth="1"/>
    <col min="12049" max="12049" width="14.5703125" style="287" customWidth="1"/>
    <col min="12050" max="12050" width="11.140625" style="287" customWidth="1"/>
    <col min="12051" max="12051" width="9.5703125" style="287" customWidth="1"/>
    <col min="12052" max="12052" width="14.42578125" style="287" customWidth="1"/>
    <col min="12053" max="12053" width="11.140625" style="287" customWidth="1"/>
    <col min="12054" max="12054" width="10.140625" style="287" bestFit="1" customWidth="1"/>
    <col min="12055" max="12057" width="9.140625" style="287"/>
    <col min="12058" max="12058" width="14.42578125" style="287" bestFit="1" customWidth="1"/>
    <col min="12059" max="12289" width="9.140625" style="287"/>
    <col min="12290" max="12290" width="11.5703125" style="287" customWidth="1"/>
    <col min="12291" max="12291" width="68.5703125" style="287" customWidth="1"/>
    <col min="12292" max="12292" width="10.140625" style="287" customWidth="1"/>
    <col min="12293" max="12293" width="14" style="287" customWidth="1"/>
    <col min="12294" max="12294" width="11.5703125" style="287" customWidth="1"/>
    <col min="12295" max="12295" width="10.42578125" style="287" customWidth="1"/>
    <col min="12296" max="12296" width="12.140625" style="287" customWidth="1"/>
    <col min="12297" max="12297" width="11.5703125" style="287" customWidth="1"/>
    <col min="12298" max="12298" width="9.85546875" style="287" customWidth="1"/>
    <col min="12299" max="12299" width="13.5703125" style="287" customWidth="1"/>
    <col min="12300" max="12300" width="11.140625" style="287" customWidth="1"/>
    <col min="12301" max="12301" width="10" style="287" customWidth="1"/>
    <col min="12302" max="12302" width="13.42578125" style="287" customWidth="1"/>
    <col min="12303" max="12304" width="11.140625" style="287" customWidth="1"/>
    <col min="12305" max="12305" width="14.5703125" style="287" customWidth="1"/>
    <col min="12306" max="12306" width="11.140625" style="287" customWidth="1"/>
    <col min="12307" max="12307" width="9.5703125" style="287" customWidth="1"/>
    <col min="12308" max="12308" width="14.42578125" style="287" customWidth="1"/>
    <col min="12309" max="12309" width="11.140625" style="287" customWidth="1"/>
    <col min="12310" max="12310" width="10.140625" style="287" bestFit="1" customWidth="1"/>
    <col min="12311" max="12313" width="9.140625" style="287"/>
    <col min="12314" max="12314" width="14.42578125" style="287" bestFit="1" customWidth="1"/>
    <col min="12315" max="12545" width="9.140625" style="287"/>
    <col min="12546" max="12546" width="11.5703125" style="287" customWidth="1"/>
    <col min="12547" max="12547" width="68.5703125" style="287" customWidth="1"/>
    <col min="12548" max="12548" width="10.140625" style="287" customWidth="1"/>
    <col min="12549" max="12549" width="14" style="287" customWidth="1"/>
    <col min="12550" max="12550" width="11.5703125" style="287" customWidth="1"/>
    <col min="12551" max="12551" width="10.42578125" style="287" customWidth="1"/>
    <col min="12552" max="12552" width="12.140625" style="287" customWidth="1"/>
    <col min="12553" max="12553" width="11.5703125" style="287" customWidth="1"/>
    <col min="12554" max="12554" width="9.85546875" style="287" customWidth="1"/>
    <col min="12555" max="12555" width="13.5703125" style="287" customWidth="1"/>
    <col min="12556" max="12556" width="11.140625" style="287" customWidth="1"/>
    <col min="12557" max="12557" width="10" style="287" customWidth="1"/>
    <col min="12558" max="12558" width="13.42578125" style="287" customWidth="1"/>
    <col min="12559" max="12560" width="11.140625" style="287" customWidth="1"/>
    <col min="12561" max="12561" width="14.5703125" style="287" customWidth="1"/>
    <col min="12562" max="12562" width="11.140625" style="287" customWidth="1"/>
    <col min="12563" max="12563" width="9.5703125" style="287" customWidth="1"/>
    <col min="12564" max="12564" width="14.42578125" style="287" customWidth="1"/>
    <col min="12565" max="12565" width="11.140625" style="287" customWidth="1"/>
    <col min="12566" max="12566" width="10.140625" style="287" bestFit="1" customWidth="1"/>
    <col min="12567" max="12569" width="9.140625" style="287"/>
    <col min="12570" max="12570" width="14.42578125" style="287" bestFit="1" customWidth="1"/>
    <col min="12571" max="12801" width="9.140625" style="287"/>
    <col min="12802" max="12802" width="11.5703125" style="287" customWidth="1"/>
    <col min="12803" max="12803" width="68.5703125" style="287" customWidth="1"/>
    <col min="12804" max="12804" width="10.140625" style="287" customWidth="1"/>
    <col min="12805" max="12805" width="14" style="287" customWidth="1"/>
    <col min="12806" max="12806" width="11.5703125" style="287" customWidth="1"/>
    <col min="12807" max="12807" width="10.42578125" style="287" customWidth="1"/>
    <col min="12808" max="12808" width="12.140625" style="287" customWidth="1"/>
    <col min="12809" max="12809" width="11.5703125" style="287" customWidth="1"/>
    <col min="12810" max="12810" width="9.85546875" style="287" customWidth="1"/>
    <col min="12811" max="12811" width="13.5703125" style="287" customWidth="1"/>
    <col min="12812" max="12812" width="11.140625" style="287" customWidth="1"/>
    <col min="12813" max="12813" width="10" style="287" customWidth="1"/>
    <col min="12814" max="12814" width="13.42578125" style="287" customWidth="1"/>
    <col min="12815" max="12816" width="11.140625" style="287" customWidth="1"/>
    <col min="12817" max="12817" width="14.5703125" style="287" customWidth="1"/>
    <col min="12818" max="12818" width="11.140625" style="287" customWidth="1"/>
    <col min="12819" max="12819" width="9.5703125" style="287" customWidth="1"/>
    <col min="12820" max="12820" width="14.42578125" style="287" customWidth="1"/>
    <col min="12821" max="12821" width="11.140625" style="287" customWidth="1"/>
    <col min="12822" max="12822" width="10.140625" style="287" bestFit="1" customWidth="1"/>
    <col min="12823" max="12825" width="9.140625" style="287"/>
    <col min="12826" max="12826" width="14.42578125" style="287" bestFit="1" customWidth="1"/>
    <col min="12827" max="13057" width="9.140625" style="287"/>
    <col min="13058" max="13058" width="11.5703125" style="287" customWidth="1"/>
    <col min="13059" max="13059" width="68.5703125" style="287" customWidth="1"/>
    <col min="13060" max="13060" width="10.140625" style="287" customWidth="1"/>
    <col min="13061" max="13061" width="14" style="287" customWidth="1"/>
    <col min="13062" max="13062" width="11.5703125" style="287" customWidth="1"/>
    <col min="13063" max="13063" width="10.42578125" style="287" customWidth="1"/>
    <col min="13064" max="13064" width="12.140625" style="287" customWidth="1"/>
    <col min="13065" max="13065" width="11.5703125" style="287" customWidth="1"/>
    <col min="13066" max="13066" width="9.85546875" style="287" customWidth="1"/>
    <col min="13067" max="13067" width="13.5703125" style="287" customWidth="1"/>
    <col min="13068" max="13068" width="11.140625" style="287" customWidth="1"/>
    <col min="13069" max="13069" width="10" style="287" customWidth="1"/>
    <col min="13070" max="13070" width="13.42578125" style="287" customWidth="1"/>
    <col min="13071" max="13072" width="11.140625" style="287" customWidth="1"/>
    <col min="13073" max="13073" width="14.5703125" style="287" customWidth="1"/>
    <col min="13074" max="13074" width="11.140625" style="287" customWidth="1"/>
    <col min="13075" max="13075" width="9.5703125" style="287" customWidth="1"/>
    <col min="13076" max="13076" width="14.42578125" style="287" customWidth="1"/>
    <col min="13077" max="13077" width="11.140625" style="287" customWidth="1"/>
    <col min="13078" max="13078" width="10.140625" style="287" bestFit="1" customWidth="1"/>
    <col min="13079" max="13081" width="9.140625" style="287"/>
    <col min="13082" max="13082" width="14.42578125" style="287" bestFit="1" customWidth="1"/>
    <col min="13083" max="13313" width="9.140625" style="287"/>
    <col min="13314" max="13314" width="11.5703125" style="287" customWidth="1"/>
    <col min="13315" max="13315" width="68.5703125" style="287" customWidth="1"/>
    <col min="13316" max="13316" width="10.140625" style="287" customWidth="1"/>
    <col min="13317" max="13317" width="14" style="287" customWidth="1"/>
    <col min="13318" max="13318" width="11.5703125" style="287" customWidth="1"/>
    <col min="13319" max="13319" width="10.42578125" style="287" customWidth="1"/>
    <col min="13320" max="13320" width="12.140625" style="287" customWidth="1"/>
    <col min="13321" max="13321" width="11.5703125" style="287" customWidth="1"/>
    <col min="13322" max="13322" width="9.85546875" style="287" customWidth="1"/>
    <col min="13323" max="13323" width="13.5703125" style="287" customWidth="1"/>
    <col min="13324" max="13324" width="11.140625" style="287" customWidth="1"/>
    <col min="13325" max="13325" width="10" style="287" customWidth="1"/>
    <col min="13326" max="13326" width="13.42578125" style="287" customWidth="1"/>
    <col min="13327" max="13328" width="11.140625" style="287" customWidth="1"/>
    <col min="13329" max="13329" width="14.5703125" style="287" customWidth="1"/>
    <col min="13330" max="13330" width="11.140625" style="287" customWidth="1"/>
    <col min="13331" max="13331" width="9.5703125" style="287" customWidth="1"/>
    <col min="13332" max="13332" width="14.42578125" style="287" customWidth="1"/>
    <col min="13333" max="13333" width="11.140625" style="287" customWidth="1"/>
    <col min="13334" max="13334" width="10.140625" style="287" bestFit="1" customWidth="1"/>
    <col min="13335" max="13337" width="9.140625" style="287"/>
    <col min="13338" max="13338" width="14.42578125" style="287" bestFit="1" customWidth="1"/>
    <col min="13339" max="13569" width="9.140625" style="287"/>
    <col min="13570" max="13570" width="11.5703125" style="287" customWidth="1"/>
    <col min="13571" max="13571" width="68.5703125" style="287" customWidth="1"/>
    <col min="13572" max="13572" width="10.140625" style="287" customWidth="1"/>
    <col min="13573" max="13573" width="14" style="287" customWidth="1"/>
    <col min="13574" max="13574" width="11.5703125" style="287" customWidth="1"/>
    <col min="13575" max="13575" width="10.42578125" style="287" customWidth="1"/>
    <col min="13576" max="13576" width="12.140625" style="287" customWidth="1"/>
    <col min="13577" max="13577" width="11.5703125" style="287" customWidth="1"/>
    <col min="13578" max="13578" width="9.85546875" style="287" customWidth="1"/>
    <col min="13579" max="13579" width="13.5703125" style="287" customWidth="1"/>
    <col min="13580" max="13580" width="11.140625" style="287" customWidth="1"/>
    <col min="13581" max="13581" width="10" style="287" customWidth="1"/>
    <col min="13582" max="13582" width="13.42578125" style="287" customWidth="1"/>
    <col min="13583" max="13584" width="11.140625" style="287" customWidth="1"/>
    <col min="13585" max="13585" width="14.5703125" style="287" customWidth="1"/>
    <col min="13586" max="13586" width="11.140625" style="287" customWidth="1"/>
    <col min="13587" max="13587" width="9.5703125" style="287" customWidth="1"/>
    <col min="13588" max="13588" width="14.42578125" style="287" customWidth="1"/>
    <col min="13589" max="13589" width="11.140625" style="287" customWidth="1"/>
    <col min="13590" max="13590" width="10.140625" style="287" bestFit="1" customWidth="1"/>
    <col min="13591" max="13593" width="9.140625" style="287"/>
    <col min="13594" max="13594" width="14.42578125" style="287" bestFit="1" customWidth="1"/>
    <col min="13595" max="13825" width="9.140625" style="287"/>
    <col min="13826" max="13826" width="11.5703125" style="287" customWidth="1"/>
    <col min="13827" max="13827" width="68.5703125" style="287" customWidth="1"/>
    <col min="13828" max="13828" width="10.140625" style="287" customWidth="1"/>
    <col min="13829" max="13829" width="14" style="287" customWidth="1"/>
    <col min="13830" max="13830" width="11.5703125" style="287" customWidth="1"/>
    <col min="13831" max="13831" width="10.42578125" style="287" customWidth="1"/>
    <col min="13832" max="13832" width="12.140625" style="287" customWidth="1"/>
    <col min="13833" max="13833" width="11.5703125" style="287" customWidth="1"/>
    <col min="13834" max="13834" width="9.85546875" style="287" customWidth="1"/>
    <col min="13835" max="13835" width="13.5703125" style="287" customWidth="1"/>
    <col min="13836" max="13836" width="11.140625" style="287" customWidth="1"/>
    <col min="13837" max="13837" width="10" style="287" customWidth="1"/>
    <col min="13838" max="13838" width="13.42578125" style="287" customWidth="1"/>
    <col min="13839" max="13840" width="11.140625" style="287" customWidth="1"/>
    <col min="13841" max="13841" width="14.5703125" style="287" customWidth="1"/>
    <col min="13842" max="13842" width="11.140625" style="287" customWidth="1"/>
    <col min="13843" max="13843" width="9.5703125" style="287" customWidth="1"/>
    <col min="13844" max="13844" width="14.42578125" style="287" customWidth="1"/>
    <col min="13845" max="13845" width="11.140625" style="287" customWidth="1"/>
    <col min="13846" max="13846" width="10.140625" style="287" bestFit="1" customWidth="1"/>
    <col min="13847" max="13849" width="9.140625" style="287"/>
    <col min="13850" max="13850" width="14.42578125" style="287" bestFit="1" customWidth="1"/>
    <col min="13851" max="14081" width="9.140625" style="287"/>
    <col min="14082" max="14082" width="11.5703125" style="287" customWidth="1"/>
    <col min="14083" max="14083" width="68.5703125" style="287" customWidth="1"/>
    <col min="14084" max="14084" width="10.140625" style="287" customWidth="1"/>
    <col min="14085" max="14085" width="14" style="287" customWidth="1"/>
    <col min="14086" max="14086" width="11.5703125" style="287" customWidth="1"/>
    <col min="14087" max="14087" width="10.42578125" style="287" customWidth="1"/>
    <col min="14088" max="14088" width="12.140625" style="287" customWidth="1"/>
    <col min="14089" max="14089" width="11.5703125" style="287" customWidth="1"/>
    <col min="14090" max="14090" width="9.85546875" style="287" customWidth="1"/>
    <col min="14091" max="14091" width="13.5703125" style="287" customWidth="1"/>
    <col min="14092" max="14092" width="11.140625" style="287" customWidth="1"/>
    <col min="14093" max="14093" width="10" style="287" customWidth="1"/>
    <col min="14094" max="14094" width="13.42578125" style="287" customWidth="1"/>
    <col min="14095" max="14096" width="11.140625" style="287" customWidth="1"/>
    <col min="14097" max="14097" width="14.5703125" style="287" customWidth="1"/>
    <col min="14098" max="14098" width="11.140625" style="287" customWidth="1"/>
    <col min="14099" max="14099" width="9.5703125" style="287" customWidth="1"/>
    <col min="14100" max="14100" width="14.42578125" style="287" customWidth="1"/>
    <col min="14101" max="14101" width="11.140625" style="287" customWidth="1"/>
    <col min="14102" max="14102" width="10.140625" style="287" bestFit="1" customWidth="1"/>
    <col min="14103" max="14105" width="9.140625" style="287"/>
    <col min="14106" max="14106" width="14.42578125" style="287" bestFit="1" customWidth="1"/>
    <col min="14107" max="14337" width="9.140625" style="287"/>
    <col min="14338" max="14338" width="11.5703125" style="287" customWidth="1"/>
    <col min="14339" max="14339" width="68.5703125" style="287" customWidth="1"/>
    <col min="14340" max="14340" width="10.140625" style="287" customWidth="1"/>
    <col min="14341" max="14341" width="14" style="287" customWidth="1"/>
    <col min="14342" max="14342" width="11.5703125" style="287" customWidth="1"/>
    <col min="14343" max="14343" width="10.42578125" style="287" customWidth="1"/>
    <col min="14344" max="14344" width="12.140625" style="287" customWidth="1"/>
    <col min="14345" max="14345" width="11.5703125" style="287" customWidth="1"/>
    <col min="14346" max="14346" width="9.85546875" style="287" customWidth="1"/>
    <col min="14347" max="14347" width="13.5703125" style="287" customWidth="1"/>
    <col min="14348" max="14348" width="11.140625" style="287" customWidth="1"/>
    <col min="14349" max="14349" width="10" style="287" customWidth="1"/>
    <col min="14350" max="14350" width="13.42578125" style="287" customWidth="1"/>
    <col min="14351" max="14352" width="11.140625" style="287" customWidth="1"/>
    <col min="14353" max="14353" width="14.5703125" style="287" customWidth="1"/>
    <col min="14354" max="14354" width="11.140625" style="287" customWidth="1"/>
    <col min="14355" max="14355" width="9.5703125" style="287" customWidth="1"/>
    <col min="14356" max="14356" width="14.42578125" style="287" customWidth="1"/>
    <col min="14357" max="14357" width="11.140625" style="287" customWidth="1"/>
    <col min="14358" max="14358" width="10.140625" style="287" bestFit="1" customWidth="1"/>
    <col min="14359" max="14361" width="9.140625" style="287"/>
    <col min="14362" max="14362" width="14.42578125" style="287" bestFit="1" customWidth="1"/>
    <col min="14363" max="14593" width="9.140625" style="287"/>
    <col min="14594" max="14594" width="11.5703125" style="287" customWidth="1"/>
    <col min="14595" max="14595" width="68.5703125" style="287" customWidth="1"/>
    <col min="14596" max="14596" width="10.140625" style="287" customWidth="1"/>
    <col min="14597" max="14597" width="14" style="287" customWidth="1"/>
    <col min="14598" max="14598" width="11.5703125" style="287" customWidth="1"/>
    <col min="14599" max="14599" width="10.42578125" style="287" customWidth="1"/>
    <col min="14600" max="14600" width="12.140625" style="287" customWidth="1"/>
    <col min="14601" max="14601" width="11.5703125" style="287" customWidth="1"/>
    <col min="14602" max="14602" width="9.85546875" style="287" customWidth="1"/>
    <col min="14603" max="14603" width="13.5703125" style="287" customWidth="1"/>
    <col min="14604" max="14604" width="11.140625" style="287" customWidth="1"/>
    <col min="14605" max="14605" width="10" style="287" customWidth="1"/>
    <col min="14606" max="14606" width="13.42578125" style="287" customWidth="1"/>
    <col min="14607" max="14608" width="11.140625" style="287" customWidth="1"/>
    <col min="14609" max="14609" width="14.5703125" style="287" customWidth="1"/>
    <col min="14610" max="14610" width="11.140625" style="287" customWidth="1"/>
    <col min="14611" max="14611" width="9.5703125" style="287" customWidth="1"/>
    <col min="14612" max="14612" width="14.42578125" style="287" customWidth="1"/>
    <col min="14613" max="14613" width="11.140625" style="287" customWidth="1"/>
    <col min="14614" max="14614" width="10.140625" style="287" bestFit="1" customWidth="1"/>
    <col min="14615" max="14617" width="9.140625" style="287"/>
    <col min="14618" max="14618" width="14.42578125" style="287" bestFit="1" customWidth="1"/>
    <col min="14619" max="14849" width="9.140625" style="287"/>
    <col min="14850" max="14850" width="11.5703125" style="287" customWidth="1"/>
    <col min="14851" max="14851" width="68.5703125" style="287" customWidth="1"/>
    <col min="14852" max="14852" width="10.140625" style="287" customWidth="1"/>
    <col min="14853" max="14853" width="14" style="287" customWidth="1"/>
    <col min="14854" max="14854" width="11.5703125" style="287" customWidth="1"/>
    <col min="14855" max="14855" width="10.42578125" style="287" customWidth="1"/>
    <col min="14856" max="14856" width="12.140625" style="287" customWidth="1"/>
    <col min="14857" max="14857" width="11.5703125" style="287" customWidth="1"/>
    <col min="14858" max="14858" width="9.85546875" style="287" customWidth="1"/>
    <col min="14859" max="14859" width="13.5703125" style="287" customWidth="1"/>
    <col min="14860" max="14860" width="11.140625" style="287" customWidth="1"/>
    <col min="14861" max="14861" width="10" style="287" customWidth="1"/>
    <col min="14862" max="14862" width="13.42578125" style="287" customWidth="1"/>
    <col min="14863" max="14864" width="11.140625" style="287" customWidth="1"/>
    <col min="14865" max="14865" width="14.5703125" style="287" customWidth="1"/>
    <col min="14866" max="14866" width="11.140625" style="287" customWidth="1"/>
    <col min="14867" max="14867" width="9.5703125" style="287" customWidth="1"/>
    <col min="14868" max="14868" width="14.42578125" style="287" customWidth="1"/>
    <col min="14869" max="14869" width="11.140625" style="287" customWidth="1"/>
    <col min="14870" max="14870" width="10.140625" style="287" bestFit="1" customWidth="1"/>
    <col min="14871" max="14873" width="9.140625" style="287"/>
    <col min="14874" max="14874" width="14.42578125" style="287" bestFit="1" customWidth="1"/>
    <col min="14875" max="15105" width="9.140625" style="287"/>
    <col min="15106" max="15106" width="11.5703125" style="287" customWidth="1"/>
    <col min="15107" max="15107" width="68.5703125" style="287" customWidth="1"/>
    <col min="15108" max="15108" width="10.140625" style="287" customWidth="1"/>
    <col min="15109" max="15109" width="14" style="287" customWidth="1"/>
    <col min="15110" max="15110" width="11.5703125" style="287" customWidth="1"/>
    <col min="15111" max="15111" width="10.42578125" style="287" customWidth="1"/>
    <col min="15112" max="15112" width="12.140625" style="287" customWidth="1"/>
    <col min="15113" max="15113" width="11.5703125" style="287" customWidth="1"/>
    <col min="15114" max="15114" width="9.85546875" style="287" customWidth="1"/>
    <col min="15115" max="15115" width="13.5703125" style="287" customWidth="1"/>
    <col min="15116" max="15116" width="11.140625" style="287" customWidth="1"/>
    <col min="15117" max="15117" width="10" style="287" customWidth="1"/>
    <col min="15118" max="15118" width="13.42578125" style="287" customWidth="1"/>
    <col min="15119" max="15120" width="11.140625" style="287" customWidth="1"/>
    <col min="15121" max="15121" width="14.5703125" style="287" customWidth="1"/>
    <col min="15122" max="15122" width="11.140625" style="287" customWidth="1"/>
    <col min="15123" max="15123" width="9.5703125" style="287" customWidth="1"/>
    <col min="15124" max="15124" width="14.42578125" style="287" customWidth="1"/>
    <col min="15125" max="15125" width="11.140625" style="287" customWidth="1"/>
    <col min="15126" max="15126" width="10.140625" style="287" bestFit="1" customWidth="1"/>
    <col min="15127" max="15129" width="9.140625" style="287"/>
    <col min="15130" max="15130" width="14.42578125" style="287" bestFit="1" customWidth="1"/>
    <col min="15131" max="15361" width="9.140625" style="287"/>
    <col min="15362" max="15362" width="11.5703125" style="287" customWidth="1"/>
    <col min="15363" max="15363" width="68.5703125" style="287" customWidth="1"/>
    <col min="15364" max="15364" width="10.140625" style="287" customWidth="1"/>
    <col min="15365" max="15365" width="14" style="287" customWidth="1"/>
    <col min="15366" max="15366" width="11.5703125" style="287" customWidth="1"/>
    <col min="15367" max="15367" width="10.42578125" style="287" customWidth="1"/>
    <col min="15368" max="15368" width="12.140625" style="287" customWidth="1"/>
    <col min="15369" max="15369" width="11.5703125" style="287" customWidth="1"/>
    <col min="15370" max="15370" width="9.85546875" style="287" customWidth="1"/>
    <col min="15371" max="15371" width="13.5703125" style="287" customWidth="1"/>
    <col min="15372" max="15372" width="11.140625" style="287" customWidth="1"/>
    <col min="15373" max="15373" width="10" style="287" customWidth="1"/>
    <col min="15374" max="15374" width="13.42578125" style="287" customWidth="1"/>
    <col min="15375" max="15376" width="11.140625" style="287" customWidth="1"/>
    <col min="15377" max="15377" width="14.5703125" style="287" customWidth="1"/>
    <col min="15378" max="15378" width="11.140625" style="287" customWidth="1"/>
    <col min="15379" max="15379" width="9.5703125" style="287" customWidth="1"/>
    <col min="15380" max="15380" width="14.42578125" style="287" customWidth="1"/>
    <col min="15381" max="15381" width="11.140625" style="287" customWidth="1"/>
    <col min="15382" max="15382" width="10.140625" style="287" bestFit="1" customWidth="1"/>
    <col min="15383" max="15385" width="9.140625" style="287"/>
    <col min="15386" max="15386" width="14.42578125" style="287" bestFit="1" customWidth="1"/>
    <col min="15387" max="15617" width="9.140625" style="287"/>
    <col min="15618" max="15618" width="11.5703125" style="287" customWidth="1"/>
    <col min="15619" max="15619" width="68.5703125" style="287" customWidth="1"/>
    <col min="15620" max="15620" width="10.140625" style="287" customWidth="1"/>
    <col min="15621" max="15621" width="14" style="287" customWidth="1"/>
    <col min="15622" max="15622" width="11.5703125" style="287" customWidth="1"/>
    <col min="15623" max="15623" width="10.42578125" style="287" customWidth="1"/>
    <col min="15624" max="15624" width="12.140625" style="287" customWidth="1"/>
    <col min="15625" max="15625" width="11.5703125" style="287" customWidth="1"/>
    <col min="15626" max="15626" width="9.85546875" style="287" customWidth="1"/>
    <col min="15627" max="15627" width="13.5703125" style="287" customWidth="1"/>
    <col min="15628" max="15628" width="11.140625" style="287" customWidth="1"/>
    <col min="15629" max="15629" width="10" style="287" customWidth="1"/>
    <col min="15630" max="15630" width="13.42578125" style="287" customWidth="1"/>
    <col min="15631" max="15632" width="11.140625" style="287" customWidth="1"/>
    <col min="15633" max="15633" width="14.5703125" style="287" customWidth="1"/>
    <col min="15634" max="15634" width="11.140625" style="287" customWidth="1"/>
    <col min="15635" max="15635" width="9.5703125" style="287" customWidth="1"/>
    <col min="15636" max="15636" width="14.42578125" style="287" customWidth="1"/>
    <col min="15637" max="15637" width="11.140625" style="287" customWidth="1"/>
    <col min="15638" max="15638" width="10.140625" style="287" bestFit="1" customWidth="1"/>
    <col min="15639" max="15641" width="9.140625" style="287"/>
    <col min="15642" max="15642" width="14.42578125" style="287" bestFit="1" customWidth="1"/>
    <col min="15643" max="15873" width="9.140625" style="287"/>
    <col min="15874" max="15874" width="11.5703125" style="287" customWidth="1"/>
    <col min="15875" max="15875" width="68.5703125" style="287" customWidth="1"/>
    <col min="15876" max="15876" width="10.140625" style="287" customWidth="1"/>
    <col min="15877" max="15877" width="14" style="287" customWidth="1"/>
    <col min="15878" max="15878" width="11.5703125" style="287" customWidth="1"/>
    <col min="15879" max="15879" width="10.42578125" style="287" customWidth="1"/>
    <col min="15880" max="15880" width="12.140625" style="287" customWidth="1"/>
    <col min="15881" max="15881" width="11.5703125" style="287" customWidth="1"/>
    <col min="15882" max="15882" width="9.85546875" style="287" customWidth="1"/>
    <col min="15883" max="15883" width="13.5703125" style="287" customWidth="1"/>
    <col min="15884" max="15884" width="11.140625" style="287" customWidth="1"/>
    <col min="15885" max="15885" width="10" style="287" customWidth="1"/>
    <col min="15886" max="15886" width="13.42578125" style="287" customWidth="1"/>
    <col min="15887" max="15888" width="11.140625" style="287" customWidth="1"/>
    <col min="15889" max="15889" width="14.5703125" style="287" customWidth="1"/>
    <col min="15890" max="15890" width="11.140625" style="287" customWidth="1"/>
    <col min="15891" max="15891" width="9.5703125" style="287" customWidth="1"/>
    <col min="15892" max="15892" width="14.42578125" style="287" customWidth="1"/>
    <col min="15893" max="15893" width="11.140625" style="287" customWidth="1"/>
    <col min="15894" max="15894" width="10.140625" style="287" bestFit="1" customWidth="1"/>
    <col min="15895" max="15897" width="9.140625" style="287"/>
    <col min="15898" max="15898" width="14.42578125" style="287" bestFit="1" customWidth="1"/>
    <col min="15899" max="16129" width="9.140625" style="287"/>
    <col min="16130" max="16130" width="11.5703125" style="287" customWidth="1"/>
    <col min="16131" max="16131" width="68.5703125" style="287" customWidth="1"/>
    <col min="16132" max="16132" width="10.140625" style="287" customWidth="1"/>
    <col min="16133" max="16133" width="14" style="287" customWidth="1"/>
    <col min="16134" max="16134" width="11.5703125" style="287" customWidth="1"/>
    <col min="16135" max="16135" width="10.42578125" style="287" customWidth="1"/>
    <col min="16136" max="16136" width="12.140625" style="287" customWidth="1"/>
    <col min="16137" max="16137" width="11.5703125" style="287" customWidth="1"/>
    <col min="16138" max="16138" width="9.85546875" style="287" customWidth="1"/>
    <col min="16139" max="16139" width="13.5703125" style="287" customWidth="1"/>
    <col min="16140" max="16140" width="11.140625" style="287" customWidth="1"/>
    <col min="16141" max="16141" width="10" style="287" customWidth="1"/>
    <col min="16142" max="16142" width="13.42578125" style="287" customWidth="1"/>
    <col min="16143" max="16144" width="11.140625" style="287" customWidth="1"/>
    <col min="16145" max="16145" width="14.5703125" style="287" customWidth="1"/>
    <col min="16146" max="16146" width="11.140625" style="287" customWidth="1"/>
    <col min="16147" max="16147" width="9.5703125" style="287" customWidth="1"/>
    <col min="16148" max="16148" width="14.42578125" style="287" customWidth="1"/>
    <col min="16149" max="16149" width="11.140625" style="287" customWidth="1"/>
    <col min="16150" max="16150" width="10.140625" style="287" bestFit="1" customWidth="1"/>
    <col min="16151" max="16153" width="9.140625" style="287"/>
    <col min="16154" max="16154" width="14.42578125" style="287" bestFit="1" customWidth="1"/>
    <col min="16155" max="16384" width="9.140625" style="287"/>
  </cols>
  <sheetData>
    <row r="1" spans="2:21" s="285" customFormat="1" ht="22.5" customHeight="1">
      <c r="B1" s="6747" t="str">
        <f>[3]БакалавриатДО!B1</f>
        <v>Гуманитарно-педагогическая академия (филиал) ФГАОУ ВО «КФУ им. В. И. Вернадского» в г. Ялте</v>
      </c>
      <c r="C1" s="6747"/>
      <c r="D1" s="6747"/>
      <c r="E1" s="6747"/>
      <c r="F1" s="6747"/>
      <c r="G1" s="6747"/>
      <c r="H1" s="6747"/>
      <c r="I1" s="6747"/>
      <c r="J1" s="6747"/>
      <c r="K1" s="6747"/>
      <c r="L1" s="6747"/>
      <c r="M1" s="6747"/>
      <c r="N1" s="6747"/>
      <c r="O1" s="6747"/>
      <c r="P1" s="6747"/>
      <c r="Q1" s="6747"/>
      <c r="R1" s="6747"/>
      <c r="S1" s="6747"/>
      <c r="T1" s="6747"/>
      <c r="U1" s="6747"/>
    </row>
    <row r="2" spans="2:21" s="285" customFormat="1" ht="22.5" customHeight="1">
      <c r="B2" s="6747"/>
      <c r="C2" s="6747"/>
      <c r="D2" s="6747"/>
      <c r="E2" s="6747"/>
      <c r="F2" s="6747"/>
      <c r="G2" s="6747"/>
      <c r="H2" s="6747"/>
      <c r="I2" s="6747"/>
      <c r="J2" s="6747"/>
      <c r="K2" s="6747"/>
      <c r="L2" s="6747"/>
      <c r="M2" s="6747"/>
      <c r="N2" s="6747"/>
      <c r="O2" s="6747"/>
      <c r="P2" s="6747"/>
      <c r="Q2" s="6747"/>
      <c r="R2" s="6747"/>
      <c r="S2" s="6747"/>
      <c r="T2" s="6747"/>
      <c r="U2" s="6747"/>
    </row>
    <row r="3" spans="2:21" s="285" customFormat="1" ht="22.5" customHeight="1">
      <c r="B3" s="6748" t="s">
        <v>153</v>
      </c>
      <c r="C3" s="6748"/>
      <c r="D3" s="6748"/>
      <c r="E3" s="6748"/>
      <c r="F3" s="6748"/>
      <c r="G3" s="6748"/>
      <c r="H3" s="6748"/>
      <c r="I3" s="6747" t="str">
        <f>[3]БакалавриатДО!G3</f>
        <v>01.06.2022 г.</v>
      </c>
      <c r="J3" s="6747"/>
      <c r="K3" s="6749" t="s">
        <v>107</v>
      </c>
      <c r="L3" s="6749"/>
      <c r="M3" s="6749"/>
      <c r="N3" s="6749"/>
      <c r="O3" s="6749"/>
      <c r="P3" s="6749"/>
      <c r="Q3" s="6749"/>
      <c r="R3" s="6749"/>
      <c r="S3" s="6749"/>
      <c r="T3" s="6749"/>
      <c r="U3" s="6749"/>
    </row>
    <row r="4" spans="2:21" s="285" customFormat="1" ht="22.5" customHeight="1" thickBot="1">
      <c r="B4" s="292"/>
      <c r="C4" s="4603"/>
      <c r="F4" s="293"/>
      <c r="I4" s="293"/>
      <c r="L4" s="293"/>
      <c r="O4" s="293"/>
      <c r="R4" s="293"/>
      <c r="U4" s="293"/>
    </row>
    <row r="5" spans="2:21" s="285" customFormat="1" ht="22.5" customHeight="1" thickBot="1">
      <c r="B5" s="6849" t="s">
        <v>1</v>
      </c>
      <c r="C5" s="6850"/>
      <c r="D5" s="6853" t="s">
        <v>2</v>
      </c>
      <c r="E5" s="6854"/>
      <c r="F5" s="6854"/>
      <c r="G5" s="6857" t="s">
        <v>3</v>
      </c>
      <c r="H5" s="6779"/>
      <c r="I5" s="6858"/>
      <c r="J5" s="6861" t="s">
        <v>4</v>
      </c>
      <c r="K5" s="6861"/>
      <c r="L5" s="6861"/>
      <c r="M5" s="6857" t="s">
        <v>5</v>
      </c>
      <c r="N5" s="6779"/>
      <c r="O5" s="6858"/>
      <c r="P5" s="6861">
        <v>5</v>
      </c>
      <c r="Q5" s="6854"/>
      <c r="R5" s="6854"/>
      <c r="S5" s="6863" t="s">
        <v>22</v>
      </c>
      <c r="T5" s="6864"/>
      <c r="U5" s="6865"/>
    </row>
    <row r="6" spans="2:21" s="285" customFormat="1" ht="22.5" customHeight="1" thickBot="1">
      <c r="B6" s="6851"/>
      <c r="C6" s="6852"/>
      <c r="D6" s="6855"/>
      <c r="E6" s="6856"/>
      <c r="F6" s="6856"/>
      <c r="G6" s="6859"/>
      <c r="H6" s="6781"/>
      <c r="I6" s="6860"/>
      <c r="J6" s="6862"/>
      <c r="K6" s="6862"/>
      <c r="L6" s="6862"/>
      <c r="M6" s="6859"/>
      <c r="N6" s="6781"/>
      <c r="O6" s="6860"/>
      <c r="P6" s="6862"/>
      <c r="Q6" s="6856"/>
      <c r="R6" s="6856"/>
      <c r="S6" s="6866"/>
      <c r="T6" s="6792"/>
      <c r="U6" s="6793"/>
    </row>
    <row r="7" spans="2:21" s="285" customFormat="1" ht="42.75" customHeight="1" thickBot="1">
      <c r="B7" s="6851"/>
      <c r="C7" s="6852"/>
      <c r="D7" s="3540" t="s">
        <v>7</v>
      </c>
      <c r="E7" s="4673" t="s">
        <v>8</v>
      </c>
      <c r="F7" s="4739" t="s">
        <v>9</v>
      </c>
      <c r="G7" s="3540" t="s">
        <v>7</v>
      </c>
      <c r="H7" s="4673" t="s">
        <v>8</v>
      </c>
      <c r="I7" s="4671" t="s">
        <v>9</v>
      </c>
      <c r="J7" s="4672" t="s">
        <v>7</v>
      </c>
      <c r="K7" s="4673" t="s">
        <v>8</v>
      </c>
      <c r="L7" s="4739" t="s">
        <v>9</v>
      </c>
      <c r="M7" s="3540" t="s">
        <v>7</v>
      </c>
      <c r="N7" s="4673" t="s">
        <v>8</v>
      </c>
      <c r="O7" s="4671" t="s">
        <v>9</v>
      </c>
      <c r="P7" s="4672" t="s">
        <v>7</v>
      </c>
      <c r="Q7" s="4673" t="s">
        <v>8</v>
      </c>
      <c r="R7" s="4739" t="s">
        <v>9</v>
      </c>
      <c r="S7" s="3540" t="s">
        <v>7</v>
      </c>
      <c r="T7" s="4673" t="s">
        <v>8</v>
      </c>
      <c r="U7" s="4607" t="s">
        <v>9</v>
      </c>
    </row>
    <row r="8" spans="2:21" s="285" customFormat="1" ht="22.5" customHeight="1" thickBot="1">
      <c r="B8" s="6845" t="s">
        <v>10</v>
      </c>
      <c r="C8" s="6846"/>
      <c r="D8" s="3537">
        <f t="shared" ref="D8:U8" si="0">SUM(D9:D23)</f>
        <v>20</v>
      </c>
      <c r="E8" s="4681">
        <f t="shared" si="0"/>
        <v>0</v>
      </c>
      <c r="F8" s="4682">
        <f t="shared" si="0"/>
        <v>20</v>
      </c>
      <c r="G8" s="3537">
        <f t="shared" si="0"/>
        <v>10</v>
      </c>
      <c r="H8" s="4681">
        <f t="shared" si="0"/>
        <v>1</v>
      </c>
      <c r="I8" s="4657">
        <f t="shared" si="0"/>
        <v>11</v>
      </c>
      <c r="J8" s="4683">
        <f t="shared" si="0"/>
        <v>36</v>
      </c>
      <c r="K8" s="4681">
        <f t="shared" si="0"/>
        <v>29</v>
      </c>
      <c r="L8" s="4682">
        <f t="shared" si="0"/>
        <v>65</v>
      </c>
      <c r="M8" s="3537">
        <f t="shared" si="0"/>
        <v>86</v>
      </c>
      <c r="N8" s="4681">
        <f t="shared" si="0"/>
        <v>38</v>
      </c>
      <c r="O8" s="4657">
        <f t="shared" si="0"/>
        <v>124</v>
      </c>
      <c r="P8" s="4683">
        <f t="shared" si="0"/>
        <v>60</v>
      </c>
      <c r="Q8" s="4681">
        <f t="shared" si="0"/>
        <v>19</v>
      </c>
      <c r="R8" s="4682">
        <f t="shared" si="0"/>
        <v>79</v>
      </c>
      <c r="S8" s="3537">
        <f t="shared" si="0"/>
        <v>212</v>
      </c>
      <c r="T8" s="4681">
        <f t="shared" si="0"/>
        <v>87</v>
      </c>
      <c r="U8" s="4657">
        <f t="shared" si="0"/>
        <v>299</v>
      </c>
    </row>
    <row r="9" spans="2:21" s="285" customFormat="1" ht="18.75">
      <c r="B9" s="4684" t="s">
        <v>110</v>
      </c>
      <c r="C9" s="4685" t="s">
        <v>111</v>
      </c>
      <c r="D9" s="4686">
        <v>0</v>
      </c>
      <c r="E9" s="4687">
        <v>0</v>
      </c>
      <c r="F9" s="4688">
        <v>0</v>
      </c>
      <c r="G9" s="4689">
        <v>0</v>
      </c>
      <c r="H9" s="4687">
        <v>0</v>
      </c>
      <c r="I9" s="4688">
        <v>0</v>
      </c>
      <c r="J9" s="4689">
        <v>0</v>
      </c>
      <c r="K9" s="4687">
        <v>0</v>
      </c>
      <c r="L9" s="4688">
        <v>0</v>
      </c>
      <c r="M9" s="4689">
        <v>7</v>
      </c>
      <c r="N9" s="4687">
        <v>0</v>
      </c>
      <c r="O9" s="4688">
        <v>7</v>
      </c>
      <c r="P9" s="4689">
        <v>7</v>
      </c>
      <c r="Q9" s="4687">
        <v>0</v>
      </c>
      <c r="R9" s="4688">
        <v>7</v>
      </c>
      <c r="S9" s="4690">
        <v>14</v>
      </c>
      <c r="T9" s="4691">
        <v>0</v>
      </c>
      <c r="U9" s="4692">
        <v>14</v>
      </c>
    </row>
    <row r="10" spans="2:21" ht="18.75">
      <c r="B10" s="4693" t="s">
        <v>112</v>
      </c>
      <c r="C10" s="4694" t="s">
        <v>113</v>
      </c>
      <c r="D10" s="4695">
        <v>0</v>
      </c>
      <c r="E10" s="4696">
        <v>0</v>
      </c>
      <c r="F10" s="4697">
        <v>0</v>
      </c>
      <c r="G10" s="4698">
        <v>0</v>
      </c>
      <c r="H10" s="4696">
        <v>0</v>
      </c>
      <c r="I10" s="4697">
        <v>0</v>
      </c>
      <c r="J10" s="4698">
        <v>0</v>
      </c>
      <c r="K10" s="4696">
        <v>0</v>
      </c>
      <c r="L10" s="4697">
        <v>0</v>
      </c>
      <c r="M10" s="4698">
        <v>8</v>
      </c>
      <c r="N10" s="4696">
        <v>5</v>
      </c>
      <c r="O10" s="4697">
        <v>13</v>
      </c>
      <c r="P10" s="4698">
        <v>6</v>
      </c>
      <c r="Q10" s="4696">
        <v>1</v>
      </c>
      <c r="R10" s="4697">
        <v>7</v>
      </c>
      <c r="S10" s="4699">
        <v>14</v>
      </c>
      <c r="T10" s="4700">
        <v>6</v>
      </c>
      <c r="U10" s="4701">
        <v>20</v>
      </c>
    </row>
    <row r="11" spans="2:21" ht="17.100000000000001" customHeight="1">
      <c r="B11" s="4693" t="s">
        <v>114</v>
      </c>
      <c r="C11" s="4694" t="s">
        <v>115</v>
      </c>
      <c r="D11" s="4695">
        <v>0</v>
      </c>
      <c r="E11" s="4696">
        <v>0</v>
      </c>
      <c r="F11" s="4697">
        <v>0</v>
      </c>
      <c r="G11" s="4698">
        <v>0</v>
      </c>
      <c r="H11" s="4696">
        <v>0</v>
      </c>
      <c r="I11" s="4697">
        <v>0</v>
      </c>
      <c r="J11" s="4698">
        <v>2</v>
      </c>
      <c r="K11" s="4696">
        <v>8</v>
      </c>
      <c r="L11" s="4697">
        <v>10</v>
      </c>
      <c r="M11" s="4698">
        <v>12</v>
      </c>
      <c r="N11" s="4696">
        <v>1</v>
      </c>
      <c r="O11" s="4697">
        <v>13</v>
      </c>
      <c r="P11" s="4698">
        <v>8</v>
      </c>
      <c r="Q11" s="4696">
        <v>1</v>
      </c>
      <c r="R11" s="4697">
        <v>9</v>
      </c>
      <c r="S11" s="4699">
        <v>22</v>
      </c>
      <c r="T11" s="4700">
        <v>10</v>
      </c>
      <c r="U11" s="4701">
        <v>32</v>
      </c>
    </row>
    <row r="12" spans="2:21" ht="18.75">
      <c r="B12" s="4693" t="s">
        <v>116</v>
      </c>
      <c r="C12" s="4694" t="s">
        <v>117</v>
      </c>
      <c r="D12" s="4695">
        <v>0</v>
      </c>
      <c r="E12" s="4696">
        <v>0</v>
      </c>
      <c r="F12" s="4697">
        <v>0</v>
      </c>
      <c r="G12" s="4698">
        <v>0</v>
      </c>
      <c r="H12" s="4696">
        <v>0</v>
      </c>
      <c r="I12" s="4697">
        <v>0</v>
      </c>
      <c r="J12" s="4698">
        <v>0</v>
      </c>
      <c r="K12" s="4696">
        <v>6</v>
      </c>
      <c r="L12" s="4697">
        <v>6</v>
      </c>
      <c r="M12" s="4698">
        <v>10</v>
      </c>
      <c r="N12" s="4696">
        <v>2</v>
      </c>
      <c r="O12" s="4697">
        <v>12</v>
      </c>
      <c r="P12" s="4698">
        <v>2</v>
      </c>
      <c r="Q12" s="4696">
        <v>1</v>
      </c>
      <c r="R12" s="4697">
        <v>3</v>
      </c>
      <c r="S12" s="4699">
        <v>12</v>
      </c>
      <c r="T12" s="4700">
        <v>9</v>
      </c>
      <c r="U12" s="4701">
        <v>21</v>
      </c>
    </row>
    <row r="13" spans="2:21" ht="17.100000000000001" customHeight="1">
      <c r="B13" s="4693" t="s">
        <v>118</v>
      </c>
      <c r="C13" s="4694" t="s">
        <v>119</v>
      </c>
      <c r="D13" s="4695">
        <v>0</v>
      </c>
      <c r="E13" s="4696">
        <v>0</v>
      </c>
      <c r="F13" s="4697">
        <v>0</v>
      </c>
      <c r="G13" s="4698">
        <v>0</v>
      </c>
      <c r="H13" s="4696">
        <v>0</v>
      </c>
      <c r="I13" s="4697">
        <v>0</v>
      </c>
      <c r="J13" s="4698">
        <v>9</v>
      </c>
      <c r="K13" s="4696">
        <v>2</v>
      </c>
      <c r="L13" s="4697">
        <v>11</v>
      </c>
      <c r="M13" s="4698">
        <v>10</v>
      </c>
      <c r="N13" s="4696">
        <v>0</v>
      </c>
      <c r="O13" s="4697">
        <v>10</v>
      </c>
      <c r="P13" s="4698">
        <v>4</v>
      </c>
      <c r="Q13" s="4696">
        <v>1</v>
      </c>
      <c r="R13" s="4697">
        <v>5</v>
      </c>
      <c r="S13" s="4699">
        <v>23</v>
      </c>
      <c r="T13" s="4700">
        <v>3</v>
      </c>
      <c r="U13" s="4701">
        <v>26</v>
      </c>
    </row>
    <row r="14" spans="2:21" ht="18.75">
      <c r="B14" s="4693" t="s">
        <v>120</v>
      </c>
      <c r="C14" s="4694" t="s">
        <v>121</v>
      </c>
      <c r="D14" s="4695">
        <v>20</v>
      </c>
      <c r="E14" s="4696">
        <v>0</v>
      </c>
      <c r="F14" s="4697">
        <v>20</v>
      </c>
      <c r="G14" s="4698">
        <v>10</v>
      </c>
      <c r="H14" s="4696">
        <v>1</v>
      </c>
      <c r="I14" s="4697">
        <v>11</v>
      </c>
      <c r="J14" s="4698">
        <v>11</v>
      </c>
      <c r="K14" s="4696">
        <v>2</v>
      </c>
      <c r="L14" s="4697">
        <v>13</v>
      </c>
      <c r="M14" s="4698">
        <v>5</v>
      </c>
      <c r="N14" s="4696">
        <v>0</v>
      </c>
      <c r="O14" s="4697">
        <v>5</v>
      </c>
      <c r="P14" s="4698">
        <v>12</v>
      </c>
      <c r="Q14" s="4696">
        <v>3</v>
      </c>
      <c r="R14" s="4697">
        <v>15</v>
      </c>
      <c r="S14" s="4699">
        <v>58</v>
      </c>
      <c r="T14" s="4700">
        <v>6</v>
      </c>
      <c r="U14" s="4701">
        <v>64</v>
      </c>
    </row>
    <row r="15" spans="2:21" ht="18.75">
      <c r="B15" s="4693" t="s">
        <v>122</v>
      </c>
      <c r="C15" s="4694" t="s">
        <v>123</v>
      </c>
      <c r="D15" s="4695">
        <v>0</v>
      </c>
      <c r="E15" s="4696">
        <v>0</v>
      </c>
      <c r="F15" s="4697">
        <v>0</v>
      </c>
      <c r="G15" s="4698">
        <v>0</v>
      </c>
      <c r="H15" s="4696">
        <v>0</v>
      </c>
      <c r="I15" s="4697">
        <v>0</v>
      </c>
      <c r="J15" s="4698">
        <v>5</v>
      </c>
      <c r="K15" s="4696">
        <v>6</v>
      </c>
      <c r="L15" s="4697">
        <v>11</v>
      </c>
      <c r="M15" s="4698">
        <v>10</v>
      </c>
      <c r="N15" s="4696">
        <v>2</v>
      </c>
      <c r="O15" s="4697">
        <v>12</v>
      </c>
      <c r="P15" s="4698">
        <v>4</v>
      </c>
      <c r="Q15" s="4696">
        <v>1</v>
      </c>
      <c r="R15" s="4697">
        <v>5</v>
      </c>
      <c r="S15" s="4699">
        <v>19</v>
      </c>
      <c r="T15" s="4700">
        <v>9</v>
      </c>
      <c r="U15" s="4701">
        <v>28</v>
      </c>
    </row>
    <row r="16" spans="2:21" ht="37.5">
      <c r="B16" s="4693" t="s">
        <v>124</v>
      </c>
      <c r="C16" s="4694" t="s">
        <v>125</v>
      </c>
      <c r="D16" s="4695">
        <v>0</v>
      </c>
      <c r="E16" s="4696">
        <v>0</v>
      </c>
      <c r="F16" s="4697">
        <v>0</v>
      </c>
      <c r="G16" s="4698">
        <v>0</v>
      </c>
      <c r="H16" s="4696">
        <v>0</v>
      </c>
      <c r="I16" s="4697">
        <v>0</v>
      </c>
      <c r="J16" s="4698">
        <v>0</v>
      </c>
      <c r="K16" s="4696">
        <v>0</v>
      </c>
      <c r="L16" s="4697">
        <v>0</v>
      </c>
      <c r="M16" s="4698">
        <v>10</v>
      </c>
      <c r="N16" s="4696">
        <v>2</v>
      </c>
      <c r="O16" s="4697">
        <v>12</v>
      </c>
      <c r="P16" s="4698">
        <v>0</v>
      </c>
      <c r="Q16" s="4696">
        <v>0</v>
      </c>
      <c r="R16" s="4697">
        <v>0</v>
      </c>
      <c r="S16" s="4699">
        <v>10</v>
      </c>
      <c r="T16" s="4700">
        <v>2</v>
      </c>
      <c r="U16" s="4701">
        <v>12</v>
      </c>
    </row>
    <row r="17" spans="2:21" ht="18.75">
      <c r="B17" s="4693" t="s">
        <v>126</v>
      </c>
      <c r="C17" s="4694" t="s">
        <v>127</v>
      </c>
      <c r="D17" s="4695">
        <v>0</v>
      </c>
      <c r="E17" s="4696">
        <v>0</v>
      </c>
      <c r="F17" s="4697">
        <v>0</v>
      </c>
      <c r="G17" s="4698">
        <v>0</v>
      </c>
      <c r="H17" s="4696">
        <v>0</v>
      </c>
      <c r="I17" s="4697">
        <v>0</v>
      </c>
      <c r="J17" s="4698">
        <v>9</v>
      </c>
      <c r="K17" s="4696">
        <v>0</v>
      </c>
      <c r="L17" s="4697">
        <v>9</v>
      </c>
      <c r="M17" s="4698">
        <v>12</v>
      </c>
      <c r="N17" s="4696">
        <v>8</v>
      </c>
      <c r="O17" s="4697">
        <v>20</v>
      </c>
      <c r="P17" s="4698">
        <v>14</v>
      </c>
      <c r="Q17" s="4696">
        <v>3</v>
      </c>
      <c r="R17" s="4697">
        <v>17</v>
      </c>
      <c r="S17" s="4699">
        <v>35</v>
      </c>
      <c r="T17" s="4700">
        <v>11</v>
      </c>
      <c r="U17" s="4701">
        <v>46</v>
      </c>
    </row>
    <row r="18" spans="2:21" ht="35.1" customHeight="1">
      <c r="B18" s="4693" t="s">
        <v>132</v>
      </c>
      <c r="C18" s="4694" t="s">
        <v>133</v>
      </c>
      <c r="D18" s="4695">
        <v>0</v>
      </c>
      <c r="E18" s="4696">
        <v>0</v>
      </c>
      <c r="F18" s="4697">
        <v>0</v>
      </c>
      <c r="G18" s="4698">
        <v>0</v>
      </c>
      <c r="H18" s="4696">
        <v>0</v>
      </c>
      <c r="I18" s="4697">
        <v>0</v>
      </c>
      <c r="J18" s="4698">
        <v>0</v>
      </c>
      <c r="K18" s="4696">
        <v>0</v>
      </c>
      <c r="L18" s="4697">
        <v>0</v>
      </c>
      <c r="M18" s="4698">
        <v>0</v>
      </c>
      <c r="N18" s="4696">
        <v>10</v>
      </c>
      <c r="O18" s="4697">
        <v>10</v>
      </c>
      <c r="P18" s="4698">
        <v>0</v>
      </c>
      <c r="Q18" s="4696">
        <v>2</v>
      </c>
      <c r="R18" s="4697">
        <v>2</v>
      </c>
      <c r="S18" s="4699">
        <v>0</v>
      </c>
      <c r="T18" s="4700">
        <v>12</v>
      </c>
      <c r="U18" s="4701">
        <v>12</v>
      </c>
    </row>
    <row r="19" spans="2:21" ht="18.75">
      <c r="B19" s="4693" t="s">
        <v>134</v>
      </c>
      <c r="C19" s="4694" t="s">
        <v>135</v>
      </c>
      <c r="D19" s="4695">
        <v>0</v>
      </c>
      <c r="E19" s="4696">
        <v>0</v>
      </c>
      <c r="F19" s="4697">
        <v>0</v>
      </c>
      <c r="G19" s="4698">
        <v>0</v>
      </c>
      <c r="H19" s="4696">
        <v>0</v>
      </c>
      <c r="I19" s="4697">
        <v>0</v>
      </c>
      <c r="J19" s="4698">
        <v>0</v>
      </c>
      <c r="K19" s="4696">
        <v>0</v>
      </c>
      <c r="L19" s="4697">
        <v>0</v>
      </c>
      <c r="M19" s="4698">
        <v>2</v>
      </c>
      <c r="N19" s="4696">
        <v>0</v>
      </c>
      <c r="O19" s="4697">
        <v>2</v>
      </c>
      <c r="P19" s="4698">
        <v>3</v>
      </c>
      <c r="Q19" s="4696">
        <v>2</v>
      </c>
      <c r="R19" s="4697">
        <v>5</v>
      </c>
      <c r="S19" s="4699">
        <v>5</v>
      </c>
      <c r="T19" s="4700">
        <v>2</v>
      </c>
      <c r="U19" s="4701">
        <v>7</v>
      </c>
    </row>
    <row r="20" spans="2:21" ht="18.75">
      <c r="B20" s="4693" t="s">
        <v>136</v>
      </c>
      <c r="C20" s="4694" t="s">
        <v>137</v>
      </c>
      <c r="D20" s="4695">
        <v>0</v>
      </c>
      <c r="E20" s="4696">
        <v>0</v>
      </c>
      <c r="F20" s="4697">
        <v>0</v>
      </c>
      <c r="G20" s="4698">
        <v>0</v>
      </c>
      <c r="H20" s="4696">
        <v>0</v>
      </c>
      <c r="I20" s="4697">
        <v>0</v>
      </c>
      <c r="J20" s="4698">
        <v>0</v>
      </c>
      <c r="K20" s="4696">
        <v>0</v>
      </c>
      <c r="L20" s="4697">
        <v>0</v>
      </c>
      <c r="M20" s="4698">
        <v>0</v>
      </c>
      <c r="N20" s="4696">
        <v>1</v>
      </c>
      <c r="O20" s="4697">
        <v>1</v>
      </c>
      <c r="P20" s="4698">
        <v>0</v>
      </c>
      <c r="Q20" s="4696">
        <v>4</v>
      </c>
      <c r="R20" s="4697">
        <v>4</v>
      </c>
      <c r="S20" s="4699">
        <v>0</v>
      </c>
      <c r="T20" s="4700">
        <v>5</v>
      </c>
      <c r="U20" s="4701">
        <v>5</v>
      </c>
    </row>
    <row r="21" spans="2:21" ht="18.75">
      <c r="B21" s="4693" t="s">
        <v>138</v>
      </c>
      <c r="C21" s="4694" t="s">
        <v>139</v>
      </c>
      <c r="D21" s="4695">
        <v>0</v>
      </c>
      <c r="E21" s="4696">
        <v>0</v>
      </c>
      <c r="F21" s="4697">
        <v>0</v>
      </c>
      <c r="G21" s="4698">
        <v>0</v>
      </c>
      <c r="H21" s="4696">
        <v>0</v>
      </c>
      <c r="I21" s="4697">
        <v>0</v>
      </c>
      <c r="J21" s="4698">
        <v>0</v>
      </c>
      <c r="K21" s="4696">
        <v>3</v>
      </c>
      <c r="L21" s="4697">
        <v>3</v>
      </c>
      <c r="M21" s="4698">
        <v>0</v>
      </c>
      <c r="N21" s="4696">
        <v>6</v>
      </c>
      <c r="O21" s="4697">
        <v>6</v>
      </c>
      <c r="P21" s="4698">
        <v>0</v>
      </c>
      <c r="Q21" s="4696">
        <v>0</v>
      </c>
      <c r="R21" s="4697">
        <v>0</v>
      </c>
      <c r="S21" s="4699">
        <v>0</v>
      </c>
      <c r="T21" s="4700">
        <v>9</v>
      </c>
      <c r="U21" s="4701">
        <v>9</v>
      </c>
    </row>
    <row r="22" spans="2:21" ht="18.75">
      <c r="B22" s="4693" t="s">
        <v>140</v>
      </c>
      <c r="C22" s="4694" t="s">
        <v>141</v>
      </c>
      <c r="D22" s="4695">
        <v>0</v>
      </c>
      <c r="E22" s="4696">
        <v>0</v>
      </c>
      <c r="F22" s="4697">
        <v>0</v>
      </c>
      <c r="G22" s="4698">
        <v>0</v>
      </c>
      <c r="H22" s="4696">
        <v>0</v>
      </c>
      <c r="I22" s="4697">
        <v>0</v>
      </c>
      <c r="J22" s="4698">
        <v>0</v>
      </c>
      <c r="K22" s="4696">
        <v>2</v>
      </c>
      <c r="L22" s="4697">
        <v>2</v>
      </c>
      <c r="M22" s="4698">
        <v>0</v>
      </c>
      <c r="N22" s="4696">
        <v>0</v>
      </c>
      <c r="O22" s="4697">
        <v>0</v>
      </c>
      <c r="P22" s="4698">
        <v>0</v>
      </c>
      <c r="Q22" s="4696">
        <v>0</v>
      </c>
      <c r="R22" s="4697">
        <v>0</v>
      </c>
      <c r="S22" s="4699">
        <v>0</v>
      </c>
      <c r="T22" s="4700">
        <v>2</v>
      </c>
      <c r="U22" s="4701">
        <v>2</v>
      </c>
    </row>
    <row r="23" spans="2:21" ht="19.5" thickBot="1">
      <c r="B23" s="4702" t="s">
        <v>146</v>
      </c>
      <c r="C23" s="4703" t="s">
        <v>147</v>
      </c>
      <c r="D23" s="4704">
        <v>0</v>
      </c>
      <c r="E23" s="4705">
        <v>0</v>
      </c>
      <c r="F23" s="4706">
        <v>0</v>
      </c>
      <c r="G23" s="4707">
        <v>0</v>
      </c>
      <c r="H23" s="4705">
        <v>0</v>
      </c>
      <c r="I23" s="4706">
        <v>0</v>
      </c>
      <c r="J23" s="4707">
        <v>0</v>
      </c>
      <c r="K23" s="4705">
        <v>0</v>
      </c>
      <c r="L23" s="4706">
        <v>0</v>
      </c>
      <c r="M23" s="4707">
        <v>0</v>
      </c>
      <c r="N23" s="4705">
        <v>1</v>
      </c>
      <c r="O23" s="4706">
        <v>1</v>
      </c>
      <c r="P23" s="4707">
        <v>0</v>
      </c>
      <c r="Q23" s="4705">
        <v>0</v>
      </c>
      <c r="R23" s="4706">
        <v>0</v>
      </c>
      <c r="S23" s="4708">
        <v>0</v>
      </c>
      <c r="T23" s="4709">
        <v>1</v>
      </c>
      <c r="U23" s="4710">
        <v>1</v>
      </c>
    </row>
    <row r="24" spans="2:21" ht="22.5" customHeight="1" thickBot="1">
      <c r="B24" s="6844" t="s">
        <v>14</v>
      </c>
      <c r="C24" s="6797"/>
      <c r="D24" s="4711">
        <f t="shared" ref="D24:U24" si="1">SUM(D9:D23)</f>
        <v>20</v>
      </c>
      <c r="E24" s="4636">
        <f t="shared" si="1"/>
        <v>0</v>
      </c>
      <c r="F24" s="4637">
        <f t="shared" si="1"/>
        <v>20</v>
      </c>
      <c r="G24" s="4712">
        <f t="shared" si="1"/>
        <v>10</v>
      </c>
      <c r="H24" s="4636">
        <f t="shared" si="1"/>
        <v>1</v>
      </c>
      <c r="I24" s="4637">
        <f t="shared" si="1"/>
        <v>11</v>
      </c>
      <c r="J24" s="4712">
        <f t="shared" si="1"/>
        <v>36</v>
      </c>
      <c r="K24" s="4636">
        <f t="shared" si="1"/>
        <v>29</v>
      </c>
      <c r="L24" s="4637">
        <f t="shared" si="1"/>
        <v>65</v>
      </c>
      <c r="M24" s="4712">
        <f t="shared" si="1"/>
        <v>86</v>
      </c>
      <c r="N24" s="4636">
        <f t="shared" si="1"/>
        <v>38</v>
      </c>
      <c r="O24" s="4637">
        <f t="shared" si="1"/>
        <v>124</v>
      </c>
      <c r="P24" s="4712">
        <f t="shared" si="1"/>
        <v>60</v>
      </c>
      <c r="Q24" s="4636">
        <f t="shared" si="1"/>
        <v>19</v>
      </c>
      <c r="R24" s="4637">
        <f t="shared" si="1"/>
        <v>79</v>
      </c>
      <c r="S24" s="4712">
        <f t="shared" si="1"/>
        <v>212</v>
      </c>
      <c r="T24" s="4636">
        <f t="shared" si="1"/>
        <v>87</v>
      </c>
      <c r="U24" s="4637">
        <f t="shared" si="1"/>
        <v>299</v>
      </c>
    </row>
    <row r="25" spans="2:21" s="285" customFormat="1" ht="22.5" customHeight="1" thickBot="1">
      <c r="B25" s="6838" t="s">
        <v>15</v>
      </c>
      <c r="C25" s="6839"/>
      <c r="D25" s="4713"/>
      <c r="E25" s="1991"/>
      <c r="F25" s="4714"/>
      <c r="G25" s="1991"/>
      <c r="H25" s="1991"/>
      <c r="I25" s="4714"/>
      <c r="J25" s="1991"/>
      <c r="K25" s="1991"/>
      <c r="L25" s="4714"/>
      <c r="M25" s="1991"/>
      <c r="N25" s="1991"/>
      <c r="O25" s="4714"/>
      <c r="P25" s="1991"/>
      <c r="Q25" s="1991"/>
      <c r="R25" s="4714"/>
      <c r="S25" s="1991"/>
      <c r="T25" s="1991"/>
      <c r="U25" s="4714"/>
    </row>
    <row r="26" spans="2:21" s="285" customFormat="1" ht="22.5" customHeight="1">
      <c r="B26" s="6847" t="s">
        <v>16</v>
      </c>
      <c r="C26" s="6848"/>
      <c r="D26" s="4740"/>
      <c r="E26" s="4741"/>
      <c r="F26" s="4742"/>
      <c r="G26" s="4743"/>
      <c r="H26" s="4743"/>
      <c r="I26" s="4742"/>
      <c r="J26" s="4743"/>
      <c r="K26" s="4743"/>
      <c r="L26" s="4742"/>
      <c r="M26" s="4743"/>
      <c r="N26" s="4743"/>
      <c r="O26" s="4742"/>
      <c r="P26" s="4743"/>
      <c r="Q26" s="4743"/>
      <c r="R26" s="4742"/>
      <c r="S26" s="4743"/>
      <c r="T26" s="4743"/>
      <c r="U26" s="4742"/>
    </row>
    <row r="27" spans="2:21" s="285" customFormat="1" ht="22.5" customHeight="1">
      <c r="B27" s="4715" t="s">
        <v>110</v>
      </c>
      <c r="C27" s="4716" t="s">
        <v>111</v>
      </c>
      <c r="D27" s="4717">
        <v>0</v>
      </c>
      <c r="E27" s="4718">
        <v>0</v>
      </c>
      <c r="F27" s="4719">
        <v>0</v>
      </c>
      <c r="G27" s="4720">
        <v>0</v>
      </c>
      <c r="H27" s="4718">
        <v>0</v>
      </c>
      <c r="I27" s="4719">
        <v>0</v>
      </c>
      <c r="J27" s="4720">
        <v>0</v>
      </c>
      <c r="K27" s="4718">
        <v>0</v>
      </c>
      <c r="L27" s="4719">
        <v>0</v>
      </c>
      <c r="M27" s="4720">
        <v>6</v>
      </c>
      <c r="N27" s="4718">
        <v>0</v>
      </c>
      <c r="O27" s="4719">
        <v>6</v>
      </c>
      <c r="P27" s="4720">
        <v>7</v>
      </c>
      <c r="Q27" s="4718">
        <v>0</v>
      </c>
      <c r="R27" s="4719">
        <v>7</v>
      </c>
      <c r="S27" s="4720">
        <v>13</v>
      </c>
      <c r="T27" s="4718">
        <v>0</v>
      </c>
      <c r="U27" s="4719">
        <v>13</v>
      </c>
    </row>
    <row r="28" spans="2:21" ht="21.6" customHeight="1">
      <c r="B28" s="4715" t="s">
        <v>112</v>
      </c>
      <c r="C28" s="4716" t="s">
        <v>113</v>
      </c>
      <c r="D28" s="4717">
        <v>0</v>
      </c>
      <c r="E28" s="4718">
        <v>0</v>
      </c>
      <c r="F28" s="4719">
        <v>0</v>
      </c>
      <c r="G28" s="4720">
        <v>0</v>
      </c>
      <c r="H28" s="4718">
        <v>0</v>
      </c>
      <c r="I28" s="4719">
        <v>0</v>
      </c>
      <c r="J28" s="4720">
        <v>0</v>
      </c>
      <c r="K28" s="4718">
        <v>0</v>
      </c>
      <c r="L28" s="4719">
        <v>0</v>
      </c>
      <c r="M28" s="4720">
        <v>8</v>
      </c>
      <c r="N28" s="4718">
        <v>5</v>
      </c>
      <c r="O28" s="4719">
        <v>13</v>
      </c>
      <c r="P28" s="4720">
        <v>6</v>
      </c>
      <c r="Q28" s="4718">
        <v>1</v>
      </c>
      <c r="R28" s="4719">
        <v>7</v>
      </c>
      <c r="S28" s="4720">
        <v>14</v>
      </c>
      <c r="T28" s="4718">
        <v>6</v>
      </c>
      <c r="U28" s="4719">
        <v>20</v>
      </c>
    </row>
    <row r="29" spans="2:21" ht="22.5" customHeight="1">
      <c r="B29" s="4715" t="s">
        <v>114</v>
      </c>
      <c r="C29" s="4716" t="s">
        <v>115</v>
      </c>
      <c r="D29" s="4717">
        <v>0</v>
      </c>
      <c r="E29" s="4718">
        <v>0</v>
      </c>
      <c r="F29" s="4719">
        <v>0</v>
      </c>
      <c r="G29" s="4720">
        <v>0</v>
      </c>
      <c r="H29" s="4718">
        <v>0</v>
      </c>
      <c r="I29" s="4719">
        <v>0</v>
      </c>
      <c r="J29" s="4720">
        <v>2</v>
      </c>
      <c r="K29" s="4718">
        <v>8</v>
      </c>
      <c r="L29" s="4719">
        <v>10</v>
      </c>
      <c r="M29" s="4720">
        <v>12</v>
      </c>
      <c r="N29" s="4718">
        <v>1</v>
      </c>
      <c r="O29" s="4719">
        <v>13</v>
      </c>
      <c r="P29" s="4720">
        <v>8</v>
      </c>
      <c r="Q29" s="4718">
        <v>1</v>
      </c>
      <c r="R29" s="4719">
        <v>9</v>
      </c>
      <c r="S29" s="4720">
        <v>22</v>
      </c>
      <c r="T29" s="4718">
        <v>10</v>
      </c>
      <c r="U29" s="4719">
        <v>32</v>
      </c>
    </row>
    <row r="30" spans="2:21" ht="22.5" customHeight="1">
      <c r="B30" s="4715" t="s">
        <v>116</v>
      </c>
      <c r="C30" s="4716" t="s">
        <v>117</v>
      </c>
      <c r="D30" s="4717">
        <v>0</v>
      </c>
      <c r="E30" s="4718">
        <v>0</v>
      </c>
      <c r="F30" s="4719">
        <v>0</v>
      </c>
      <c r="G30" s="4720">
        <v>0</v>
      </c>
      <c r="H30" s="4718">
        <v>0</v>
      </c>
      <c r="I30" s="4719">
        <v>0</v>
      </c>
      <c r="J30" s="4720">
        <v>0</v>
      </c>
      <c r="K30" s="4718">
        <v>6</v>
      </c>
      <c r="L30" s="4719">
        <v>6</v>
      </c>
      <c r="M30" s="4720">
        <v>10</v>
      </c>
      <c r="N30" s="4718">
        <v>1</v>
      </c>
      <c r="O30" s="4719">
        <v>11</v>
      </c>
      <c r="P30" s="4720">
        <v>2</v>
      </c>
      <c r="Q30" s="4718">
        <v>1</v>
      </c>
      <c r="R30" s="4719">
        <v>3</v>
      </c>
      <c r="S30" s="4720">
        <v>12</v>
      </c>
      <c r="T30" s="4718">
        <v>8</v>
      </c>
      <c r="U30" s="4719">
        <v>20</v>
      </c>
    </row>
    <row r="31" spans="2:21" ht="22.5" customHeight="1">
      <c r="B31" s="4715" t="s">
        <v>118</v>
      </c>
      <c r="C31" s="4716" t="s">
        <v>119</v>
      </c>
      <c r="D31" s="4717">
        <v>0</v>
      </c>
      <c r="E31" s="4718">
        <v>0</v>
      </c>
      <c r="F31" s="4719">
        <v>0</v>
      </c>
      <c r="G31" s="4720">
        <v>0</v>
      </c>
      <c r="H31" s="4718">
        <v>0</v>
      </c>
      <c r="I31" s="4719">
        <v>0</v>
      </c>
      <c r="J31" s="4720">
        <v>9</v>
      </c>
      <c r="K31" s="4718">
        <v>2</v>
      </c>
      <c r="L31" s="4719">
        <v>11</v>
      </c>
      <c r="M31" s="4720">
        <v>9</v>
      </c>
      <c r="N31" s="4718">
        <v>0</v>
      </c>
      <c r="O31" s="4719">
        <v>9</v>
      </c>
      <c r="P31" s="4720">
        <v>4</v>
      </c>
      <c r="Q31" s="4718">
        <v>1</v>
      </c>
      <c r="R31" s="4719">
        <v>5</v>
      </c>
      <c r="S31" s="4720">
        <v>22</v>
      </c>
      <c r="T31" s="4718">
        <v>3</v>
      </c>
      <c r="U31" s="4719">
        <v>25</v>
      </c>
    </row>
    <row r="32" spans="2:21" ht="22.5" customHeight="1">
      <c r="B32" s="4715" t="s">
        <v>120</v>
      </c>
      <c r="C32" s="4716" t="s">
        <v>121</v>
      </c>
      <c r="D32" s="4717">
        <v>19</v>
      </c>
      <c r="E32" s="4718">
        <v>0</v>
      </c>
      <c r="F32" s="4719">
        <v>19</v>
      </c>
      <c r="G32" s="4720">
        <v>10</v>
      </c>
      <c r="H32" s="4718">
        <v>1</v>
      </c>
      <c r="I32" s="4719">
        <v>11</v>
      </c>
      <c r="J32" s="4720">
        <v>11</v>
      </c>
      <c r="K32" s="4718">
        <v>2</v>
      </c>
      <c r="L32" s="4719">
        <v>13</v>
      </c>
      <c r="M32" s="4720">
        <v>5</v>
      </c>
      <c r="N32" s="4718">
        <v>0</v>
      </c>
      <c r="O32" s="4719">
        <v>5</v>
      </c>
      <c r="P32" s="4720">
        <v>12</v>
      </c>
      <c r="Q32" s="4718">
        <v>3</v>
      </c>
      <c r="R32" s="4719">
        <v>15</v>
      </c>
      <c r="S32" s="4720">
        <v>57</v>
      </c>
      <c r="T32" s="4718">
        <v>6</v>
      </c>
      <c r="U32" s="4719">
        <v>63</v>
      </c>
    </row>
    <row r="33" spans="2:21" ht="22.5" customHeight="1">
      <c r="B33" s="4715" t="s">
        <v>122</v>
      </c>
      <c r="C33" s="4716" t="s">
        <v>123</v>
      </c>
      <c r="D33" s="4717">
        <v>0</v>
      </c>
      <c r="E33" s="4718">
        <v>0</v>
      </c>
      <c r="F33" s="4719">
        <v>0</v>
      </c>
      <c r="G33" s="4720">
        <v>0</v>
      </c>
      <c r="H33" s="4718">
        <v>0</v>
      </c>
      <c r="I33" s="4719">
        <v>0</v>
      </c>
      <c r="J33" s="4720">
        <v>5</v>
      </c>
      <c r="K33" s="4718">
        <v>6</v>
      </c>
      <c r="L33" s="4719">
        <v>11</v>
      </c>
      <c r="M33" s="4720">
        <v>10</v>
      </c>
      <c r="N33" s="4718">
        <v>2</v>
      </c>
      <c r="O33" s="4719">
        <v>12</v>
      </c>
      <c r="P33" s="4720">
        <v>4</v>
      </c>
      <c r="Q33" s="4718">
        <v>1</v>
      </c>
      <c r="R33" s="4719">
        <v>5</v>
      </c>
      <c r="S33" s="4720">
        <v>19</v>
      </c>
      <c r="T33" s="4718">
        <v>9</v>
      </c>
      <c r="U33" s="4719">
        <v>28</v>
      </c>
    </row>
    <row r="34" spans="2:21" ht="37.5">
      <c r="B34" s="4715" t="s">
        <v>124</v>
      </c>
      <c r="C34" s="4716" t="s">
        <v>125</v>
      </c>
      <c r="D34" s="4717">
        <v>0</v>
      </c>
      <c r="E34" s="4718">
        <v>0</v>
      </c>
      <c r="F34" s="4719">
        <v>0</v>
      </c>
      <c r="G34" s="4720">
        <v>0</v>
      </c>
      <c r="H34" s="4718">
        <v>0</v>
      </c>
      <c r="I34" s="4719">
        <v>0</v>
      </c>
      <c r="J34" s="4720">
        <v>0</v>
      </c>
      <c r="K34" s="4718">
        <v>0</v>
      </c>
      <c r="L34" s="4719">
        <v>0</v>
      </c>
      <c r="M34" s="4720">
        <v>10</v>
      </c>
      <c r="N34" s="4718">
        <v>2</v>
      </c>
      <c r="O34" s="4719">
        <v>12</v>
      </c>
      <c r="P34" s="4720">
        <v>0</v>
      </c>
      <c r="Q34" s="4718">
        <v>0</v>
      </c>
      <c r="R34" s="4719">
        <v>0</v>
      </c>
      <c r="S34" s="4720">
        <v>10</v>
      </c>
      <c r="T34" s="4718">
        <v>2</v>
      </c>
      <c r="U34" s="4719">
        <v>12</v>
      </c>
    </row>
    <row r="35" spans="2:21" ht="18.75">
      <c r="B35" s="4715" t="s">
        <v>126</v>
      </c>
      <c r="C35" s="4716" t="s">
        <v>127</v>
      </c>
      <c r="D35" s="4717">
        <v>0</v>
      </c>
      <c r="E35" s="4718">
        <v>0</v>
      </c>
      <c r="F35" s="4719">
        <v>0</v>
      </c>
      <c r="G35" s="4720">
        <v>0</v>
      </c>
      <c r="H35" s="4718">
        <v>0</v>
      </c>
      <c r="I35" s="4719">
        <v>0</v>
      </c>
      <c r="J35" s="4720">
        <v>8</v>
      </c>
      <c r="K35" s="4718">
        <v>0</v>
      </c>
      <c r="L35" s="4719">
        <v>8</v>
      </c>
      <c r="M35" s="4720">
        <v>11</v>
      </c>
      <c r="N35" s="4718">
        <v>8</v>
      </c>
      <c r="O35" s="4719">
        <v>19</v>
      </c>
      <c r="P35" s="4720">
        <v>14</v>
      </c>
      <c r="Q35" s="4718">
        <v>3</v>
      </c>
      <c r="R35" s="4719">
        <v>17</v>
      </c>
      <c r="S35" s="4720">
        <v>33</v>
      </c>
      <c r="T35" s="4718">
        <v>11</v>
      </c>
      <c r="U35" s="4719">
        <v>44</v>
      </c>
    </row>
    <row r="36" spans="2:21" ht="37.5">
      <c r="B36" s="4715" t="s">
        <v>132</v>
      </c>
      <c r="C36" s="4716" t="s">
        <v>133</v>
      </c>
      <c r="D36" s="4717">
        <v>0</v>
      </c>
      <c r="E36" s="4718">
        <v>0</v>
      </c>
      <c r="F36" s="4719">
        <v>0</v>
      </c>
      <c r="G36" s="4720">
        <v>0</v>
      </c>
      <c r="H36" s="4718">
        <v>0</v>
      </c>
      <c r="I36" s="4719">
        <v>0</v>
      </c>
      <c r="J36" s="4720">
        <v>0</v>
      </c>
      <c r="K36" s="4718">
        <v>0</v>
      </c>
      <c r="L36" s="4719">
        <v>0</v>
      </c>
      <c r="M36" s="4720">
        <v>0</v>
      </c>
      <c r="N36" s="4718">
        <v>10</v>
      </c>
      <c r="O36" s="4719">
        <v>10</v>
      </c>
      <c r="P36" s="4720">
        <v>0</v>
      </c>
      <c r="Q36" s="4718">
        <v>2</v>
      </c>
      <c r="R36" s="4719">
        <v>2</v>
      </c>
      <c r="S36" s="4720">
        <v>0</v>
      </c>
      <c r="T36" s="4718">
        <v>12</v>
      </c>
      <c r="U36" s="4719">
        <v>12</v>
      </c>
    </row>
    <row r="37" spans="2:21" ht="36" customHeight="1">
      <c r="B37" s="4715" t="s">
        <v>134</v>
      </c>
      <c r="C37" s="4716" t="s">
        <v>135</v>
      </c>
      <c r="D37" s="4717">
        <v>0</v>
      </c>
      <c r="E37" s="4718">
        <v>0</v>
      </c>
      <c r="F37" s="4719">
        <v>0</v>
      </c>
      <c r="G37" s="4720">
        <v>0</v>
      </c>
      <c r="H37" s="4718">
        <v>0</v>
      </c>
      <c r="I37" s="4719">
        <v>0</v>
      </c>
      <c r="J37" s="4720">
        <v>0</v>
      </c>
      <c r="K37" s="4718">
        <v>0</v>
      </c>
      <c r="L37" s="4719">
        <v>0</v>
      </c>
      <c r="M37" s="4720">
        <v>2</v>
      </c>
      <c r="N37" s="4718">
        <v>0</v>
      </c>
      <c r="O37" s="4719">
        <v>2</v>
      </c>
      <c r="P37" s="4720">
        <v>3</v>
      </c>
      <c r="Q37" s="4718">
        <v>2</v>
      </c>
      <c r="R37" s="4719">
        <v>5</v>
      </c>
      <c r="S37" s="4720">
        <v>5</v>
      </c>
      <c r="T37" s="4718">
        <v>2</v>
      </c>
      <c r="U37" s="4719">
        <v>7</v>
      </c>
    </row>
    <row r="38" spans="2:21" ht="18.75">
      <c r="B38" s="4715" t="s">
        <v>136</v>
      </c>
      <c r="C38" s="4716" t="s">
        <v>137</v>
      </c>
      <c r="D38" s="4717">
        <v>0</v>
      </c>
      <c r="E38" s="4718">
        <v>0</v>
      </c>
      <c r="F38" s="4719">
        <v>0</v>
      </c>
      <c r="G38" s="4720">
        <v>0</v>
      </c>
      <c r="H38" s="4718">
        <v>0</v>
      </c>
      <c r="I38" s="4719">
        <v>0</v>
      </c>
      <c r="J38" s="4720">
        <v>0</v>
      </c>
      <c r="K38" s="4718">
        <v>0</v>
      </c>
      <c r="L38" s="4719">
        <v>0</v>
      </c>
      <c r="M38" s="4720">
        <v>0</v>
      </c>
      <c r="N38" s="4718">
        <v>1</v>
      </c>
      <c r="O38" s="4719">
        <v>1</v>
      </c>
      <c r="P38" s="4720">
        <v>0</v>
      </c>
      <c r="Q38" s="4718">
        <v>4</v>
      </c>
      <c r="R38" s="4719">
        <v>4</v>
      </c>
      <c r="S38" s="4720">
        <v>0</v>
      </c>
      <c r="T38" s="4718">
        <v>5</v>
      </c>
      <c r="U38" s="4719">
        <v>5</v>
      </c>
    </row>
    <row r="39" spans="2:21" ht="18.75">
      <c r="B39" s="4715" t="s">
        <v>138</v>
      </c>
      <c r="C39" s="4716" t="s">
        <v>139</v>
      </c>
      <c r="D39" s="4717">
        <v>0</v>
      </c>
      <c r="E39" s="4718">
        <v>0</v>
      </c>
      <c r="F39" s="4719">
        <v>0</v>
      </c>
      <c r="G39" s="4720">
        <v>0</v>
      </c>
      <c r="H39" s="4718">
        <v>0</v>
      </c>
      <c r="I39" s="4719">
        <v>0</v>
      </c>
      <c r="J39" s="4720">
        <v>0</v>
      </c>
      <c r="K39" s="4718">
        <v>3</v>
      </c>
      <c r="L39" s="4719">
        <v>3</v>
      </c>
      <c r="M39" s="4720">
        <v>0</v>
      </c>
      <c r="N39" s="4718">
        <v>6</v>
      </c>
      <c r="O39" s="4719">
        <v>6</v>
      </c>
      <c r="P39" s="4720">
        <v>0</v>
      </c>
      <c r="Q39" s="4718">
        <v>0</v>
      </c>
      <c r="R39" s="4719">
        <v>0</v>
      </c>
      <c r="S39" s="4720">
        <v>0</v>
      </c>
      <c r="T39" s="4718">
        <v>9</v>
      </c>
      <c r="U39" s="4719">
        <v>9</v>
      </c>
    </row>
    <row r="40" spans="2:21" ht="22.5" customHeight="1">
      <c r="B40" s="4715" t="s">
        <v>140</v>
      </c>
      <c r="C40" s="4716" t="s">
        <v>141</v>
      </c>
      <c r="D40" s="4717">
        <v>0</v>
      </c>
      <c r="E40" s="4718">
        <v>0</v>
      </c>
      <c r="F40" s="4719">
        <v>0</v>
      </c>
      <c r="G40" s="4720">
        <v>0</v>
      </c>
      <c r="H40" s="4718">
        <v>0</v>
      </c>
      <c r="I40" s="4719">
        <v>0</v>
      </c>
      <c r="J40" s="4720">
        <v>0</v>
      </c>
      <c r="K40" s="4718">
        <v>2</v>
      </c>
      <c r="L40" s="4719">
        <v>2</v>
      </c>
      <c r="M40" s="4720">
        <v>0</v>
      </c>
      <c r="N40" s="4718">
        <v>0</v>
      </c>
      <c r="O40" s="4719">
        <v>0</v>
      </c>
      <c r="P40" s="4720">
        <v>0</v>
      </c>
      <c r="Q40" s="4718">
        <v>0</v>
      </c>
      <c r="R40" s="4719">
        <v>0</v>
      </c>
      <c r="S40" s="4720">
        <v>0</v>
      </c>
      <c r="T40" s="4718">
        <v>2</v>
      </c>
      <c r="U40" s="4719">
        <v>2</v>
      </c>
    </row>
    <row r="41" spans="2:21" ht="22.5" customHeight="1" thickBot="1">
      <c r="B41" s="4715" t="s">
        <v>146</v>
      </c>
      <c r="C41" s="4716" t="s">
        <v>147</v>
      </c>
      <c r="D41" s="4717">
        <v>0</v>
      </c>
      <c r="E41" s="4718">
        <v>0</v>
      </c>
      <c r="F41" s="4719">
        <v>0</v>
      </c>
      <c r="G41" s="4720">
        <v>0</v>
      </c>
      <c r="H41" s="4718">
        <v>0</v>
      </c>
      <c r="I41" s="4719">
        <v>0</v>
      </c>
      <c r="J41" s="4720">
        <v>0</v>
      </c>
      <c r="K41" s="4718">
        <v>0</v>
      </c>
      <c r="L41" s="4719">
        <v>0</v>
      </c>
      <c r="M41" s="4720">
        <v>0</v>
      </c>
      <c r="N41" s="4718">
        <v>1</v>
      </c>
      <c r="O41" s="4719">
        <v>1</v>
      </c>
      <c r="P41" s="4720">
        <v>0</v>
      </c>
      <c r="Q41" s="4718">
        <v>0</v>
      </c>
      <c r="R41" s="4719">
        <v>0</v>
      </c>
      <c r="S41" s="4720">
        <v>0</v>
      </c>
      <c r="T41" s="4718">
        <v>1</v>
      </c>
      <c r="U41" s="4719">
        <v>1</v>
      </c>
    </row>
    <row r="42" spans="2:21" ht="22.5" customHeight="1" thickBot="1">
      <c r="B42" s="6840" t="s">
        <v>14</v>
      </c>
      <c r="C42" s="6841"/>
      <c r="D42" s="3538">
        <f t="shared" ref="D42:U42" si="2">SUM(D27:D41)</f>
        <v>19</v>
      </c>
      <c r="E42" s="4721">
        <f t="shared" si="2"/>
        <v>0</v>
      </c>
      <c r="F42" s="4722">
        <f t="shared" si="2"/>
        <v>19</v>
      </c>
      <c r="G42" s="3539">
        <f t="shared" si="2"/>
        <v>10</v>
      </c>
      <c r="H42" s="4723">
        <f t="shared" si="2"/>
        <v>1</v>
      </c>
      <c r="I42" s="4722">
        <f t="shared" si="2"/>
        <v>11</v>
      </c>
      <c r="J42" s="3539">
        <f t="shared" si="2"/>
        <v>35</v>
      </c>
      <c r="K42" s="4723">
        <f t="shared" si="2"/>
        <v>29</v>
      </c>
      <c r="L42" s="4722">
        <f t="shared" si="2"/>
        <v>64</v>
      </c>
      <c r="M42" s="3539">
        <f t="shared" si="2"/>
        <v>83</v>
      </c>
      <c r="N42" s="4723">
        <f t="shared" si="2"/>
        <v>37</v>
      </c>
      <c r="O42" s="4722">
        <f t="shared" si="2"/>
        <v>120</v>
      </c>
      <c r="P42" s="3539">
        <f t="shared" si="2"/>
        <v>60</v>
      </c>
      <c r="Q42" s="4723">
        <f t="shared" si="2"/>
        <v>19</v>
      </c>
      <c r="R42" s="4722">
        <f t="shared" si="2"/>
        <v>79</v>
      </c>
      <c r="S42" s="3539">
        <f t="shared" si="2"/>
        <v>207</v>
      </c>
      <c r="T42" s="4723">
        <f t="shared" si="2"/>
        <v>86</v>
      </c>
      <c r="U42" s="4722">
        <f t="shared" si="2"/>
        <v>293</v>
      </c>
    </row>
    <row r="43" spans="2:21" ht="21.6" customHeight="1">
      <c r="B43" s="6869" t="s">
        <v>18</v>
      </c>
      <c r="C43" s="6870"/>
      <c r="D43" s="4724"/>
      <c r="E43" s="4725"/>
      <c r="F43" s="4726"/>
      <c r="G43" s="4725"/>
      <c r="H43" s="4725"/>
      <c r="I43" s="4726"/>
      <c r="J43" s="4725"/>
      <c r="K43" s="4725"/>
      <c r="L43" s="4726"/>
      <c r="M43" s="4725"/>
      <c r="N43" s="4725"/>
      <c r="O43" s="4726"/>
      <c r="P43" s="4725"/>
      <c r="Q43" s="4725"/>
      <c r="R43" s="4726"/>
      <c r="S43" s="4725"/>
      <c r="T43" s="4725"/>
      <c r="U43" s="4726"/>
    </row>
    <row r="44" spans="2:21" ht="22.5" customHeight="1">
      <c r="B44" s="4715" t="s">
        <v>110</v>
      </c>
      <c r="C44" s="4716" t="s">
        <v>111</v>
      </c>
      <c r="D44" s="4717">
        <v>0</v>
      </c>
      <c r="E44" s="4718">
        <v>0</v>
      </c>
      <c r="F44" s="4719">
        <v>0</v>
      </c>
      <c r="G44" s="4720">
        <v>0</v>
      </c>
      <c r="H44" s="4718">
        <v>0</v>
      </c>
      <c r="I44" s="4719">
        <v>0</v>
      </c>
      <c r="J44" s="4720">
        <v>0</v>
      </c>
      <c r="K44" s="4718">
        <v>0</v>
      </c>
      <c r="L44" s="4719">
        <v>0</v>
      </c>
      <c r="M44" s="4720">
        <v>1</v>
      </c>
      <c r="N44" s="4718">
        <v>0</v>
      </c>
      <c r="O44" s="4719">
        <v>1</v>
      </c>
      <c r="P44" s="4720">
        <v>0</v>
      </c>
      <c r="Q44" s="4718">
        <v>0</v>
      </c>
      <c r="R44" s="4719">
        <v>0</v>
      </c>
      <c r="S44" s="4720">
        <v>1</v>
      </c>
      <c r="T44" s="4718">
        <v>0</v>
      </c>
      <c r="U44" s="4719">
        <v>1</v>
      </c>
    </row>
    <row r="45" spans="2:21" ht="22.5" customHeight="1">
      <c r="B45" s="4715" t="s">
        <v>116</v>
      </c>
      <c r="C45" s="4716" t="s">
        <v>117</v>
      </c>
      <c r="D45" s="4717">
        <v>0</v>
      </c>
      <c r="E45" s="4718">
        <v>0</v>
      </c>
      <c r="F45" s="4719">
        <v>0</v>
      </c>
      <c r="G45" s="4720">
        <v>0</v>
      </c>
      <c r="H45" s="4718">
        <v>0</v>
      </c>
      <c r="I45" s="4719">
        <v>0</v>
      </c>
      <c r="J45" s="4720">
        <v>0</v>
      </c>
      <c r="K45" s="4718">
        <v>0</v>
      </c>
      <c r="L45" s="4719">
        <v>0</v>
      </c>
      <c r="M45" s="4720">
        <v>0</v>
      </c>
      <c r="N45" s="4718">
        <v>1</v>
      </c>
      <c r="O45" s="4719">
        <v>1</v>
      </c>
      <c r="P45" s="4720">
        <v>0</v>
      </c>
      <c r="Q45" s="4718">
        <v>0</v>
      </c>
      <c r="R45" s="4719">
        <v>0</v>
      </c>
      <c r="S45" s="4720">
        <v>0</v>
      </c>
      <c r="T45" s="4718">
        <v>1</v>
      </c>
      <c r="U45" s="4719">
        <v>1</v>
      </c>
    </row>
    <row r="46" spans="2:21" ht="22.5" customHeight="1">
      <c r="B46" s="4715" t="s">
        <v>118</v>
      </c>
      <c r="C46" s="4716" t="s">
        <v>119</v>
      </c>
      <c r="D46" s="4717">
        <v>0</v>
      </c>
      <c r="E46" s="4718">
        <v>0</v>
      </c>
      <c r="F46" s="4719">
        <v>0</v>
      </c>
      <c r="G46" s="4720">
        <v>0</v>
      </c>
      <c r="H46" s="4718">
        <v>0</v>
      </c>
      <c r="I46" s="4719">
        <v>0</v>
      </c>
      <c r="J46" s="4720">
        <v>0</v>
      </c>
      <c r="K46" s="4718">
        <v>0</v>
      </c>
      <c r="L46" s="4719">
        <v>0</v>
      </c>
      <c r="M46" s="4720">
        <v>1</v>
      </c>
      <c r="N46" s="4718">
        <v>0</v>
      </c>
      <c r="O46" s="4719">
        <v>1</v>
      </c>
      <c r="P46" s="4720">
        <v>0</v>
      </c>
      <c r="Q46" s="4718">
        <v>0</v>
      </c>
      <c r="R46" s="4719">
        <v>0</v>
      </c>
      <c r="S46" s="4720">
        <v>1</v>
      </c>
      <c r="T46" s="4718">
        <v>0</v>
      </c>
      <c r="U46" s="4719">
        <v>1</v>
      </c>
    </row>
    <row r="47" spans="2:21" ht="22.5" customHeight="1">
      <c r="B47" s="4715" t="s">
        <v>120</v>
      </c>
      <c r="C47" s="4716" t="s">
        <v>121</v>
      </c>
      <c r="D47" s="4717">
        <v>1</v>
      </c>
      <c r="E47" s="4718">
        <v>0</v>
      </c>
      <c r="F47" s="4719">
        <v>1</v>
      </c>
      <c r="G47" s="4720">
        <v>0</v>
      </c>
      <c r="H47" s="4718">
        <v>0</v>
      </c>
      <c r="I47" s="4719">
        <v>0</v>
      </c>
      <c r="J47" s="4720">
        <v>0</v>
      </c>
      <c r="K47" s="4718">
        <v>0</v>
      </c>
      <c r="L47" s="4719">
        <v>0</v>
      </c>
      <c r="M47" s="4720">
        <v>0</v>
      </c>
      <c r="N47" s="4718">
        <v>0</v>
      </c>
      <c r="O47" s="4719">
        <v>0</v>
      </c>
      <c r="P47" s="4720">
        <v>0</v>
      </c>
      <c r="Q47" s="4718">
        <v>0</v>
      </c>
      <c r="R47" s="4719">
        <v>0</v>
      </c>
      <c r="S47" s="4720">
        <v>1</v>
      </c>
      <c r="T47" s="4718">
        <v>0</v>
      </c>
      <c r="U47" s="4719">
        <v>1</v>
      </c>
    </row>
    <row r="48" spans="2:21" ht="22.5" customHeight="1" thickBot="1">
      <c r="B48" s="4715" t="s">
        <v>126</v>
      </c>
      <c r="C48" s="4716" t="s">
        <v>127</v>
      </c>
      <c r="D48" s="4727">
        <v>0</v>
      </c>
      <c r="E48" s="4728">
        <v>0</v>
      </c>
      <c r="F48" s="4729">
        <v>0</v>
      </c>
      <c r="G48" s="4730">
        <v>0</v>
      </c>
      <c r="H48" s="4728">
        <v>0</v>
      </c>
      <c r="I48" s="4729">
        <v>0</v>
      </c>
      <c r="J48" s="4730">
        <v>1</v>
      </c>
      <c r="K48" s="4728">
        <v>0</v>
      </c>
      <c r="L48" s="4729">
        <v>1</v>
      </c>
      <c r="M48" s="4730">
        <v>1</v>
      </c>
      <c r="N48" s="4728">
        <v>0</v>
      </c>
      <c r="O48" s="4729">
        <v>1</v>
      </c>
      <c r="P48" s="4730">
        <v>0</v>
      </c>
      <c r="Q48" s="4728">
        <v>0</v>
      </c>
      <c r="R48" s="4729">
        <v>0</v>
      </c>
      <c r="S48" s="4730">
        <v>2</v>
      </c>
      <c r="T48" s="4728">
        <v>0</v>
      </c>
      <c r="U48" s="4729">
        <v>2</v>
      </c>
    </row>
    <row r="49" spans="2:21" ht="22.5" customHeight="1" thickBot="1">
      <c r="B49" s="6840" t="s">
        <v>14</v>
      </c>
      <c r="C49" s="6841"/>
      <c r="D49" s="3538">
        <f t="shared" ref="D49:U49" si="3">SUM(D44:D48)</f>
        <v>1</v>
      </c>
      <c r="E49" s="4731">
        <f t="shared" si="3"/>
        <v>0</v>
      </c>
      <c r="F49" s="4722">
        <f t="shared" si="3"/>
        <v>1</v>
      </c>
      <c r="G49" s="4732">
        <f t="shared" si="3"/>
        <v>0</v>
      </c>
      <c r="H49" s="4731">
        <f t="shared" si="3"/>
        <v>0</v>
      </c>
      <c r="I49" s="4722">
        <f t="shared" si="3"/>
        <v>0</v>
      </c>
      <c r="J49" s="4732">
        <f t="shared" si="3"/>
        <v>1</v>
      </c>
      <c r="K49" s="4731">
        <f t="shared" si="3"/>
        <v>0</v>
      </c>
      <c r="L49" s="4722">
        <f t="shared" si="3"/>
        <v>1</v>
      </c>
      <c r="M49" s="4732">
        <f t="shared" si="3"/>
        <v>3</v>
      </c>
      <c r="N49" s="4731">
        <f t="shared" si="3"/>
        <v>1</v>
      </c>
      <c r="O49" s="4722">
        <f t="shared" si="3"/>
        <v>4</v>
      </c>
      <c r="P49" s="4732">
        <f t="shared" si="3"/>
        <v>0</v>
      </c>
      <c r="Q49" s="4731">
        <f t="shared" si="3"/>
        <v>0</v>
      </c>
      <c r="R49" s="4722">
        <f t="shared" si="3"/>
        <v>0</v>
      </c>
      <c r="S49" s="4732">
        <f t="shared" si="3"/>
        <v>5</v>
      </c>
      <c r="T49" s="4731">
        <f t="shared" si="3"/>
        <v>1</v>
      </c>
      <c r="U49" s="4722">
        <f t="shared" si="3"/>
        <v>6</v>
      </c>
    </row>
    <row r="50" spans="2:21" ht="22.5" customHeight="1" thickBot="1">
      <c r="B50" s="6867" t="s">
        <v>29</v>
      </c>
      <c r="C50" s="6868"/>
      <c r="D50" s="4733">
        <f t="shared" ref="D50:U50" si="4">D42</f>
        <v>19</v>
      </c>
      <c r="E50" s="4734">
        <f t="shared" si="4"/>
        <v>0</v>
      </c>
      <c r="F50" s="4637">
        <f t="shared" si="4"/>
        <v>19</v>
      </c>
      <c r="G50" s="4735">
        <f t="shared" si="4"/>
        <v>10</v>
      </c>
      <c r="H50" s="4734">
        <f t="shared" si="4"/>
        <v>1</v>
      </c>
      <c r="I50" s="4637">
        <f t="shared" si="4"/>
        <v>11</v>
      </c>
      <c r="J50" s="4735">
        <f t="shared" si="4"/>
        <v>35</v>
      </c>
      <c r="K50" s="4734">
        <f t="shared" si="4"/>
        <v>29</v>
      </c>
      <c r="L50" s="4637">
        <f t="shared" si="4"/>
        <v>64</v>
      </c>
      <c r="M50" s="4735">
        <f t="shared" si="4"/>
        <v>83</v>
      </c>
      <c r="N50" s="4734">
        <f t="shared" si="4"/>
        <v>37</v>
      </c>
      <c r="O50" s="4637">
        <f t="shared" si="4"/>
        <v>120</v>
      </c>
      <c r="P50" s="4735">
        <f t="shared" si="4"/>
        <v>60</v>
      </c>
      <c r="Q50" s="4734">
        <f t="shared" si="4"/>
        <v>19</v>
      </c>
      <c r="R50" s="4637">
        <f t="shared" si="4"/>
        <v>79</v>
      </c>
      <c r="S50" s="4735">
        <f t="shared" si="4"/>
        <v>207</v>
      </c>
      <c r="T50" s="4734">
        <f t="shared" si="4"/>
        <v>86</v>
      </c>
      <c r="U50" s="4637">
        <f t="shared" si="4"/>
        <v>293</v>
      </c>
    </row>
    <row r="51" spans="2:21" ht="22.5" customHeight="1" thickBot="1">
      <c r="B51" s="6842" t="s">
        <v>34</v>
      </c>
      <c r="C51" s="6843"/>
      <c r="D51" s="4736">
        <f>D49</f>
        <v>1</v>
      </c>
      <c r="E51" s="4737">
        <f t="shared" ref="E51:U51" si="5">E49</f>
        <v>0</v>
      </c>
      <c r="F51" s="4637">
        <f t="shared" si="5"/>
        <v>1</v>
      </c>
      <c r="G51" s="4738">
        <f t="shared" si="5"/>
        <v>0</v>
      </c>
      <c r="H51" s="4737">
        <f t="shared" si="5"/>
        <v>0</v>
      </c>
      <c r="I51" s="4663">
        <f t="shared" si="5"/>
        <v>0</v>
      </c>
      <c r="J51" s="4738">
        <f t="shared" si="5"/>
        <v>1</v>
      </c>
      <c r="K51" s="4737">
        <f t="shared" si="5"/>
        <v>0</v>
      </c>
      <c r="L51" s="4637">
        <f t="shared" si="5"/>
        <v>1</v>
      </c>
      <c r="M51" s="4738">
        <f t="shared" si="5"/>
        <v>3</v>
      </c>
      <c r="N51" s="4737">
        <f t="shared" si="5"/>
        <v>1</v>
      </c>
      <c r="O51" s="4663">
        <f t="shared" si="5"/>
        <v>4</v>
      </c>
      <c r="P51" s="4738">
        <f t="shared" si="5"/>
        <v>0</v>
      </c>
      <c r="Q51" s="4737">
        <f t="shared" si="5"/>
        <v>0</v>
      </c>
      <c r="R51" s="4663">
        <f t="shared" si="5"/>
        <v>0</v>
      </c>
      <c r="S51" s="4738">
        <f t="shared" si="5"/>
        <v>5</v>
      </c>
      <c r="T51" s="4737">
        <f t="shared" si="5"/>
        <v>1</v>
      </c>
      <c r="U51" s="4663">
        <f t="shared" si="5"/>
        <v>6</v>
      </c>
    </row>
    <row r="52" spans="2:21" ht="33" customHeight="1" thickBot="1">
      <c r="B52" s="6871" t="s">
        <v>35</v>
      </c>
      <c r="C52" s="6872"/>
      <c r="D52" s="4744">
        <f>D50+D51</f>
        <v>20</v>
      </c>
      <c r="E52" s="4745">
        <f t="shared" ref="E52:U52" si="6">E50+E51</f>
        <v>0</v>
      </c>
      <c r="F52" s="4746">
        <f t="shared" si="6"/>
        <v>20</v>
      </c>
      <c r="G52" s="4747">
        <f t="shared" si="6"/>
        <v>10</v>
      </c>
      <c r="H52" s="4745">
        <f t="shared" si="6"/>
        <v>1</v>
      </c>
      <c r="I52" s="4748">
        <f t="shared" si="6"/>
        <v>11</v>
      </c>
      <c r="J52" s="4747">
        <f t="shared" si="6"/>
        <v>36</v>
      </c>
      <c r="K52" s="4745">
        <f t="shared" si="6"/>
        <v>29</v>
      </c>
      <c r="L52" s="4749">
        <f t="shared" si="6"/>
        <v>65</v>
      </c>
      <c r="M52" s="4747">
        <f t="shared" si="6"/>
        <v>86</v>
      </c>
      <c r="N52" s="4745">
        <f t="shared" si="6"/>
        <v>38</v>
      </c>
      <c r="O52" s="4748">
        <f t="shared" si="6"/>
        <v>124</v>
      </c>
      <c r="P52" s="4747">
        <f t="shared" si="6"/>
        <v>60</v>
      </c>
      <c r="Q52" s="4745">
        <f t="shared" si="6"/>
        <v>19</v>
      </c>
      <c r="R52" s="4748">
        <f t="shared" si="6"/>
        <v>79</v>
      </c>
      <c r="S52" s="4747">
        <f t="shared" si="6"/>
        <v>212</v>
      </c>
      <c r="T52" s="4745">
        <f t="shared" si="6"/>
        <v>87</v>
      </c>
      <c r="U52" s="4748">
        <f t="shared" si="6"/>
        <v>299</v>
      </c>
    </row>
    <row r="53" spans="2:21" ht="22.5" customHeight="1">
      <c r="H53" s="1992"/>
    </row>
    <row r="54" spans="2:21" ht="22.5" customHeight="1">
      <c r="B54" s="6769"/>
      <c r="C54" s="6769"/>
      <c r="D54" s="6769"/>
      <c r="E54" s="6769"/>
      <c r="F54" s="6769"/>
      <c r="G54" s="6769"/>
      <c r="H54" s="6769"/>
      <c r="I54" s="6769"/>
      <c r="J54" s="6769"/>
      <c r="K54" s="6769"/>
      <c r="L54" s="6769"/>
      <c r="M54" s="6769"/>
      <c r="N54" s="6769"/>
      <c r="O54" s="6769"/>
      <c r="P54" s="6769"/>
      <c r="Q54" s="6769"/>
      <c r="R54" s="293"/>
      <c r="S54" s="285"/>
    </row>
    <row r="56" spans="2:21" ht="22.5" customHeight="1">
      <c r="U56" s="287"/>
    </row>
  </sheetData>
  <mergeCells count="23">
    <mergeCell ref="B54:Q54"/>
    <mergeCell ref="B3:H3"/>
    <mergeCell ref="I3:J3"/>
    <mergeCell ref="K3:U3"/>
    <mergeCell ref="B5:C7"/>
    <mergeCell ref="D5:F6"/>
    <mergeCell ref="G5:I6"/>
    <mergeCell ref="J5:L6"/>
    <mergeCell ref="M5:O6"/>
    <mergeCell ref="P5:R6"/>
    <mergeCell ref="S5:U6"/>
    <mergeCell ref="B49:C49"/>
    <mergeCell ref="B50:C50"/>
    <mergeCell ref="B43:C43"/>
    <mergeCell ref="B52:C52"/>
    <mergeCell ref="B1:U1"/>
    <mergeCell ref="B2:U2"/>
    <mergeCell ref="B25:C25"/>
    <mergeCell ref="B42:C42"/>
    <mergeCell ref="B51:C51"/>
    <mergeCell ref="B24:C24"/>
    <mergeCell ref="B8:C8"/>
    <mergeCell ref="B26:C2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27"/>
  <sheetViews>
    <sheetView zoomScale="50" zoomScaleNormal="50" workbookViewId="0">
      <selection activeCell="O36" sqref="O36"/>
    </sheetView>
  </sheetViews>
  <sheetFormatPr defaultRowHeight="18.75"/>
  <cols>
    <col min="1" max="1" width="9.140625" style="309"/>
    <col min="2" max="2" width="11.140625" style="309" customWidth="1"/>
    <col min="3" max="3" width="53" style="310" customWidth="1"/>
    <col min="4" max="4" width="14.28515625" style="309" customWidth="1"/>
    <col min="5" max="5" width="13.28515625" style="309" customWidth="1"/>
    <col min="6" max="6" width="12.85546875" style="311" customWidth="1"/>
    <col min="7" max="7" width="16.85546875" style="309" customWidth="1"/>
    <col min="8" max="8" width="15.85546875" style="309" customWidth="1"/>
    <col min="9" max="9" width="13.42578125" style="311" customWidth="1"/>
    <col min="10" max="10" width="15.42578125" style="311" customWidth="1"/>
    <col min="11" max="11" width="11.42578125" style="311" customWidth="1"/>
    <col min="12" max="12" width="12.140625" style="311" customWidth="1"/>
    <col min="13" max="13" width="14.140625" style="311" customWidth="1"/>
    <col min="14" max="14" width="13.28515625" style="311" customWidth="1"/>
    <col min="15" max="15" width="12.140625" style="311" customWidth="1"/>
    <col min="16" max="16" width="13.7109375" style="309" customWidth="1"/>
    <col min="17" max="17" width="11.140625" style="309" customWidth="1"/>
    <col min="18" max="18" width="11.42578125" style="311" customWidth="1"/>
    <col min="19" max="19" width="14.28515625" style="309" customWidth="1"/>
    <col min="20" max="20" width="11.140625" style="309" customWidth="1"/>
    <col min="21" max="21" width="11.42578125" style="311" customWidth="1"/>
    <col min="22" max="22" width="15.7109375" style="309" customWidth="1"/>
    <col min="23" max="23" width="15.140625" style="309" customWidth="1"/>
    <col min="24" max="24" width="14.85546875" style="311" customWidth="1"/>
    <col min="25" max="257" width="9.140625" style="309"/>
    <col min="258" max="258" width="11.140625" style="309" customWidth="1"/>
    <col min="259" max="259" width="53" style="309" customWidth="1"/>
    <col min="260" max="260" width="11.42578125" style="309" bestFit="1" customWidth="1"/>
    <col min="261" max="261" width="11" style="309" customWidth="1"/>
    <col min="262" max="262" width="10.5703125" style="309" customWidth="1"/>
    <col min="263" max="263" width="9.140625" style="309"/>
    <col min="264" max="264" width="11.5703125" style="309" customWidth="1"/>
    <col min="265" max="265" width="11.140625" style="309" customWidth="1"/>
    <col min="266" max="266" width="9.140625" style="309"/>
    <col min="267" max="267" width="11.42578125" style="309" customWidth="1"/>
    <col min="268" max="271" width="12.140625" style="309" customWidth="1"/>
    <col min="272" max="272" width="9.140625" style="309"/>
    <col min="273" max="273" width="11.140625" style="309" customWidth="1"/>
    <col min="274" max="274" width="11.42578125" style="309" customWidth="1"/>
    <col min="275" max="275" width="9.140625" style="309"/>
    <col min="276" max="276" width="11.140625" style="309" customWidth="1"/>
    <col min="277" max="277" width="11.42578125" style="309" customWidth="1"/>
    <col min="278" max="278" width="9.140625" style="309"/>
    <col min="279" max="279" width="11.140625" style="309" customWidth="1"/>
    <col min="280" max="280" width="11.42578125" style="309" customWidth="1"/>
    <col min="281" max="513" width="9.140625" style="309"/>
    <col min="514" max="514" width="11.140625" style="309" customWidth="1"/>
    <col min="515" max="515" width="53" style="309" customWidth="1"/>
    <col min="516" max="516" width="11.42578125" style="309" bestFit="1" customWidth="1"/>
    <col min="517" max="517" width="11" style="309" customWidth="1"/>
    <col min="518" max="518" width="10.5703125" style="309" customWidth="1"/>
    <col min="519" max="519" width="9.140625" style="309"/>
    <col min="520" max="520" width="11.5703125" style="309" customWidth="1"/>
    <col min="521" max="521" width="11.140625" style="309" customWidth="1"/>
    <col min="522" max="522" width="9.140625" style="309"/>
    <col min="523" max="523" width="11.42578125" style="309" customWidth="1"/>
    <col min="524" max="527" width="12.140625" style="309" customWidth="1"/>
    <col min="528" max="528" width="9.140625" style="309"/>
    <col min="529" max="529" width="11.140625" style="309" customWidth="1"/>
    <col min="530" max="530" width="11.42578125" style="309" customWidth="1"/>
    <col min="531" max="531" width="9.140625" style="309"/>
    <col min="532" max="532" width="11.140625" style="309" customWidth="1"/>
    <col min="533" max="533" width="11.42578125" style="309" customWidth="1"/>
    <col min="534" max="534" width="9.140625" style="309"/>
    <col min="535" max="535" width="11.140625" style="309" customWidth="1"/>
    <col min="536" max="536" width="11.42578125" style="309" customWidth="1"/>
    <col min="537" max="769" width="9.140625" style="309"/>
    <col min="770" max="770" width="11.140625" style="309" customWidth="1"/>
    <col min="771" max="771" width="53" style="309" customWidth="1"/>
    <col min="772" max="772" width="11.42578125" style="309" bestFit="1" customWidth="1"/>
    <col min="773" max="773" width="11" style="309" customWidth="1"/>
    <col min="774" max="774" width="10.5703125" style="309" customWidth="1"/>
    <col min="775" max="775" width="9.140625" style="309"/>
    <col min="776" max="776" width="11.5703125" style="309" customWidth="1"/>
    <col min="777" max="777" width="11.140625" style="309" customWidth="1"/>
    <col min="778" max="778" width="9.140625" style="309"/>
    <col min="779" max="779" width="11.42578125" style="309" customWidth="1"/>
    <col min="780" max="783" width="12.140625" style="309" customWidth="1"/>
    <col min="784" max="784" width="9.140625" style="309"/>
    <col min="785" max="785" width="11.140625" style="309" customWidth="1"/>
    <col min="786" max="786" width="11.42578125" style="309" customWidth="1"/>
    <col min="787" max="787" width="9.140625" style="309"/>
    <col min="788" max="788" width="11.140625" style="309" customWidth="1"/>
    <col min="789" max="789" width="11.42578125" style="309" customWidth="1"/>
    <col min="790" max="790" width="9.140625" style="309"/>
    <col min="791" max="791" width="11.140625" style="309" customWidth="1"/>
    <col min="792" max="792" width="11.42578125" style="309" customWidth="1"/>
    <col min="793" max="1025" width="9.140625" style="309"/>
    <col min="1026" max="1026" width="11.140625" style="309" customWidth="1"/>
    <col min="1027" max="1027" width="53" style="309" customWidth="1"/>
    <col min="1028" max="1028" width="11.42578125" style="309" bestFit="1" customWidth="1"/>
    <col min="1029" max="1029" width="11" style="309" customWidth="1"/>
    <col min="1030" max="1030" width="10.5703125" style="309" customWidth="1"/>
    <col min="1031" max="1031" width="9.140625" style="309"/>
    <col min="1032" max="1032" width="11.5703125" style="309" customWidth="1"/>
    <col min="1033" max="1033" width="11.140625" style="309" customWidth="1"/>
    <col min="1034" max="1034" width="9.140625" style="309"/>
    <col min="1035" max="1035" width="11.42578125" style="309" customWidth="1"/>
    <col min="1036" max="1039" width="12.140625" style="309" customWidth="1"/>
    <col min="1040" max="1040" width="9.140625" style="309"/>
    <col min="1041" max="1041" width="11.140625" style="309" customWidth="1"/>
    <col min="1042" max="1042" width="11.42578125" style="309" customWidth="1"/>
    <col min="1043" max="1043" width="9.140625" style="309"/>
    <col min="1044" max="1044" width="11.140625" style="309" customWidth="1"/>
    <col min="1045" max="1045" width="11.42578125" style="309" customWidth="1"/>
    <col min="1046" max="1046" width="9.140625" style="309"/>
    <col min="1047" max="1047" width="11.140625" style="309" customWidth="1"/>
    <col min="1048" max="1048" width="11.42578125" style="309" customWidth="1"/>
    <col min="1049" max="1281" width="9.140625" style="309"/>
    <col min="1282" max="1282" width="11.140625" style="309" customWidth="1"/>
    <col min="1283" max="1283" width="53" style="309" customWidth="1"/>
    <col min="1284" max="1284" width="11.42578125" style="309" bestFit="1" customWidth="1"/>
    <col min="1285" max="1285" width="11" style="309" customWidth="1"/>
    <col min="1286" max="1286" width="10.5703125" style="309" customWidth="1"/>
    <col min="1287" max="1287" width="9.140625" style="309"/>
    <col min="1288" max="1288" width="11.5703125" style="309" customWidth="1"/>
    <col min="1289" max="1289" width="11.140625" style="309" customWidth="1"/>
    <col min="1290" max="1290" width="9.140625" style="309"/>
    <col min="1291" max="1291" width="11.42578125" style="309" customWidth="1"/>
    <col min="1292" max="1295" width="12.140625" style="309" customWidth="1"/>
    <col min="1296" max="1296" width="9.140625" style="309"/>
    <col min="1297" max="1297" width="11.140625" style="309" customWidth="1"/>
    <col min="1298" max="1298" width="11.42578125" style="309" customWidth="1"/>
    <col min="1299" max="1299" width="9.140625" style="309"/>
    <col min="1300" max="1300" width="11.140625" style="309" customWidth="1"/>
    <col min="1301" max="1301" width="11.42578125" style="309" customWidth="1"/>
    <col min="1302" max="1302" width="9.140625" style="309"/>
    <col min="1303" max="1303" width="11.140625" style="309" customWidth="1"/>
    <col min="1304" max="1304" width="11.42578125" style="309" customWidth="1"/>
    <col min="1305" max="1537" width="9.140625" style="309"/>
    <col min="1538" max="1538" width="11.140625" style="309" customWidth="1"/>
    <col min="1539" max="1539" width="53" style="309" customWidth="1"/>
    <col min="1540" max="1540" width="11.42578125" style="309" bestFit="1" customWidth="1"/>
    <col min="1541" max="1541" width="11" style="309" customWidth="1"/>
    <col min="1542" max="1542" width="10.5703125" style="309" customWidth="1"/>
    <col min="1543" max="1543" width="9.140625" style="309"/>
    <col min="1544" max="1544" width="11.5703125" style="309" customWidth="1"/>
    <col min="1545" max="1545" width="11.140625" style="309" customWidth="1"/>
    <col min="1546" max="1546" width="9.140625" style="309"/>
    <col min="1547" max="1547" width="11.42578125" style="309" customWidth="1"/>
    <col min="1548" max="1551" width="12.140625" style="309" customWidth="1"/>
    <col min="1552" max="1552" width="9.140625" style="309"/>
    <col min="1553" max="1553" width="11.140625" style="309" customWidth="1"/>
    <col min="1554" max="1554" width="11.42578125" style="309" customWidth="1"/>
    <col min="1555" max="1555" width="9.140625" style="309"/>
    <col min="1556" max="1556" width="11.140625" style="309" customWidth="1"/>
    <col min="1557" max="1557" width="11.42578125" style="309" customWidth="1"/>
    <col min="1558" max="1558" width="9.140625" style="309"/>
    <col min="1559" max="1559" width="11.140625" style="309" customWidth="1"/>
    <col min="1560" max="1560" width="11.42578125" style="309" customWidth="1"/>
    <col min="1561" max="1793" width="9.140625" style="309"/>
    <col min="1794" max="1794" width="11.140625" style="309" customWidth="1"/>
    <col min="1795" max="1795" width="53" style="309" customWidth="1"/>
    <col min="1796" max="1796" width="11.42578125" style="309" bestFit="1" customWidth="1"/>
    <col min="1797" max="1797" width="11" style="309" customWidth="1"/>
    <col min="1798" max="1798" width="10.5703125" style="309" customWidth="1"/>
    <col min="1799" max="1799" width="9.140625" style="309"/>
    <col min="1800" max="1800" width="11.5703125" style="309" customWidth="1"/>
    <col min="1801" max="1801" width="11.140625" style="309" customWidth="1"/>
    <col min="1802" max="1802" width="9.140625" style="309"/>
    <col min="1803" max="1803" width="11.42578125" style="309" customWidth="1"/>
    <col min="1804" max="1807" width="12.140625" style="309" customWidth="1"/>
    <col min="1808" max="1808" width="9.140625" style="309"/>
    <col min="1809" max="1809" width="11.140625" style="309" customWidth="1"/>
    <col min="1810" max="1810" width="11.42578125" style="309" customWidth="1"/>
    <col min="1811" max="1811" width="9.140625" style="309"/>
    <col min="1812" max="1812" width="11.140625" style="309" customWidth="1"/>
    <col min="1813" max="1813" width="11.42578125" style="309" customWidth="1"/>
    <col min="1814" max="1814" width="9.140625" style="309"/>
    <col min="1815" max="1815" width="11.140625" style="309" customWidth="1"/>
    <col min="1816" max="1816" width="11.42578125" style="309" customWidth="1"/>
    <col min="1817" max="2049" width="9.140625" style="309"/>
    <col min="2050" max="2050" width="11.140625" style="309" customWidth="1"/>
    <col min="2051" max="2051" width="53" style="309" customWidth="1"/>
    <col min="2052" max="2052" width="11.42578125" style="309" bestFit="1" customWidth="1"/>
    <col min="2053" max="2053" width="11" style="309" customWidth="1"/>
    <col min="2054" max="2054" width="10.5703125" style="309" customWidth="1"/>
    <col min="2055" max="2055" width="9.140625" style="309"/>
    <col min="2056" max="2056" width="11.5703125" style="309" customWidth="1"/>
    <col min="2057" max="2057" width="11.140625" style="309" customWidth="1"/>
    <col min="2058" max="2058" width="9.140625" style="309"/>
    <col min="2059" max="2059" width="11.42578125" style="309" customWidth="1"/>
    <col min="2060" max="2063" width="12.140625" style="309" customWidth="1"/>
    <col min="2064" max="2064" width="9.140625" style="309"/>
    <col min="2065" max="2065" width="11.140625" style="309" customWidth="1"/>
    <col min="2066" max="2066" width="11.42578125" style="309" customWidth="1"/>
    <col min="2067" max="2067" width="9.140625" style="309"/>
    <col min="2068" max="2068" width="11.140625" style="309" customWidth="1"/>
    <col min="2069" max="2069" width="11.42578125" style="309" customWidth="1"/>
    <col min="2070" max="2070" width="9.140625" style="309"/>
    <col min="2071" max="2071" width="11.140625" style="309" customWidth="1"/>
    <col min="2072" max="2072" width="11.42578125" style="309" customWidth="1"/>
    <col min="2073" max="2305" width="9.140625" style="309"/>
    <col min="2306" max="2306" width="11.140625" style="309" customWidth="1"/>
    <col min="2307" max="2307" width="53" style="309" customWidth="1"/>
    <col min="2308" max="2308" width="11.42578125" style="309" bestFit="1" customWidth="1"/>
    <col min="2309" max="2309" width="11" style="309" customWidth="1"/>
    <col min="2310" max="2310" width="10.5703125" style="309" customWidth="1"/>
    <col min="2311" max="2311" width="9.140625" style="309"/>
    <col min="2312" max="2312" width="11.5703125" style="309" customWidth="1"/>
    <col min="2313" max="2313" width="11.140625" style="309" customWidth="1"/>
    <col min="2314" max="2314" width="9.140625" style="309"/>
    <col min="2315" max="2315" width="11.42578125" style="309" customWidth="1"/>
    <col min="2316" max="2319" width="12.140625" style="309" customWidth="1"/>
    <col min="2320" max="2320" width="9.140625" style="309"/>
    <col min="2321" max="2321" width="11.140625" style="309" customWidth="1"/>
    <col min="2322" max="2322" width="11.42578125" style="309" customWidth="1"/>
    <col min="2323" max="2323" width="9.140625" style="309"/>
    <col min="2324" max="2324" width="11.140625" style="309" customWidth="1"/>
    <col min="2325" max="2325" width="11.42578125" style="309" customWidth="1"/>
    <col min="2326" max="2326" width="9.140625" style="309"/>
    <col min="2327" max="2327" width="11.140625" style="309" customWidth="1"/>
    <col min="2328" max="2328" width="11.42578125" style="309" customWidth="1"/>
    <col min="2329" max="2561" width="9.140625" style="309"/>
    <col min="2562" max="2562" width="11.140625" style="309" customWidth="1"/>
    <col min="2563" max="2563" width="53" style="309" customWidth="1"/>
    <col min="2564" max="2564" width="11.42578125" style="309" bestFit="1" customWidth="1"/>
    <col min="2565" max="2565" width="11" style="309" customWidth="1"/>
    <col min="2566" max="2566" width="10.5703125" style="309" customWidth="1"/>
    <col min="2567" max="2567" width="9.140625" style="309"/>
    <col min="2568" max="2568" width="11.5703125" style="309" customWidth="1"/>
    <col min="2569" max="2569" width="11.140625" style="309" customWidth="1"/>
    <col min="2570" max="2570" width="9.140625" style="309"/>
    <col min="2571" max="2571" width="11.42578125" style="309" customWidth="1"/>
    <col min="2572" max="2575" width="12.140625" style="309" customWidth="1"/>
    <col min="2576" max="2576" width="9.140625" style="309"/>
    <col min="2577" max="2577" width="11.140625" style="309" customWidth="1"/>
    <col min="2578" max="2578" width="11.42578125" style="309" customWidth="1"/>
    <col min="2579" max="2579" width="9.140625" style="309"/>
    <col min="2580" max="2580" width="11.140625" style="309" customWidth="1"/>
    <col min="2581" max="2581" width="11.42578125" style="309" customWidth="1"/>
    <col min="2582" max="2582" width="9.140625" style="309"/>
    <col min="2583" max="2583" width="11.140625" style="309" customWidth="1"/>
    <col min="2584" max="2584" width="11.42578125" style="309" customWidth="1"/>
    <col min="2585" max="2817" width="9.140625" style="309"/>
    <col min="2818" max="2818" width="11.140625" style="309" customWidth="1"/>
    <col min="2819" max="2819" width="53" style="309" customWidth="1"/>
    <col min="2820" max="2820" width="11.42578125" style="309" bestFit="1" customWidth="1"/>
    <col min="2821" max="2821" width="11" style="309" customWidth="1"/>
    <col min="2822" max="2822" width="10.5703125" style="309" customWidth="1"/>
    <col min="2823" max="2823" width="9.140625" style="309"/>
    <col min="2824" max="2824" width="11.5703125" style="309" customWidth="1"/>
    <col min="2825" max="2825" width="11.140625" style="309" customWidth="1"/>
    <col min="2826" max="2826" width="9.140625" style="309"/>
    <col min="2827" max="2827" width="11.42578125" style="309" customWidth="1"/>
    <col min="2828" max="2831" width="12.140625" style="309" customWidth="1"/>
    <col min="2832" max="2832" width="9.140625" style="309"/>
    <col min="2833" max="2833" width="11.140625" style="309" customWidth="1"/>
    <col min="2834" max="2834" width="11.42578125" style="309" customWidth="1"/>
    <col min="2835" max="2835" width="9.140625" style="309"/>
    <col min="2836" max="2836" width="11.140625" style="309" customWidth="1"/>
    <col min="2837" max="2837" width="11.42578125" style="309" customWidth="1"/>
    <col min="2838" max="2838" width="9.140625" style="309"/>
    <col min="2839" max="2839" width="11.140625" style="309" customWidth="1"/>
    <col min="2840" max="2840" width="11.42578125" style="309" customWidth="1"/>
    <col min="2841" max="3073" width="9.140625" style="309"/>
    <col min="3074" max="3074" width="11.140625" style="309" customWidth="1"/>
    <col min="3075" max="3075" width="53" style="309" customWidth="1"/>
    <col min="3076" max="3076" width="11.42578125" style="309" bestFit="1" customWidth="1"/>
    <col min="3077" max="3077" width="11" style="309" customWidth="1"/>
    <col min="3078" max="3078" width="10.5703125" style="309" customWidth="1"/>
    <col min="3079" max="3079" width="9.140625" style="309"/>
    <col min="3080" max="3080" width="11.5703125" style="309" customWidth="1"/>
    <col min="3081" max="3081" width="11.140625" style="309" customWidth="1"/>
    <col min="3082" max="3082" width="9.140625" style="309"/>
    <col min="3083" max="3083" width="11.42578125" style="309" customWidth="1"/>
    <col min="3084" max="3087" width="12.140625" style="309" customWidth="1"/>
    <col min="3088" max="3088" width="9.140625" style="309"/>
    <col min="3089" max="3089" width="11.140625" style="309" customWidth="1"/>
    <col min="3090" max="3090" width="11.42578125" style="309" customWidth="1"/>
    <col min="3091" max="3091" width="9.140625" style="309"/>
    <col min="3092" max="3092" width="11.140625" style="309" customWidth="1"/>
    <col min="3093" max="3093" width="11.42578125" style="309" customWidth="1"/>
    <col min="3094" max="3094" width="9.140625" style="309"/>
    <col min="3095" max="3095" width="11.140625" style="309" customWidth="1"/>
    <col min="3096" max="3096" width="11.42578125" style="309" customWidth="1"/>
    <col min="3097" max="3329" width="9.140625" style="309"/>
    <col min="3330" max="3330" width="11.140625" style="309" customWidth="1"/>
    <col min="3331" max="3331" width="53" style="309" customWidth="1"/>
    <col min="3332" max="3332" width="11.42578125" style="309" bestFit="1" customWidth="1"/>
    <col min="3333" max="3333" width="11" style="309" customWidth="1"/>
    <col min="3334" max="3334" width="10.5703125" style="309" customWidth="1"/>
    <col min="3335" max="3335" width="9.140625" style="309"/>
    <col min="3336" max="3336" width="11.5703125" style="309" customWidth="1"/>
    <col min="3337" max="3337" width="11.140625" style="309" customWidth="1"/>
    <col min="3338" max="3338" width="9.140625" style="309"/>
    <col min="3339" max="3339" width="11.42578125" style="309" customWidth="1"/>
    <col min="3340" max="3343" width="12.140625" style="309" customWidth="1"/>
    <col min="3344" max="3344" width="9.140625" style="309"/>
    <col min="3345" max="3345" width="11.140625" style="309" customWidth="1"/>
    <col min="3346" max="3346" width="11.42578125" style="309" customWidth="1"/>
    <col min="3347" max="3347" width="9.140625" style="309"/>
    <col min="3348" max="3348" width="11.140625" style="309" customWidth="1"/>
    <col min="3349" max="3349" width="11.42578125" style="309" customWidth="1"/>
    <col min="3350" max="3350" width="9.140625" style="309"/>
    <col min="3351" max="3351" width="11.140625" style="309" customWidth="1"/>
    <col min="3352" max="3352" width="11.42578125" style="309" customWidth="1"/>
    <col min="3353" max="3585" width="9.140625" style="309"/>
    <col min="3586" max="3586" width="11.140625" style="309" customWidth="1"/>
    <col min="3587" max="3587" width="53" style="309" customWidth="1"/>
    <col min="3588" max="3588" width="11.42578125" style="309" bestFit="1" customWidth="1"/>
    <col min="3589" max="3589" width="11" style="309" customWidth="1"/>
    <col min="3590" max="3590" width="10.5703125" style="309" customWidth="1"/>
    <col min="3591" max="3591" width="9.140625" style="309"/>
    <col min="3592" max="3592" width="11.5703125" style="309" customWidth="1"/>
    <col min="3593" max="3593" width="11.140625" style="309" customWidth="1"/>
    <col min="3594" max="3594" width="9.140625" style="309"/>
    <col min="3595" max="3595" width="11.42578125" style="309" customWidth="1"/>
    <col min="3596" max="3599" width="12.140625" style="309" customWidth="1"/>
    <col min="3600" max="3600" width="9.140625" style="309"/>
    <col min="3601" max="3601" width="11.140625" style="309" customWidth="1"/>
    <col min="3602" max="3602" width="11.42578125" style="309" customWidth="1"/>
    <col min="3603" max="3603" width="9.140625" style="309"/>
    <col min="3604" max="3604" width="11.140625" style="309" customWidth="1"/>
    <col min="3605" max="3605" width="11.42578125" style="309" customWidth="1"/>
    <col min="3606" max="3606" width="9.140625" style="309"/>
    <col min="3607" max="3607" width="11.140625" style="309" customWidth="1"/>
    <col min="3608" max="3608" width="11.42578125" style="309" customWidth="1"/>
    <col min="3609" max="3841" width="9.140625" style="309"/>
    <col min="3842" max="3842" width="11.140625" style="309" customWidth="1"/>
    <col min="3843" max="3843" width="53" style="309" customWidth="1"/>
    <col min="3844" max="3844" width="11.42578125" style="309" bestFit="1" customWidth="1"/>
    <col min="3845" max="3845" width="11" style="309" customWidth="1"/>
    <col min="3846" max="3846" width="10.5703125" style="309" customWidth="1"/>
    <col min="3847" max="3847" width="9.140625" style="309"/>
    <col min="3848" max="3848" width="11.5703125" style="309" customWidth="1"/>
    <col min="3849" max="3849" width="11.140625" style="309" customWidth="1"/>
    <col min="3850" max="3850" width="9.140625" style="309"/>
    <col min="3851" max="3851" width="11.42578125" style="309" customWidth="1"/>
    <col min="3852" max="3855" width="12.140625" style="309" customWidth="1"/>
    <col min="3856" max="3856" width="9.140625" style="309"/>
    <col min="3857" max="3857" width="11.140625" style="309" customWidth="1"/>
    <col min="3858" max="3858" width="11.42578125" style="309" customWidth="1"/>
    <col min="3859" max="3859" width="9.140625" style="309"/>
    <col min="3860" max="3860" width="11.140625" style="309" customWidth="1"/>
    <col min="3861" max="3861" width="11.42578125" style="309" customWidth="1"/>
    <col min="3862" max="3862" width="9.140625" style="309"/>
    <col min="3863" max="3863" width="11.140625" style="309" customWidth="1"/>
    <col min="3864" max="3864" width="11.42578125" style="309" customWidth="1"/>
    <col min="3865" max="4097" width="9.140625" style="309"/>
    <col min="4098" max="4098" width="11.140625" style="309" customWidth="1"/>
    <col min="4099" max="4099" width="53" style="309" customWidth="1"/>
    <col min="4100" max="4100" width="11.42578125" style="309" bestFit="1" customWidth="1"/>
    <col min="4101" max="4101" width="11" style="309" customWidth="1"/>
    <col min="4102" max="4102" width="10.5703125" style="309" customWidth="1"/>
    <col min="4103" max="4103" width="9.140625" style="309"/>
    <col min="4104" max="4104" width="11.5703125" style="309" customWidth="1"/>
    <col min="4105" max="4105" width="11.140625" style="309" customWidth="1"/>
    <col min="4106" max="4106" width="9.140625" style="309"/>
    <col min="4107" max="4107" width="11.42578125" style="309" customWidth="1"/>
    <col min="4108" max="4111" width="12.140625" style="309" customWidth="1"/>
    <col min="4112" max="4112" width="9.140625" style="309"/>
    <col min="4113" max="4113" width="11.140625" style="309" customWidth="1"/>
    <col min="4114" max="4114" width="11.42578125" style="309" customWidth="1"/>
    <col min="4115" max="4115" width="9.140625" style="309"/>
    <col min="4116" max="4116" width="11.140625" style="309" customWidth="1"/>
    <col min="4117" max="4117" width="11.42578125" style="309" customWidth="1"/>
    <col min="4118" max="4118" width="9.140625" style="309"/>
    <col min="4119" max="4119" width="11.140625" style="309" customWidth="1"/>
    <col min="4120" max="4120" width="11.42578125" style="309" customWidth="1"/>
    <col min="4121" max="4353" width="9.140625" style="309"/>
    <col min="4354" max="4354" width="11.140625" style="309" customWidth="1"/>
    <col min="4355" max="4355" width="53" style="309" customWidth="1"/>
    <col min="4356" max="4356" width="11.42578125" style="309" bestFit="1" customWidth="1"/>
    <col min="4357" max="4357" width="11" style="309" customWidth="1"/>
    <col min="4358" max="4358" width="10.5703125" style="309" customWidth="1"/>
    <col min="4359" max="4359" width="9.140625" style="309"/>
    <col min="4360" max="4360" width="11.5703125" style="309" customWidth="1"/>
    <col min="4361" max="4361" width="11.140625" style="309" customWidth="1"/>
    <col min="4362" max="4362" width="9.140625" style="309"/>
    <col min="4363" max="4363" width="11.42578125" style="309" customWidth="1"/>
    <col min="4364" max="4367" width="12.140625" style="309" customWidth="1"/>
    <col min="4368" max="4368" width="9.140625" style="309"/>
    <col min="4369" max="4369" width="11.140625" style="309" customWidth="1"/>
    <col min="4370" max="4370" width="11.42578125" style="309" customWidth="1"/>
    <col min="4371" max="4371" width="9.140625" style="309"/>
    <col min="4372" max="4372" width="11.140625" style="309" customWidth="1"/>
    <col min="4373" max="4373" width="11.42578125" style="309" customWidth="1"/>
    <col min="4374" max="4374" width="9.140625" style="309"/>
    <col min="4375" max="4375" width="11.140625" style="309" customWidth="1"/>
    <col min="4376" max="4376" width="11.42578125" style="309" customWidth="1"/>
    <col min="4377" max="4609" width="9.140625" style="309"/>
    <col min="4610" max="4610" width="11.140625" style="309" customWidth="1"/>
    <col min="4611" max="4611" width="53" style="309" customWidth="1"/>
    <col min="4612" max="4612" width="11.42578125" style="309" bestFit="1" customWidth="1"/>
    <col min="4613" max="4613" width="11" style="309" customWidth="1"/>
    <col min="4614" max="4614" width="10.5703125" style="309" customWidth="1"/>
    <col min="4615" max="4615" width="9.140625" style="309"/>
    <col min="4616" max="4616" width="11.5703125" style="309" customWidth="1"/>
    <col min="4617" max="4617" width="11.140625" style="309" customWidth="1"/>
    <col min="4618" max="4618" width="9.140625" style="309"/>
    <col min="4619" max="4619" width="11.42578125" style="309" customWidth="1"/>
    <col min="4620" max="4623" width="12.140625" style="309" customWidth="1"/>
    <col min="4624" max="4624" width="9.140625" style="309"/>
    <col min="4625" max="4625" width="11.140625" style="309" customWidth="1"/>
    <col min="4626" max="4626" width="11.42578125" style="309" customWidth="1"/>
    <col min="4627" max="4627" width="9.140625" style="309"/>
    <col min="4628" max="4628" width="11.140625" style="309" customWidth="1"/>
    <col min="4629" max="4629" width="11.42578125" style="309" customWidth="1"/>
    <col min="4630" max="4630" width="9.140625" style="309"/>
    <col min="4631" max="4631" width="11.140625" style="309" customWidth="1"/>
    <col min="4632" max="4632" width="11.42578125" style="309" customWidth="1"/>
    <col min="4633" max="4865" width="9.140625" style="309"/>
    <col min="4866" max="4866" width="11.140625" style="309" customWidth="1"/>
    <col min="4867" max="4867" width="53" style="309" customWidth="1"/>
    <col min="4868" max="4868" width="11.42578125" style="309" bestFit="1" customWidth="1"/>
    <col min="4869" max="4869" width="11" style="309" customWidth="1"/>
    <col min="4870" max="4870" width="10.5703125" style="309" customWidth="1"/>
    <col min="4871" max="4871" width="9.140625" style="309"/>
    <col min="4872" max="4872" width="11.5703125" style="309" customWidth="1"/>
    <col min="4873" max="4873" width="11.140625" style="309" customWidth="1"/>
    <col min="4874" max="4874" width="9.140625" style="309"/>
    <col min="4875" max="4875" width="11.42578125" style="309" customWidth="1"/>
    <col min="4876" max="4879" width="12.140625" style="309" customWidth="1"/>
    <col min="4880" max="4880" width="9.140625" style="309"/>
    <col min="4881" max="4881" width="11.140625" style="309" customWidth="1"/>
    <col min="4882" max="4882" width="11.42578125" style="309" customWidth="1"/>
    <col min="4883" max="4883" width="9.140625" style="309"/>
    <col min="4884" max="4884" width="11.140625" style="309" customWidth="1"/>
    <col min="4885" max="4885" width="11.42578125" style="309" customWidth="1"/>
    <col min="4886" max="4886" width="9.140625" style="309"/>
    <col min="4887" max="4887" width="11.140625" style="309" customWidth="1"/>
    <col min="4888" max="4888" width="11.42578125" style="309" customWidth="1"/>
    <col min="4889" max="5121" width="9.140625" style="309"/>
    <col min="5122" max="5122" width="11.140625" style="309" customWidth="1"/>
    <col min="5123" max="5123" width="53" style="309" customWidth="1"/>
    <col min="5124" max="5124" width="11.42578125" style="309" bestFit="1" customWidth="1"/>
    <col min="5125" max="5125" width="11" style="309" customWidth="1"/>
    <col min="5126" max="5126" width="10.5703125" style="309" customWidth="1"/>
    <col min="5127" max="5127" width="9.140625" style="309"/>
    <col min="5128" max="5128" width="11.5703125" style="309" customWidth="1"/>
    <col min="5129" max="5129" width="11.140625" style="309" customWidth="1"/>
    <col min="5130" max="5130" width="9.140625" style="309"/>
    <col min="5131" max="5131" width="11.42578125" style="309" customWidth="1"/>
    <col min="5132" max="5135" width="12.140625" style="309" customWidth="1"/>
    <col min="5136" max="5136" width="9.140625" style="309"/>
    <col min="5137" max="5137" width="11.140625" style="309" customWidth="1"/>
    <col min="5138" max="5138" width="11.42578125" style="309" customWidth="1"/>
    <col min="5139" max="5139" width="9.140625" style="309"/>
    <col min="5140" max="5140" width="11.140625" style="309" customWidth="1"/>
    <col min="5141" max="5141" width="11.42578125" style="309" customWidth="1"/>
    <col min="5142" max="5142" width="9.140625" style="309"/>
    <col min="5143" max="5143" width="11.140625" style="309" customWidth="1"/>
    <col min="5144" max="5144" width="11.42578125" style="309" customWidth="1"/>
    <col min="5145" max="5377" width="9.140625" style="309"/>
    <col min="5378" max="5378" width="11.140625" style="309" customWidth="1"/>
    <col min="5379" max="5379" width="53" style="309" customWidth="1"/>
    <col min="5380" max="5380" width="11.42578125" style="309" bestFit="1" customWidth="1"/>
    <col min="5381" max="5381" width="11" style="309" customWidth="1"/>
    <col min="5382" max="5382" width="10.5703125" style="309" customWidth="1"/>
    <col min="5383" max="5383" width="9.140625" style="309"/>
    <col min="5384" max="5384" width="11.5703125" style="309" customWidth="1"/>
    <col min="5385" max="5385" width="11.140625" style="309" customWidth="1"/>
    <col min="5386" max="5386" width="9.140625" style="309"/>
    <col min="5387" max="5387" width="11.42578125" style="309" customWidth="1"/>
    <col min="5388" max="5391" width="12.140625" style="309" customWidth="1"/>
    <col min="5392" max="5392" width="9.140625" style="309"/>
    <col min="5393" max="5393" width="11.140625" style="309" customWidth="1"/>
    <col min="5394" max="5394" width="11.42578125" style="309" customWidth="1"/>
    <col min="5395" max="5395" width="9.140625" style="309"/>
    <col min="5396" max="5396" width="11.140625" style="309" customWidth="1"/>
    <col min="5397" max="5397" width="11.42578125" style="309" customWidth="1"/>
    <col min="5398" max="5398" width="9.140625" style="309"/>
    <col min="5399" max="5399" width="11.140625" style="309" customWidth="1"/>
    <col min="5400" max="5400" width="11.42578125" style="309" customWidth="1"/>
    <col min="5401" max="5633" width="9.140625" style="309"/>
    <col min="5634" max="5634" width="11.140625" style="309" customWidth="1"/>
    <col min="5635" max="5635" width="53" style="309" customWidth="1"/>
    <col min="5636" max="5636" width="11.42578125" style="309" bestFit="1" customWidth="1"/>
    <col min="5637" max="5637" width="11" style="309" customWidth="1"/>
    <col min="5638" max="5638" width="10.5703125" style="309" customWidth="1"/>
    <col min="5639" max="5639" width="9.140625" style="309"/>
    <col min="5640" max="5640" width="11.5703125" style="309" customWidth="1"/>
    <col min="5641" max="5641" width="11.140625" style="309" customWidth="1"/>
    <col min="5642" max="5642" width="9.140625" style="309"/>
    <col min="5643" max="5643" width="11.42578125" style="309" customWidth="1"/>
    <col min="5644" max="5647" width="12.140625" style="309" customWidth="1"/>
    <col min="5648" max="5648" width="9.140625" style="309"/>
    <col min="5649" max="5649" width="11.140625" style="309" customWidth="1"/>
    <col min="5650" max="5650" width="11.42578125" style="309" customWidth="1"/>
    <col min="5651" max="5651" width="9.140625" style="309"/>
    <col min="5652" max="5652" width="11.140625" style="309" customWidth="1"/>
    <col min="5653" max="5653" width="11.42578125" style="309" customWidth="1"/>
    <col min="5654" max="5654" width="9.140625" style="309"/>
    <col min="5655" max="5655" width="11.140625" style="309" customWidth="1"/>
    <col min="5656" max="5656" width="11.42578125" style="309" customWidth="1"/>
    <col min="5657" max="5889" width="9.140625" style="309"/>
    <col min="5890" max="5890" width="11.140625" style="309" customWidth="1"/>
    <col min="5891" max="5891" width="53" style="309" customWidth="1"/>
    <col min="5892" max="5892" width="11.42578125" style="309" bestFit="1" customWidth="1"/>
    <col min="5893" max="5893" width="11" style="309" customWidth="1"/>
    <col min="5894" max="5894" width="10.5703125" style="309" customWidth="1"/>
    <col min="5895" max="5895" width="9.140625" style="309"/>
    <col min="5896" max="5896" width="11.5703125" style="309" customWidth="1"/>
    <col min="5897" max="5897" width="11.140625" style="309" customWidth="1"/>
    <col min="5898" max="5898" width="9.140625" style="309"/>
    <col min="5899" max="5899" width="11.42578125" style="309" customWidth="1"/>
    <col min="5900" max="5903" width="12.140625" style="309" customWidth="1"/>
    <col min="5904" max="5904" width="9.140625" style="309"/>
    <col min="5905" max="5905" width="11.140625" style="309" customWidth="1"/>
    <col min="5906" max="5906" width="11.42578125" style="309" customWidth="1"/>
    <col min="5907" max="5907" width="9.140625" style="309"/>
    <col min="5908" max="5908" width="11.140625" style="309" customWidth="1"/>
    <col min="5909" max="5909" width="11.42578125" style="309" customWidth="1"/>
    <col min="5910" max="5910" width="9.140625" style="309"/>
    <col min="5911" max="5911" width="11.140625" style="309" customWidth="1"/>
    <col min="5912" max="5912" width="11.42578125" style="309" customWidth="1"/>
    <col min="5913" max="6145" width="9.140625" style="309"/>
    <col min="6146" max="6146" width="11.140625" style="309" customWidth="1"/>
    <col min="6147" max="6147" width="53" style="309" customWidth="1"/>
    <col min="6148" max="6148" width="11.42578125" style="309" bestFit="1" customWidth="1"/>
    <col min="6149" max="6149" width="11" style="309" customWidth="1"/>
    <col min="6150" max="6150" width="10.5703125" style="309" customWidth="1"/>
    <col min="6151" max="6151" width="9.140625" style="309"/>
    <col min="6152" max="6152" width="11.5703125" style="309" customWidth="1"/>
    <col min="6153" max="6153" width="11.140625" style="309" customWidth="1"/>
    <col min="6154" max="6154" width="9.140625" style="309"/>
    <col min="6155" max="6155" width="11.42578125" style="309" customWidth="1"/>
    <col min="6156" max="6159" width="12.140625" style="309" customWidth="1"/>
    <col min="6160" max="6160" width="9.140625" style="309"/>
    <col min="6161" max="6161" width="11.140625" style="309" customWidth="1"/>
    <col min="6162" max="6162" width="11.42578125" style="309" customWidth="1"/>
    <col min="6163" max="6163" width="9.140625" style="309"/>
    <col min="6164" max="6164" width="11.140625" style="309" customWidth="1"/>
    <col min="6165" max="6165" width="11.42578125" style="309" customWidth="1"/>
    <col min="6166" max="6166" width="9.140625" style="309"/>
    <col min="6167" max="6167" width="11.140625" style="309" customWidth="1"/>
    <col min="6168" max="6168" width="11.42578125" style="309" customWidth="1"/>
    <col min="6169" max="6401" width="9.140625" style="309"/>
    <col min="6402" max="6402" width="11.140625" style="309" customWidth="1"/>
    <col min="6403" max="6403" width="53" style="309" customWidth="1"/>
    <col min="6404" max="6404" width="11.42578125" style="309" bestFit="1" customWidth="1"/>
    <col min="6405" max="6405" width="11" style="309" customWidth="1"/>
    <col min="6406" max="6406" width="10.5703125" style="309" customWidth="1"/>
    <col min="6407" max="6407" width="9.140625" style="309"/>
    <col min="6408" max="6408" width="11.5703125" style="309" customWidth="1"/>
    <col min="6409" max="6409" width="11.140625" style="309" customWidth="1"/>
    <col min="6410" max="6410" width="9.140625" style="309"/>
    <col min="6411" max="6411" width="11.42578125" style="309" customWidth="1"/>
    <col min="6412" max="6415" width="12.140625" style="309" customWidth="1"/>
    <col min="6416" max="6416" width="9.140625" style="309"/>
    <col min="6417" max="6417" width="11.140625" style="309" customWidth="1"/>
    <col min="6418" max="6418" width="11.42578125" style="309" customWidth="1"/>
    <col min="6419" max="6419" width="9.140625" style="309"/>
    <col min="6420" max="6420" width="11.140625" style="309" customWidth="1"/>
    <col min="6421" max="6421" width="11.42578125" style="309" customWidth="1"/>
    <col min="6422" max="6422" width="9.140625" style="309"/>
    <col min="6423" max="6423" width="11.140625" style="309" customWidth="1"/>
    <col min="6424" max="6424" width="11.42578125" style="309" customWidth="1"/>
    <col min="6425" max="6657" width="9.140625" style="309"/>
    <col min="6658" max="6658" width="11.140625" style="309" customWidth="1"/>
    <col min="6659" max="6659" width="53" style="309" customWidth="1"/>
    <col min="6660" max="6660" width="11.42578125" style="309" bestFit="1" customWidth="1"/>
    <col min="6661" max="6661" width="11" style="309" customWidth="1"/>
    <col min="6662" max="6662" width="10.5703125" style="309" customWidth="1"/>
    <col min="6663" max="6663" width="9.140625" style="309"/>
    <col min="6664" max="6664" width="11.5703125" style="309" customWidth="1"/>
    <col min="6665" max="6665" width="11.140625" style="309" customWidth="1"/>
    <col min="6666" max="6666" width="9.140625" style="309"/>
    <col min="6667" max="6667" width="11.42578125" style="309" customWidth="1"/>
    <col min="6668" max="6671" width="12.140625" style="309" customWidth="1"/>
    <col min="6672" max="6672" width="9.140625" style="309"/>
    <col min="6673" max="6673" width="11.140625" style="309" customWidth="1"/>
    <col min="6674" max="6674" width="11.42578125" style="309" customWidth="1"/>
    <col min="6675" max="6675" width="9.140625" style="309"/>
    <col min="6676" max="6676" width="11.140625" style="309" customWidth="1"/>
    <col min="6677" max="6677" width="11.42578125" style="309" customWidth="1"/>
    <col min="6678" max="6678" width="9.140625" style="309"/>
    <col min="6679" max="6679" width="11.140625" style="309" customWidth="1"/>
    <col min="6680" max="6680" width="11.42578125" style="309" customWidth="1"/>
    <col min="6681" max="6913" width="9.140625" style="309"/>
    <col min="6914" max="6914" width="11.140625" style="309" customWidth="1"/>
    <col min="6915" max="6915" width="53" style="309" customWidth="1"/>
    <col min="6916" max="6916" width="11.42578125" style="309" bestFit="1" customWidth="1"/>
    <col min="6917" max="6917" width="11" style="309" customWidth="1"/>
    <col min="6918" max="6918" width="10.5703125" style="309" customWidth="1"/>
    <col min="6919" max="6919" width="9.140625" style="309"/>
    <col min="6920" max="6920" width="11.5703125" style="309" customWidth="1"/>
    <col min="6921" max="6921" width="11.140625" style="309" customWidth="1"/>
    <col min="6922" max="6922" width="9.140625" style="309"/>
    <col min="6923" max="6923" width="11.42578125" style="309" customWidth="1"/>
    <col min="6924" max="6927" width="12.140625" style="309" customWidth="1"/>
    <col min="6928" max="6928" width="9.140625" style="309"/>
    <col min="6929" max="6929" width="11.140625" style="309" customWidth="1"/>
    <col min="6930" max="6930" width="11.42578125" style="309" customWidth="1"/>
    <col min="6931" max="6931" width="9.140625" style="309"/>
    <col min="6932" max="6932" width="11.140625" style="309" customWidth="1"/>
    <col min="6933" max="6933" width="11.42578125" style="309" customWidth="1"/>
    <col min="6934" max="6934" width="9.140625" style="309"/>
    <col min="6935" max="6935" width="11.140625" style="309" customWidth="1"/>
    <col min="6936" max="6936" width="11.42578125" style="309" customWidth="1"/>
    <col min="6937" max="7169" width="9.140625" style="309"/>
    <col min="7170" max="7170" width="11.140625" style="309" customWidth="1"/>
    <col min="7171" max="7171" width="53" style="309" customWidth="1"/>
    <col min="7172" max="7172" width="11.42578125" style="309" bestFit="1" customWidth="1"/>
    <col min="7173" max="7173" width="11" style="309" customWidth="1"/>
    <col min="7174" max="7174" width="10.5703125" style="309" customWidth="1"/>
    <col min="7175" max="7175" width="9.140625" style="309"/>
    <col min="7176" max="7176" width="11.5703125" style="309" customWidth="1"/>
    <col min="7177" max="7177" width="11.140625" style="309" customWidth="1"/>
    <col min="7178" max="7178" width="9.140625" style="309"/>
    <col min="7179" max="7179" width="11.42578125" style="309" customWidth="1"/>
    <col min="7180" max="7183" width="12.140625" style="309" customWidth="1"/>
    <col min="7184" max="7184" width="9.140625" style="309"/>
    <col min="7185" max="7185" width="11.140625" style="309" customWidth="1"/>
    <col min="7186" max="7186" width="11.42578125" style="309" customWidth="1"/>
    <col min="7187" max="7187" width="9.140625" style="309"/>
    <col min="7188" max="7188" width="11.140625" style="309" customWidth="1"/>
    <col min="7189" max="7189" width="11.42578125" style="309" customWidth="1"/>
    <col min="7190" max="7190" width="9.140625" style="309"/>
    <col min="7191" max="7191" width="11.140625" style="309" customWidth="1"/>
    <col min="7192" max="7192" width="11.42578125" style="309" customWidth="1"/>
    <col min="7193" max="7425" width="9.140625" style="309"/>
    <col min="7426" max="7426" width="11.140625" style="309" customWidth="1"/>
    <col min="7427" max="7427" width="53" style="309" customWidth="1"/>
    <col min="7428" max="7428" width="11.42578125" style="309" bestFit="1" customWidth="1"/>
    <col min="7429" max="7429" width="11" style="309" customWidth="1"/>
    <col min="7430" max="7430" width="10.5703125" style="309" customWidth="1"/>
    <col min="7431" max="7431" width="9.140625" style="309"/>
    <col min="7432" max="7432" width="11.5703125" style="309" customWidth="1"/>
    <col min="7433" max="7433" width="11.140625" style="309" customWidth="1"/>
    <col min="7434" max="7434" width="9.140625" style="309"/>
    <col min="7435" max="7435" width="11.42578125" style="309" customWidth="1"/>
    <col min="7436" max="7439" width="12.140625" style="309" customWidth="1"/>
    <col min="7440" max="7440" width="9.140625" style="309"/>
    <col min="7441" max="7441" width="11.140625" style="309" customWidth="1"/>
    <col min="7442" max="7442" width="11.42578125" style="309" customWidth="1"/>
    <col min="7443" max="7443" width="9.140625" style="309"/>
    <col min="7444" max="7444" width="11.140625" style="309" customWidth="1"/>
    <col min="7445" max="7445" width="11.42578125" style="309" customWidth="1"/>
    <col min="7446" max="7446" width="9.140625" style="309"/>
    <col min="7447" max="7447" width="11.140625" style="309" customWidth="1"/>
    <col min="7448" max="7448" width="11.42578125" style="309" customWidth="1"/>
    <col min="7449" max="7681" width="9.140625" style="309"/>
    <col min="7682" max="7682" width="11.140625" style="309" customWidth="1"/>
    <col min="7683" max="7683" width="53" style="309" customWidth="1"/>
    <col min="7684" max="7684" width="11.42578125" style="309" bestFit="1" customWidth="1"/>
    <col min="7685" max="7685" width="11" style="309" customWidth="1"/>
    <col min="7686" max="7686" width="10.5703125" style="309" customWidth="1"/>
    <col min="7687" max="7687" width="9.140625" style="309"/>
    <col min="7688" max="7688" width="11.5703125" style="309" customWidth="1"/>
    <col min="7689" max="7689" width="11.140625" style="309" customWidth="1"/>
    <col min="7690" max="7690" width="9.140625" style="309"/>
    <col min="7691" max="7691" width="11.42578125" style="309" customWidth="1"/>
    <col min="7692" max="7695" width="12.140625" style="309" customWidth="1"/>
    <col min="7696" max="7696" width="9.140625" style="309"/>
    <col min="7697" max="7697" width="11.140625" style="309" customWidth="1"/>
    <col min="7698" max="7698" width="11.42578125" style="309" customWidth="1"/>
    <col min="7699" max="7699" width="9.140625" style="309"/>
    <col min="7700" max="7700" width="11.140625" style="309" customWidth="1"/>
    <col min="7701" max="7701" width="11.42578125" style="309" customWidth="1"/>
    <col min="7702" max="7702" width="9.140625" style="309"/>
    <col min="7703" max="7703" width="11.140625" style="309" customWidth="1"/>
    <col min="7704" max="7704" width="11.42578125" style="309" customWidth="1"/>
    <col min="7705" max="7937" width="9.140625" style="309"/>
    <col min="7938" max="7938" width="11.140625" style="309" customWidth="1"/>
    <col min="7939" max="7939" width="53" style="309" customWidth="1"/>
    <col min="7940" max="7940" width="11.42578125" style="309" bestFit="1" customWidth="1"/>
    <col min="7941" max="7941" width="11" style="309" customWidth="1"/>
    <col min="7942" max="7942" width="10.5703125" style="309" customWidth="1"/>
    <col min="7943" max="7943" width="9.140625" style="309"/>
    <col min="7944" max="7944" width="11.5703125" style="309" customWidth="1"/>
    <col min="7945" max="7945" width="11.140625" style="309" customWidth="1"/>
    <col min="7946" max="7946" width="9.140625" style="309"/>
    <col min="7947" max="7947" width="11.42578125" style="309" customWidth="1"/>
    <col min="7948" max="7951" width="12.140625" style="309" customWidth="1"/>
    <col min="7952" max="7952" width="9.140625" style="309"/>
    <col min="7953" max="7953" width="11.140625" style="309" customWidth="1"/>
    <col min="7954" max="7954" width="11.42578125" style="309" customWidth="1"/>
    <col min="7955" max="7955" width="9.140625" style="309"/>
    <col min="7956" max="7956" width="11.140625" style="309" customWidth="1"/>
    <col min="7957" max="7957" width="11.42578125" style="309" customWidth="1"/>
    <col min="7958" max="7958" width="9.140625" style="309"/>
    <col min="7959" max="7959" width="11.140625" style="309" customWidth="1"/>
    <col min="7960" max="7960" width="11.42578125" style="309" customWidth="1"/>
    <col min="7961" max="8193" width="9.140625" style="309"/>
    <col min="8194" max="8194" width="11.140625" style="309" customWidth="1"/>
    <col min="8195" max="8195" width="53" style="309" customWidth="1"/>
    <col min="8196" max="8196" width="11.42578125" style="309" bestFit="1" customWidth="1"/>
    <col min="8197" max="8197" width="11" style="309" customWidth="1"/>
    <col min="8198" max="8198" width="10.5703125" style="309" customWidth="1"/>
    <col min="8199" max="8199" width="9.140625" style="309"/>
    <col min="8200" max="8200" width="11.5703125" style="309" customWidth="1"/>
    <col min="8201" max="8201" width="11.140625" style="309" customWidth="1"/>
    <col min="8202" max="8202" width="9.140625" style="309"/>
    <col min="8203" max="8203" width="11.42578125" style="309" customWidth="1"/>
    <col min="8204" max="8207" width="12.140625" style="309" customWidth="1"/>
    <col min="8208" max="8208" width="9.140625" style="309"/>
    <col min="8209" max="8209" width="11.140625" style="309" customWidth="1"/>
    <col min="8210" max="8210" width="11.42578125" style="309" customWidth="1"/>
    <col min="8211" max="8211" width="9.140625" style="309"/>
    <col min="8212" max="8212" width="11.140625" style="309" customWidth="1"/>
    <col min="8213" max="8213" width="11.42578125" style="309" customWidth="1"/>
    <col min="8214" max="8214" width="9.140625" style="309"/>
    <col min="8215" max="8215" width="11.140625" style="309" customWidth="1"/>
    <col min="8216" max="8216" width="11.42578125" style="309" customWidth="1"/>
    <col min="8217" max="8449" width="9.140625" style="309"/>
    <col min="8450" max="8450" width="11.140625" style="309" customWidth="1"/>
    <col min="8451" max="8451" width="53" style="309" customWidth="1"/>
    <col min="8452" max="8452" width="11.42578125" style="309" bestFit="1" customWidth="1"/>
    <col min="8453" max="8453" width="11" style="309" customWidth="1"/>
    <col min="8454" max="8454" width="10.5703125" style="309" customWidth="1"/>
    <col min="8455" max="8455" width="9.140625" style="309"/>
    <col min="8456" max="8456" width="11.5703125" style="309" customWidth="1"/>
    <col min="8457" max="8457" width="11.140625" style="309" customWidth="1"/>
    <col min="8458" max="8458" width="9.140625" style="309"/>
    <col min="8459" max="8459" width="11.42578125" style="309" customWidth="1"/>
    <col min="8460" max="8463" width="12.140625" style="309" customWidth="1"/>
    <col min="8464" max="8464" width="9.140625" style="309"/>
    <col min="8465" max="8465" width="11.140625" style="309" customWidth="1"/>
    <col min="8466" max="8466" width="11.42578125" style="309" customWidth="1"/>
    <col min="8467" max="8467" width="9.140625" style="309"/>
    <col min="8468" max="8468" width="11.140625" style="309" customWidth="1"/>
    <col min="8469" max="8469" width="11.42578125" style="309" customWidth="1"/>
    <col min="8470" max="8470" width="9.140625" style="309"/>
    <col min="8471" max="8471" width="11.140625" style="309" customWidth="1"/>
    <col min="8472" max="8472" width="11.42578125" style="309" customWidth="1"/>
    <col min="8473" max="8705" width="9.140625" style="309"/>
    <col min="8706" max="8706" width="11.140625" style="309" customWidth="1"/>
    <col min="8707" max="8707" width="53" style="309" customWidth="1"/>
    <col min="8708" max="8708" width="11.42578125" style="309" bestFit="1" customWidth="1"/>
    <col min="8709" max="8709" width="11" style="309" customWidth="1"/>
    <col min="8710" max="8710" width="10.5703125" style="309" customWidth="1"/>
    <col min="8711" max="8711" width="9.140625" style="309"/>
    <col min="8712" max="8712" width="11.5703125" style="309" customWidth="1"/>
    <col min="8713" max="8713" width="11.140625" style="309" customWidth="1"/>
    <col min="8714" max="8714" width="9.140625" style="309"/>
    <col min="8715" max="8715" width="11.42578125" style="309" customWidth="1"/>
    <col min="8716" max="8719" width="12.140625" style="309" customWidth="1"/>
    <col min="8720" max="8720" width="9.140625" style="309"/>
    <col min="8721" max="8721" width="11.140625" style="309" customWidth="1"/>
    <col min="8722" max="8722" width="11.42578125" style="309" customWidth="1"/>
    <col min="8723" max="8723" width="9.140625" style="309"/>
    <col min="8724" max="8724" width="11.140625" style="309" customWidth="1"/>
    <col min="8725" max="8725" width="11.42578125" style="309" customWidth="1"/>
    <col min="8726" max="8726" width="9.140625" style="309"/>
    <col min="8727" max="8727" width="11.140625" style="309" customWidth="1"/>
    <col min="8728" max="8728" width="11.42578125" style="309" customWidth="1"/>
    <col min="8729" max="8961" width="9.140625" style="309"/>
    <col min="8962" max="8962" width="11.140625" style="309" customWidth="1"/>
    <col min="8963" max="8963" width="53" style="309" customWidth="1"/>
    <col min="8964" max="8964" width="11.42578125" style="309" bestFit="1" customWidth="1"/>
    <col min="8965" max="8965" width="11" style="309" customWidth="1"/>
    <col min="8966" max="8966" width="10.5703125" style="309" customWidth="1"/>
    <col min="8967" max="8967" width="9.140625" style="309"/>
    <col min="8968" max="8968" width="11.5703125" style="309" customWidth="1"/>
    <col min="8969" max="8969" width="11.140625" style="309" customWidth="1"/>
    <col min="8970" max="8970" width="9.140625" style="309"/>
    <col min="8971" max="8971" width="11.42578125" style="309" customWidth="1"/>
    <col min="8972" max="8975" width="12.140625" style="309" customWidth="1"/>
    <col min="8976" max="8976" width="9.140625" style="309"/>
    <col min="8977" max="8977" width="11.140625" style="309" customWidth="1"/>
    <col min="8978" max="8978" width="11.42578125" style="309" customWidth="1"/>
    <col min="8979" max="8979" width="9.140625" style="309"/>
    <col min="8980" max="8980" width="11.140625" style="309" customWidth="1"/>
    <col min="8981" max="8981" width="11.42578125" style="309" customWidth="1"/>
    <col min="8982" max="8982" width="9.140625" style="309"/>
    <col min="8983" max="8983" width="11.140625" style="309" customWidth="1"/>
    <col min="8984" max="8984" width="11.42578125" style="309" customWidth="1"/>
    <col min="8985" max="9217" width="9.140625" style="309"/>
    <col min="9218" max="9218" width="11.140625" style="309" customWidth="1"/>
    <col min="9219" max="9219" width="53" style="309" customWidth="1"/>
    <col min="9220" max="9220" width="11.42578125" style="309" bestFit="1" customWidth="1"/>
    <col min="9221" max="9221" width="11" style="309" customWidth="1"/>
    <col min="9222" max="9222" width="10.5703125" style="309" customWidth="1"/>
    <col min="9223" max="9223" width="9.140625" style="309"/>
    <col min="9224" max="9224" width="11.5703125" style="309" customWidth="1"/>
    <col min="9225" max="9225" width="11.140625" style="309" customWidth="1"/>
    <col min="9226" max="9226" width="9.140625" style="309"/>
    <col min="9227" max="9227" width="11.42578125" style="309" customWidth="1"/>
    <col min="9228" max="9231" width="12.140625" style="309" customWidth="1"/>
    <col min="9232" max="9232" width="9.140625" style="309"/>
    <col min="9233" max="9233" width="11.140625" style="309" customWidth="1"/>
    <col min="9234" max="9234" width="11.42578125" style="309" customWidth="1"/>
    <col min="9235" max="9235" width="9.140625" style="309"/>
    <col min="9236" max="9236" width="11.140625" style="309" customWidth="1"/>
    <col min="9237" max="9237" width="11.42578125" style="309" customWidth="1"/>
    <col min="9238" max="9238" width="9.140625" style="309"/>
    <col min="9239" max="9239" width="11.140625" style="309" customWidth="1"/>
    <col min="9240" max="9240" width="11.42578125" style="309" customWidth="1"/>
    <col min="9241" max="9473" width="9.140625" style="309"/>
    <col min="9474" max="9474" width="11.140625" style="309" customWidth="1"/>
    <col min="9475" max="9475" width="53" style="309" customWidth="1"/>
    <col min="9476" max="9476" width="11.42578125" style="309" bestFit="1" customWidth="1"/>
    <col min="9477" max="9477" width="11" style="309" customWidth="1"/>
    <col min="9478" max="9478" width="10.5703125" style="309" customWidth="1"/>
    <col min="9479" max="9479" width="9.140625" style="309"/>
    <col min="9480" max="9480" width="11.5703125" style="309" customWidth="1"/>
    <col min="9481" max="9481" width="11.140625" style="309" customWidth="1"/>
    <col min="9482" max="9482" width="9.140625" style="309"/>
    <col min="9483" max="9483" width="11.42578125" style="309" customWidth="1"/>
    <col min="9484" max="9487" width="12.140625" style="309" customWidth="1"/>
    <col min="9488" max="9488" width="9.140625" style="309"/>
    <col min="9489" max="9489" width="11.140625" style="309" customWidth="1"/>
    <col min="9490" max="9490" width="11.42578125" style="309" customWidth="1"/>
    <col min="9491" max="9491" width="9.140625" style="309"/>
    <col min="9492" max="9492" width="11.140625" style="309" customWidth="1"/>
    <col min="9493" max="9493" width="11.42578125" style="309" customWidth="1"/>
    <col min="9494" max="9494" width="9.140625" style="309"/>
    <col min="9495" max="9495" width="11.140625" style="309" customWidth="1"/>
    <col min="9496" max="9496" width="11.42578125" style="309" customWidth="1"/>
    <col min="9497" max="9729" width="9.140625" style="309"/>
    <col min="9730" max="9730" width="11.140625" style="309" customWidth="1"/>
    <col min="9731" max="9731" width="53" style="309" customWidth="1"/>
    <col min="9732" max="9732" width="11.42578125" style="309" bestFit="1" customWidth="1"/>
    <col min="9733" max="9733" width="11" style="309" customWidth="1"/>
    <col min="9734" max="9734" width="10.5703125" style="309" customWidth="1"/>
    <col min="9735" max="9735" width="9.140625" style="309"/>
    <col min="9736" max="9736" width="11.5703125" style="309" customWidth="1"/>
    <col min="9737" max="9737" width="11.140625" style="309" customWidth="1"/>
    <col min="9738" max="9738" width="9.140625" style="309"/>
    <col min="9739" max="9739" width="11.42578125" style="309" customWidth="1"/>
    <col min="9740" max="9743" width="12.140625" style="309" customWidth="1"/>
    <col min="9744" max="9744" width="9.140625" style="309"/>
    <col min="9745" max="9745" width="11.140625" style="309" customWidth="1"/>
    <col min="9746" max="9746" width="11.42578125" style="309" customWidth="1"/>
    <col min="9747" max="9747" width="9.140625" style="309"/>
    <col min="9748" max="9748" width="11.140625" style="309" customWidth="1"/>
    <col min="9749" max="9749" width="11.42578125" style="309" customWidth="1"/>
    <col min="9750" max="9750" width="9.140625" style="309"/>
    <col min="9751" max="9751" width="11.140625" style="309" customWidth="1"/>
    <col min="9752" max="9752" width="11.42578125" style="309" customWidth="1"/>
    <col min="9753" max="9985" width="9.140625" style="309"/>
    <col min="9986" max="9986" width="11.140625" style="309" customWidth="1"/>
    <col min="9987" max="9987" width="53" style="309" customWidth="1"/>
    <col min="9988" max="9988" width="11.42578125" style="309" bestFit="1" customWidth="1"/>
    <col min="9989" max="9989" width="11" style="309" customWidth="1"/>
    <col min="9990" max="9990" width="10.5703125" style="309" customWidth="1"/>
    <col min="9991" max="9991" width="9.140625" style="309"/>
    <col min="9992" max="9992" width="11.5703125" style="309" customWidth="1"/>
    <col min="9993" max="9993" width="11.140625" style="309" customWidth="1"/>
    <col min="9994" max="9994" width="9.140625" style="309"/>
    <col min="9995" max="9995" width="11.42578125" style="309" customWidth="1"/>
    <col min="9996" max="9999" width="12.140625" style="309" customWidth="1"/>
    <col min="10000" max="10000" width="9.140625" style="309"/>
    <col min="10001" max="10001" width="11.140625" style="309" customWidth="1"/>
    <col min="10002" max="10002" width="11.42578125" style="309" customWidth="1"/>
    <col min="10003" max="10003" width="9.140625" style="309"/>
    <col min="10004" max="10004" width="11.140625" style="309" customWidth="1"/>
    <col min="10005" max="10005" width="11.42578125" style="309" customWidth="1"/>
    <col min="10006" max="10006" width="9.140625" style="309"/>
    <col min="10007" max="10007" width="11.140625" style="309" customWidth="1"/>
    <col min="10008" max="10008" width="11.42578125" style="309" customWidth="1"/>
    <col min="10009" max="10241" width="9.140625" style="309"/>
    <col min="10242" max="10242" width="11.140625" style="309" customWidth="1"/>
    <col min="10243" max="10243" width="53" style="309" customWidth="1"/>
    <col min="10244" max="10244" width="11.42578125" style="309" bestFit="1" customWidth="1"/>
    <col min="10245" max="10245" width="11" style="309" customWidth="1"/>
    <col min="10246" max="10246" width="10.5703125" style="309" customWidth="1"/>
    <col min="10247" max="10247" width="9.140625" style="309"/>
    <col min="10248" max="10248" width="11.5703125" style="309" customWidth="1"/>
    <col min="10249" max="10249" width="11.140625" style="309" customWidth="1"/>
    <col min="10250" max="10250" width="9.140625" style="309"/>
    <col min="10251" max="10251" width="11.42578125" style="309" customWidth="1"/>
    <col min="10252" max="10255" width="12.140625" style="309" customWidth="1"/>
    <col min="10256" max="10256" width="9.140625" style="309"/>
    <col min="10257" max="10257" width="11.140625" style="309" customWidth="1"/>
    <col min="10258" max="10258" width="11.42578125" style="309" customWidth="1"/>
    <col min="10259" max="10259" width="9.140625" style="309"/>
    <col min="10260" max="10260" width="11.140625" style="309" customWidth="1"/>
    <col min="10261" max="10261" width="11.42578125" style="309" customWidth="1"/>
    <col min="10262" max="10262" width="9.140625" style="309"/>
    <col min="10263" max="10263" width="11.140625" style="309" customWidth="1"/>
    <col min="10264" max="10264" width="11.42578125" style="309" customWidth="1"/>
    <col min="10265" max="10497" width="9.140625" style="309"/>
    <col min="10498" max="10498" width="11.140625" style="309" customWidth="1"/>
    <col min="10499" max="10499" width="53" style="309" customWidth="1"/>
    <col min="10500" max="10500" width="11.42578125" style="309" bestFit="1" customWidth="1"/>
    <col min="10501" max="10501" width="11" style="309" customWidth="1"/>
    <col min="10502" max="10502" width="10.5703125" style="309" customWidth="1"/>
    <col min="10503" max="10503" width="9.140625" style="309"/>
    <col min="10504" max="10504" width="11.5703125" style="309" customWidth="1"/>
    <col min="10505" max="10505" width="11.140625" style="309" customWidth="1"/>
    <col min="10506" max="10506" width="9.140625" style="309"/>
    <col min="10507" max="10507" width="11.42578125" style="309" customWidth="1"/>
    <col min="10508" max="10511" width="12.140625" style="309" customWidth="1"/>
    <col min="10512" max="10512" width="9.140625" style="309"/>
    <col min="10513" max="10513" width="11.140625" style="309" customWidth="1"/>
    <col min="10514" max="10514" width="11.42578125" style="309" customWidth="1"/>
    <col min="10515" max="10515" width="9.140625" style="309"/>
    <col min="10516" max="10516" width="11.140625" style="309" customWidth="1"/>
    <col min="10517" max="10517" width="11.42578125" style="309" customWidth="1"/>
    <col min="10518" max="10518" width="9.140625" style="309"/>
    <col min="10519" max="10519" width="11.140625" style="309" customWidth="1"/>
    <col min="10520" max="10520" width="11.42578125" style="309" customWidth="1"/>
    <col min="10521" max="10753" width="9.140625" style="309"/>
    <col min="10754" max="10754" width="11.140625" style="309" customWidth="1"/>
    <col min="10755" max="10755" width="53" style="309" customWidth="1"/>
    <col min="10756" max="10756" width="11.42578125" style="309" bestFit="1" customWidth="1"/>
    <col min="10757" max="10757" width="11" style="309" customWidth="1"/>
    <col min="10758" max="10758" width="10.5703125" style="309" customWidth="1"/>
    <col min="10759" max="10759" width="9.140625" style="309"/>
    <col min="10760" max="10760" width="11.5703125" style="309" customWidth="1"/>
    <col min="10761" max="10761" width="11.140625" style="309" customWidth="1"/>
    <col min="10762" max="10762" width="9.140625" style="309"/>
    <col min="10763" max="10763" width="11.42578125" style="309" customWidth="1"/>
    <col min="10764" max="10767" width="12.140625" style="309" customWidth="1"/>
    <col min="10768" max="10768" width="9.140625" style="309"/>
    <col min="10769" max="10769" width="11.140625" style="309" customWidth="1"/>
    <col min="10770" max="10770" width="11.42578125" style="309" customWidth="1"/>
    <col min="10771" max="10771" width="9.140625" style="309"/>
    <col min="10772" max="10772" width="11.140625" style="309" customWidth="1"/>
    <col min="10773" max="10773" width="11.42578125" style="309" customWidth="1"/>
    <col min="10774" max="10774" width="9.140625" style="309"/>
    <col min="10775" max="10775" width="11.140625" style="309" customWidth="1"/>
    <col min="10776" max="10776" width="11.42578125" style="309" customWidth="1"/>
    <col min="10777" max="11009" width="9.140625" style="309"/>
    <col min="11010" max="11010" width="11.140625" style="309" customWidth="1"/>
    <col min="11011" max="11011" width="53" style="309" customWidth="1"/>
    <col min="11012" max="11012" width="11.42578125" style="309" bestFit="1" customWidth="1"/>
    <col min="11013" max="11013" width="11" style="309" customWidth="1"/>
    <col min="11014" max="11014" width="10.5703125" style="309" customWidth="1"/>
    <col min="11015" max="11015" width="9.140625" style="309"/>
    <col min="11016" max="11016" width="11.5703125" style="309" customWidth="1"/>
    <col min="11017" max="11017" width="11.140625" style="309" customWidth="1"/>
    <col min="11018" max="11018" width="9.140625" style="309"/>
    <col min="11019" max="11019" width="11.42578125" style="309" customWidth="1"/>
    <col min="11020" max="11023" width="12.140625" style="309" customWidth="1"/>
    <col min="11024" max="11024" width="9.140625" style="309"/>
    <col min="11025" max="11025" width="11.140625" style="309" customWidth="1"/>
    <col min="11026" max="11026" width="11.42578125" style="309" customWidth="1"/>
    <col min="11027" max="11027" width="9.140625" style="309"/>
    <col min="11028" max="11028" width="11.140625" style="309" customWidth="1"/>
    <col min="11029" max="11029" width="11.42578125" style="309" customWidth="1"/>
    <col min="11030" max="11030" width="9.140625" style="309"/>
    <col min="11031" max="11031" width="11.140625" style="309" customWidth="1"/>
    <col min="11032" max="11032" width="11.42578125" style="309" customWidth="1"/>
    <col min="11033" max="11265" width="9.140625" style="309"/>
    <col min="11266" max="11266" width="11.140625" style="309" customWidth="1"/>
    <col min="11267" max="11267" width="53" style="309" customWidth="1"/>
    <col min="11268" max="11268" width="11.42578125" style="309" bestFit="1" customWidth="1"/>
    <col min="11269" max="11269" width="11" style="309" customWidth="1"/>
    <col min="11270" max="11270" width="10.5703125" style="309" customWidth="1"/>
    <col min="11271" max="11271" width="9.140625" style="309"/>
    <col min="11272" max="11272" width="11.5703125" style="309" customWidth="1"/>
    <col min="11273" max="11273" width="11.140625" style="309" customWidth="1"/>
    <col min="11274" max="11274" width="9.140625" style="309"/>
    <col min="11275" max="11275" width="11.42578125" style="309" customWidth="1"/>
    <col min="11276" max="11279" width="12.140625" style="309" customWidth="1"/>
    <col min="11280" max="11280" width="9.140625" style="309"/>
    <col min="11281" max="11281" width="11.140625" style="309" customWidth="1"/>
    <col min="11282" max="11282" width="11.42578125" style="309" customWidth="1"/>
    <col min="11283" max="11283" width="9.140625" style="309"/>
    <col min="11284" max="11284" width="11.140625" style="309" customWidth="1"/>
    <col min="11285" max="11285" width="11.42578125" style="309" customWidth="1"/>
    <col min="11286" max="11286" width="9.140625" style="309"/>
    <col min="11287" max="11287" width="11.140625" style="309" customWidth="1"/>
    <col min="11288" max="11288" width="11.42578125" style="309" customWidth="1"/>
    <col min="11289" max="11521" width="9.140625" style="309"/>
    <col min="11522" max="11522" width="11.140625" style="309" customWidth="1"/>
    <col min="11523" max="11523" width="53" style="309" customWidth="1"/>
    <col min="11524" max="11524" width="11.42578125" style="309" bestFit="1" customWidth="1"/>
    <col min="11525" max="11525" width="11" style="309" customWidth="1"/>
    <col min="11526" max="11526" width="10.5703125" style="309" customWidth="1"/>
    <col min="11527" max="11527" width="9.140625" style="309"/>
    <col min="11528" max="11528" width="11.5703125" style="309" customWidth="1"/>
    <col min="11529" max="11529" width="11.140625" style="309" customWidth="1"/>
    <col min="11530" max="11530" width="9.140625" style="309"/>
    <col min="11531" max="11531" width="11.42578125" style="309" customWidth="1"/>
    <col min="11532" max="11535" width="12.140625" style="309" customWidth="1"/>
    <col min="11536" max="11536" width="9.140625" style="309"/>
    <col min="11537" max="11537" width="11.140625" style="309" customWidth="1"/>
    <col min="11538" max="11538" width="11.42578125" style="309" customWidth="1"/>
    <col min="11539" max="11539" width="9.140625" style="309"/>
    <col min="11540" max="11540" width="11.140625" style="309" customWidth="1"/>
    <col min="11541" max="11541" width="11.42578125" style="309" customWidth="1"/>
    <col min="11542" max="11542" width="9.140625" style="309"/>
    <col min="11543" max="11543" width="11.140625" style="309" customWidth="1"/>
    <col min="11544" max="11544" width="11.42578125" style="309" customWidth="1"/>
    <col min="11545" max="11777" width="9.140625" style="309"/>
    <col min="11778" max="11778" width="11.140625" style="309" customWidth="1"/>
    <col min="11779" max="11779" width="53" style="309" customWidth="1"/>
    <col min="11780" max="11780" width="11.42578125" style="309" bestFit="1" customWidth="1"/>
    <col min="11781" max="11781" width="11" style="309" customWidth="1"/>
    <col min="11782" max="11782" width="10.5703125" style="309" customWidth="1"/>
    <col min="11783" max="11783" width="9.140625" style="309"/>
    <col min="11784" max="11784" width="11.5703125" style="309" customWidth="1"/>
    <col min="11785" max="11785" width="11.140625" style="309" customWidth="1"/>
    <col min="11786" max="11786" width="9.140625" style="309"/>
    <col min="11787" max="11787" width="11.42578125" style="309" customWidth="1"/>
    <col min="11788" max="11791" width="12.140625" style="309" customWidth="1"/>
    <col min="11792" max="11792" width="9.140625" style="309"/>
    <col min="11793" max="11793" width="11.140625" style="309" customWidth="1"/>
    <col min="11794" max="11794" width="11.42578125" style="309" customWidth="1"/>
    <col min="11795" max="11795" width="9.140625" style="309"/>
    <col min="11796" max="11796" width="11.140625" style="309" customWidth="1"/>
    <col min="11797" max="11797" width="11.42578125" style="309" customWidth="1"/>
    <col min="11798" max="11798" width="9.140625" style="309"/>
    <col min="11799" max="11799" width="11.140625" style="309" customWidth="1"/>
    <col min="11800" max="11800" width="11.42578125" style="309" customWidth="1"/>
    <col min="11801" max="12033" width="9.140625" style="309"/>
    <col min="12034" max="12034" width="11.140625" style="309" customWidth="1"/>
    <col min="12035" max="12035" width="53" style="309" customWidth="1"/>
    <col min="12036" max="12036" width="11.42578125" style="309" bestFit="1" customWidth="1"/>
    <col min="12037" max="12037" width="11" style="309" customWidth="1"/>
    <col min="12038" max="12038" width="10.5703125" style="309" customWidth="1"/>
    <col min="12039" max="12039" width="9.140625" style="309"/>
    <col min="12040" max="12040" width="11.5703125" style="309" customWidth="1"/>
    <col min="12041" max="12041" width="11.140625" style="309" customWidth="1"/>
    <col min="12042" max="12042" width="9.140625" style="309"/>
    <col min="12043" max="12043" width="11.42578125" style="309" customWidth="1"/>
    <col min="12044" max="12047" width="12.140625" style="309" customWidth="1"/>
    <col min="12048" max="12048" width="9.140625" style="309"/>
    <col min="12049" max="12049" width="11.140625" style="309" customWidth="1"/>
    <col min="12050" max="12050" width="11.42578125" style="309" customWidth="1"/>
    <col min="12051" max="12051" width="9.140625" style="309"/>
    <col min="12052" max="12052" width="11.140625" style="309" customWidth="1"/>
    <col min="12053" max="12053" width="11.42578125" style="309" customWidth="1"/>
    <col min="12054" max="12054" width="9.140625" style="309"/>
    <col min="12055" max="12055" width="11.140625" style="309" customWidth="1"/>
    <col min="12056" max="12056" width="11.42578125" style="309" customWidth="1"/>
    <col min="12057" max="12289" width="9.140625" style="309"/>
    <col min="12290" max="12290" width="11.140625" style="309" customWidth="1"/>
    <col min="12291" max="12291" width="53" style="309" customWidth="1"/>
    <col min="12292" max="12292" width="11.42578125" style="309" bestFit="1" customWidth="1"/>
    <col min="12293" max="12293" width="11" style="309" customWidth="1"/>
    <col min="12294" max="12294" width="10.5703125" style="309" customWidth="1"/>
    <col min="12295" max="12295" width="9.140625" style="309"/>
    <col min="12296" max="12296" width="11.5703125" style="309" customWidth="1"/>
    <col min="12297" max="12297" width="11.140625" style="309" customWidth="1"/>
    <col min="12298" max="12298" width="9.140625" style="309"/>
    <col min="12299" max="12299" width="11.42578125" style="309" customWidth="1"/>
    <col min="12300" max="12303" width="12.140625" style="309" customWidth="1"/>
    <col min="12304" max="12304" width="9.140625" style="309"/>
    <col min="12305" max="12305" width="11.140625" style="309" customWidth="1"/>
    <col min="12306" max="12306" width="11.42578125" style="309" customWidth="1"/>
    <col min="12307" max="12307" width="9.140625" style="309"/>
    <col min="12308" max="12308" width="11.140625" style="309" customWidth="1"/>
    <col min="12309" max="12309" width="11.42578125" style="309" customWidth="1"/>
    <col min="12310" max="12310" width="9.140625" style="309"/>
    <col min="12311" max="12311" width="11.140625" style="309" customWidth="1"/>
    <col min="12312" max="12312" width="11.42578125" style="309" customWidth="1"/>
    <col min="12313" max="12545" width="9.140625" style="309"/>
    <col min="12546" max="12546" width="11.140625" style="309" customWidth="1"/>
    <col min="12547" max="12547" width="53" style="309" customWidth="1"/>
    <col min="12548" max="12548" width="11.42578125" style="309" bestFit="1" customWidth="1"/>
    <col min="12549" max="12549" width="11" style="309" customWidth="1"/>
    <col min="12550" max="12550" width="10.5703125" style="309" customWidth="1"/>
    <col min="12551" max="12551" width="9.140625" style="309"/>
    <col min="12552" max="12552" width="11.5703125" style="309" customWidth="1"/>
    <col min="12553" max="12553" width="11.140625" style="309" customWidth="1"/>
    <col min="12554" max="12554" width="9.140625" style="309"/>
    <col min="12555" max="12555" width="11.42578125" style="309" customWidth="1"/>
    <col min="12556" max="12559" width="12.140625" style="309" customWidth="1"/>
    <col min="12560" max="12560" width="9.140625" style="309"/>
    <col min="12561" max="12561" width="11.140625" style="309" customWidth="1"/>
    <col min="12562" max="12562" width="11.42578125" style="309" customWidth="1"/>
    <col min="12563" max="12563" width="9.140625" style="309"/>
    <col min="12564" max="12564" width="11.140625" style="309" customWidth="1"/>
    <col min="12565" max="12565" width="11.42578125" style="309" customWidth="1"/>
    <col min="12566" max="12566" width="9.140625" style="309"/>
    <col min="12567" max="12567" width="11.140625" style="309" customWidth="1"/>
    <col min="12568" max="12568" width="11.42578125" style="309" customWidth="1"/>
    <col min="12569" max="12801" width="9.140625" style="309"/>
    <col min="12802" max="12802" width="11.140625" style="309" customWidth="1"/>
    <col min="12803" max="12803" width="53" style="309" customWidth="1"/>
    <col min="12804" max="12804" width="11.42578125" style="309" bestFit="1" customWidth="1"/>
    <col min="12805" max="12805" width="11" style="309" customWidth="1"/>
    <col min="12806" max="12806" width="10.5703125" style="309" customWidth="1"/>
    <col min="12807" max="12807" width="9.140625" style="309"/>
    <col min="12808" max="12808" width="11.5703125" style="309" customWidth="1"/>
    <col min="12809" max="12809" width="11.140625" style="309" customWidth="1"/>
    <col min="12810" max="12810" width="9.140625" style="309"/>
    <col min="12811" max="12811" width="11.42578125" style="309" customWidth="1"/>
    <col min="12812" max="12815" width="12.140625" style="309" customWidth="1"/>
    <col min="12816" max="12816" width="9.140625" style="309"/>
    <col min="12817" max="12817" width="11.140625" style="309" customWidth="1"/>
    <col min="12818" max="12818" width="11.42578125" style="309" customWidth="1"/>
    <col min="12819" max="12819" width="9.140625" style="309"/>
    <col min="12820" max="12820" width="11.140625" style="309" customWidth="1"/>
    <col min="12821" max="12821" width="11.42578125" style="309" customWidth="1"/>
    <col min="12822" max="12822" width="9.140625" style="309"/>
    <col min="12823" max="12823" width="11.140625" style="309" customWidth="1"/>
    <col min="12824" max="12824" width="11.42578125" style="309" customWidth="1"/>
    <col min="12825" max="13057" width="9.140625" style="309"/>
    <col min="13058" max="13058" width="11.140625" style="309" customWidth="1"/>
    <col min="13059" max="13059" width="53" style="309" customWidth="1"/>
    <col min="13060" max="13060" width="11.42578125" style="309" bestFit="1" customWidth="1"/>
    <col min="13061" max="13061" width="11" style="309" customWidth="1"/>
    <col min="13062" max="13062" width="10.5703125" style="309" customWidth="1"/>
    <col min="13063" max="13063" width="9.140625" style="309"/>
    <col min="13064" max="13064" width="11.5703125" style="309" customWidth="1"/>
    <col min="13065" max="13065" width="11.140625" style="309" customWidth="1"/>
    <col min="13066" max="13066" width="9.140625" style="309"/>
    <col min="13067" max="13067" width="11.42578125" style="309" customWidth="1"/>
    <col min="13068" max="13071" width="12.140625" style="309" customWidth="1"/>
    <col min="13072" max="13072" width="9.140625" style="309"/>
    <col min="13073" max="13073" width="11.140625" style="309" customWidth="1"/>
    <col min="13074" max="13074" width="11.42578125" style="309" customWidth="1"/>
    <col min="13075" max="13075" width="9.140625" style="309"/>
    <col min="13076" max="13076" width="11.140625" style="309" customWidth="1"/>
    <col min="13077" max="13077" width="11.42578125" style="309" customWidth="1"/>
    <col min="13078" max="13078" width="9.140625" style="309"/>
    <col min="13079" max="13079" width="11.140625" style="309" customWidth="1"/>
    <col min="13080" max="13080" width="11.42578125" style="309" customWidth="1"/>
    <col min="13081" max="13313" width="9.140625" style="309"/>
    <col min="13314" max="13314" width="11.140625" style="309" customWidth="1"/>
    <col min="13315" max="13315" width="53" style="309" customWidth="1"/>
    <col min="13316" max="13316" width="11.42578125" style="309" bestFit="1" customWidth="1"/>
    <col min="13317" max="13317" width="11" style="309" customWidth="1"/>
    <col min="13318" max="13318" width="10.5703125" style="309" customWidth="1"/>
    <col min="13319" max="13319" width="9.140625" style="309"/>
    <col min="13320" max="13320" width="11.5703125" style="309" customWidth="1"/>
    <col min="13321" max="13321" width="11.140625" style="309" customWidth="1"/>
    <col min="13322" max="13322" width="9.140625" style="309"/>
    <col min="13323" max="13323" width="11.42578125" style="309" customWidth="1"/>
    <col min="13324" max="13327" width="12.140625" style="309" customWidth="1"/>
    <col min="13328" max="13328" width="9.140625" style="309"/>
    <col min="13329" max="13329" width="11.140625" style="309" customWidth="1"/>
    <col min="13330" max="13330" width="11.42578125" style="309" customWidth="1"/>
    <col min="13331" max="13331" width="9.140625" style="309"/>
    <col min="13332" max="13332" width="11.140625" style="309" customWidth="1"/>
    <col min="13333" max="13333" width="11.42578125" style="309" customWidth="1"/>
    <col min="13334" max="13334" width="9.140625" style="309"/>
    <col min="13335" max="13335" width="11.140625" style="309" customWidth="1"/>
    <col min="13336" max="13336" width="11.42578125" style="309" customWidth="1"/>
    <col min="13337" max="13569" width="9.140625" style="309"/>
    <col min="13570" max="13570" width="11.140625" style="309" customWidth="1"/>
    <col min="13571" max="13571" width="53" style="309" customWidth="1"/>
    <col min="13572" max="13572" width="11.42578125" style="309" bestFit="1" customWidth="1"/>
    <col min="13573" max="13573" width="11" style="309" customWidth="1"/>
    <col min="13574" max="13574" width="10.5703125" style="309" customWidth="1"/>
    <col min="13575" max="13575" width="9.140625" style="309"/>
    <col min="13576" max="13576" width="11.5703125" style="309" customWidth="1"/>
    <col min="13577" max="13577" width="11.140625" style="309" customWidth="1"/>
    <col min="13578" max="13578" width="9.140625" style="309"/>
    <col min="13579" max="13579" width="11.42578125" style="309" customWidth="1"/>
    <col min="13580" max="13583" width="12.140625" style="309" customWidth="1"/>
    <col min="13584" max="13584" width="9.140625" style="309"/>
    <col min="13585" max="13585" width="11.140625" style="309" customWidth="1"/>
    <col min="13586" max="13586" width="11.42578125" style="309" customWidth="1"/>
    <col min="13587" max="13587" width="9.140625" style="309"/>
    <col min="13588" max="13588" width="11.140625" style="309" customWidth="1"/>
    <col min="13589" max="13589" width="11.42578125" style="309" customWidth="1"/>
    <col min="13590" max="13590" width="9.140625" style="309"/>
    <col min="13591" max="13591" width="11.140625" style="309" customWidth="1"/>
    <col min="13592" max="13592" width="11.42578125" style="309" customWidth="1"/>
    <col min="13593" max="13825" width="9.140625" style="309"/>
    <col min="13826" max="13826" width="11.140625" style="309" customWidth="1"/>
    <col min="13827" max="13827" width="53" style="309" customWidth="1"/>
    <col min="13828" max="13828" width="11.42578125" style="309" bestFit="1" customWidth="1"/>
    <col min="13829" max="13829" width="11" style="309" customWidth="1"/>
    <col min="13830" max="13830" width="10.5703125" style="309" customWidth="1"/>
    <col min="13831" max="13831" width="9.140625" style="309"/>
    <col min="13832" max="13832" width="11.5703125" style="309" customWidth="1"/>
    <col min="13833" max="13833" width="11.140625" style="309" customWidth="1"/>
    <col min="13834" max="13834" width="9.140625" style="309"/>
    <col min="13835" max="13835" width="11.42578125" style="309" customWidth="1"/>
    <col min="13836" max="13839" width="12.140625" style="309" customWidth="1"/>
    <col min="13840" max="13840" width="9.140625" style="309"/>
    <col min="13841" max="13841" width="11.140625" style="309" customWidth="1"/>
    <col min="13842" max="13842" width="11.42578125" style="309" customWidth="1"/>
    <col min="13843" max="13843" width="9.140625" style="309"/>
    <col min="13844" max="13844" width="11.140625" style="309" customWidth="1"/>
    <col min="13845" max="13845" width="11.42578125" style="309" customWidth="1"/>
    <col min="13846" max="13846" width="9.140625" style="309"/>
    <col min="13847" max="13847" width="11.140625" style="309" customWidth="1"/>
    <col min="13848" max="13848" width="11.42578125" style="309" customWidth="1"/>
    <col min="13849" max="14081" width="9.140625" style="309"/>
    <col min="14082" max="14082" width="11.140625" style="309" customWidth="1"/>
    <col min="14083" max="14083" width="53" style="309" customWidth="1"/>
    <col min="14084" max="14084" width="11.42578125" style="309" bestFit="1" customWidth="1"/>
    <col min="14085" max="14085" width="11" style="309" customWidth="1"/>
    <col min="14086" max="14086" width="10.5703125" style="309" customWidth="1"/>
    <col min="14087" max="14087" width="9.140625" style="309"/>
    <col min="14088" max="14088" width="11.5703125" style="309" customWidth="1"/>
    <col min="14089" max="14089" width="11.140625" style="309" customWidth="1"/>
    <col min="14090" max="14090" width="9.140625" style="309"/>
    <col min="14091" max="14091" width="11.42578125" style="309" customWidth="1"/>
    <col min="14092" max="14095" width="12.140625" style="309" customWidth="1"/>
    <col min="14096" max="14096" width="9.140625" style="309"/>
    <col min="14097" max="14097" width="11.140625" style="309" customWidth="1"/>
    <col min="14098" max="14098" width="11.42578125" style="309" customWidth="1"/>
    <col min="14099" max="14099" width="9.140625" style="309"/>
    <col min="14100" max="14100" width="11.140625" style="309" customWidth="1"/>
    <col min="14101" max="14101" width="11.42578125" style="309" customWidth="1"/>
    <col min="14102" max="14102" width="9.140625" style="309"/>
    <col min="14103" max="14103" width="11.140625" style="309" customWidth="1"/>
    <col min="14104" max="14104" width="11.42578125" style="309" customWidth="1"/>
    <col min="14105" max="14337" width="9.140625" style="309"/>
    <col min="14338" max="14338" width="11.140625" style="309" customWidth="1"/>
    <col min="14339" max="14339" width="53" style="309" customWidth="1"/>
    <col min="14340" max="14340" width="11.42578125" style="309" bestFit="1" customWidth="1"/>
    <col min="14341" max="14341" width="11" style="309" customWidth="1"/>
    <col min="14342" max="14342" width="10.5703125" style="309" customWidth="1"/>
    <col min="14343" max="14343" width="9.140625" style="309"/>
    <col min="14344" max="14344" width="11.5703125" style="309" customWidth="1"/>
    <col min="14345" max="14345" width="11.140625" style="309" customWidth="1"/>
    <col min="14346" max="14346" width="9.140625" style="309"/>
    <col min="14347" max="14347" width="11.42578125" style="309" customWidth="1"/>
    <col min="14348" max="14351" width="12.140625" style="309" customWidth="1"/>
    <col min="14352" max="14352" width="9.140625" style="309"/>
    <col min="14353" max="14353" width="11.140625" style="309" customWidth="1"/>
    <col min="14354" max="14354" width="11.42578125" style="309" customWidth="1"/>
    <col min="14355" max="14355" width="9.140625" style="309"/>
    <col min="14356" max="14356" width="11.140625" style="309" customWidth="1"/>
    <col min="14357" max="14357" width="11.42578125" style="309" customWidth="1"/>
    <col min="14358" max="14358" width="9.140625" style="309"/>
    <col min="14359" max="14359" width="11.140625" style="309" customWidth="1"/>
    <col min="14360" max="14360" width="11.42578125" style="309" customWidth="1"/>
    <col min="14361" max="14593" width="9.140625" style="309"/>
    <col min="14594" max="14594" width="11.140625" style="309" customWidth="1"/>
    <col min="14595" max="14595" width="53" style="309" customWidth="1"/>
    <col min="14596" max="14596" width="11.42578125" style="309" bestFit="1" customWidth="1"/>
    <col min="14597" max="14597" width="11" style="309" customWidth="1"/>
    <col min="14598" max="14598" width="10.5703125" style="309" customWidth="1"/>
    <col min="14599" max="14599" width="9.140625" style="309"/>
    <col min="14600" max="14600" width="11.5703125" style="309" customWidth="1"/>
    <col min="14601" max="14601" width="11.140625" style="309" customWidth="1"/>
    <col min="14602" max="14602" width="9.140625" style="309"/>
    <col min="14603" max="14603" width="11.42578125" style="309" customWidth="1"/>
    <col min="14604" max="14607" width="12.140625" style="309" customWidth="1"/>
    <col min="14608" max="14608" width="9.140625" style="309"/>
    <col min="14609" max="14609" width="11.140625" style="309" customWidth="1"/>
    <col min="14610" max="14610" width="11.42578125" style="309" customWidth="1"/>
    <col min="14611" max="14611" width="9.140625" style="309"/>
    <col min="14612" max="14612" width="11.140625" style="309" customWidth="1"/>
    <col min="14613" max="14613" width="11.42578125" style="309" customWidth="1"/>
    <col min="14614" max="14614" width="9.140625" style="309"/>
    <col min="14615" max="14615" width="11.140625" style="309" customWidth="1"/>
    <col min="14616" max="14616" width="11.42578125" style="309" customWidth="1"/>
    <col min="14617" max="14849" width="9.140625" style="309"/>
    <col min="14850" max="14850" width="11.140625" style="309" customWidth="1"/>
    <col min="14851" max="14851" width="53" style="309" customWidth="1"/>
    <col min="14852" max="14852" width="11.42578125" style="309" bestFit="1" customWidth="1"/>
    <col min="14853" max="14853" width="11" style="309" customWidth="1"/>
    <col min="14854" max="14854" width="10.5703125" style="309" customWidth="1"/>
    <col min="14855" max="14855" width="9.140625" style="309"/>
    <col min="14856" max="14856" width="11.5703125" style="309" customWidth="1"/>
    <col min="14857" max="14857" width="11.140625" style="309" customWidth="1"/>
    <col min="14858" max="14858" width="9.140625" style="309"/>
    <col min="14859" max="14859" width="11.42578125" style="309" customWidth="1"/>
    <col min="14860" max="14863" width="12.140625" style="309" customWidth="1"/>
    <col min="14864" max="14864" width="9.140625" style="309"/>
    <col min="14865" max="14865" width="11.140625" style="309" customWidth="1"/>
    <col min="14866" max="14866" width="11.42578125" style="309" customWidth="1"/>
    <col min="14867" max="14867" width="9.140625" style="309"/>
    <col min="14868" max="14868" width="11.140625" style="309" customWidth="1"/>
    <col min="14869" max="14869" width="11.42578125" style="309" customWidth="1"/>
    <col min="14870" max="14870" width="9.140625" style="309"/>
    <col min="14871" max="14871" width="11.140625" style="309" customWidth="1"/>
    <col min="14872" max="14872" width="11.42578125" style="309" customWidth="1"/>
    <col min="14873" max="15105" width="9.140625" style="309"/>
    <col min="15106" max="15106" width="11.140625" style="309" customWidth="1"/>
    <col min="15107" max="15107" width="53" style="309" customWidth="1"/>
    <col min="15108" max="15108" width="11.42578125" style="309" bestFit="1" customWidth="1"/>
    <col min="15109" max="15109" width="11" style="309" customWidth="1"/>
    <col min="15110" max="15110" width="10.5703125" style="309" customWidth="1"/>
    <col min="15111" max="15111" width="9.140625" style="309"/>
    <col min="15112" max="15112" width="11.5703125" style="309" customWidth="1"/>
    <col min="15113" max="15113" width="11.140625" style="309" customWidth="1"/>
    <col min="15114" max="15114" width="9.140625" style="309"/>
    <col min="15115" max="15115" width="11.42578125" style="309" customWidth="1"/>
    <col min="15116" max="15119" width="12.140625" style="309" customWidth="1"/>
    <col min="15120" max="15120" width="9.140625" style="309"/>
    <col min="15121" max="15121" width="11.140625" style="309" customWidth="1"/>
    <col min="15122" max="15122" width="11.42578125" style="309" customWidth="1"/>
    <col min="15123" max="15123" width="9.140625" style="309"/>
    <col min="15124" max="15124" width="11.140625" style="309" customWidth="1"/>
    <col min="15125" max="15125" width="11.42578125" style="309" customWidth="1"/>
    <col min="15126" max="15126" width="9.140625" style="309"/>
    <col min="15127" max="15127" width="11.140625" style="309" customWidth="1"/>
    <col min="15128" max="15128" width="11.42578125" style="309" customWidth="1"/>
    <col min="15129" max="15361" width="9.140625" style="309"/>
    <col min="15362" max="15362" width="11.140625" style="309" customWidth="1"/>
    <col min="15363" max="15363" width="53" style="309" customWidth="1"/>
    <col min="15364" max="15364" width="11.42578125" style="309" bestFit="1" customWidth="1"/>
    <col min="15365" max="15365" width="11" style="309" customWidth="1"/>
    <col min="15366" max="15366" width="10.5703125" style="309" customWidth="1"/>
    <col min="15367" max="15367" width="9.140625" style="309"/>
    <col min="15368" max="15368" width="11.5703125" style="309" customWidth="1"/>
    <col min="15369" max="15369" width="11.140625" style="309" customWidth="1"/>
    <col min="15370" max="15370" width="9.140625" style="309"/>
    <col min="15371" max="15371" width="11.42578125" style="309" customWidth="1"/>
    <col min="15372" max="15375" width="12.140625" style="309" customWidth="1"/>
    <col min="15376" max="15376" width="9.140625" style="309"/>
    <col min="15377" max="15377" width="11.140625" style="309" customWidth="1"/>
    <col min="15378" max="15378" width="11.42578125" style="309" customWidth="1"/>
    <col min="15379" max="15379" width="9.140625" style="309"/>
    <col min="15380" max="15380" width="11.140625" style="309" customWidth="1"/>
    <col min="15381" max="15381" width="11.42578125" style="309" customWidth="1"/>
    <col min="15382" max="15382" width="9.140625" style="309"/>
    <col min="15383" max="15383" width="11.140625" style="309" customWidth="1"/>
    <col min="15384" max="15384" width="11.42578125" style="309" customWidth="1"/>
    <col min="15385" max="15617" width="9.140625" style="309"/>
    <col min="15618" max="15618" width="11.140625" style="309" customWidth="1"/>
    <col min="15619" max="15619" width="53" style="309" customWidth="1"/>
    <col min="15620" max="15620" width="11.42578125" style="309" bestFit="1" customWidth="1"/>
    <col min="15621" max="15621" width="11" style="309" customWidth="1"/>
    <col min="15622" max="15622" width="10.5703125" style="309" customWidth="1"/>
    <col min="15623" max="15623" width="9.140625" style="309"/>
    <col min="15624" max="15624" width="11.5703125" style="309" customWidth="1"/>
    <col min="15625" max="15625" width="11.140625" style="309" customWidth="1"/>
    <col min="15626" max="15626" width="9.140625" style="309"/>
    <col min="15627" max="15627" width="11.42578125" style="309" customWidth="1"/>
    <col min="15628" max="15631" width="12.140625" style="309" customWidth="1"/>
    <col min="15632" max="15632" width="9.140625" style="309"/>
    <col min="15633" max="15633" width="11.140625" style="309" customWidth="1"/>
    <col min="15634" max="15634" width="11.42578125" style="309" customWidth="1"/>
    <col min="15635" max="15635" width="9.140625" style="309"/>
    <col min="15636" max="15636" width="11.140625" style="309" customWidth="1"/>
    <col min="15637" max="15637" width="11.42578125" style="309" customWidth="1"/>
    <col min="15638" max="15638" width="9.140625" style="309"/>
    <col min="15639" max="15639" width="11.140625" style="309" customWidth="1"/>
    <col min="15640" max="15640" width="11.42578125" style="309" customWidth="1"/>
    <col min="15641" max="15873" width="9.140625" style="309"/>
    <col min="15874" max="15874" width="11.140625" style="309" customWidth="1"/>
    <col min="15875" max="15875" width="53" style="309" customWidth="1"/>
    <col min="15876" max="15876" width="11.42578125" style="309" bestFit="1" customWidth="1"/>
    <col min="15877" max="15877" width="11" style="309" customWidth="1"/>
    <col min="15878" max="15878" width="10.5703125" style="309" customWidth="1"/>
    <col min="15879" max="15879" width="9.140625" style="309"/>
    <col min="15880" max="15880" width="11.5703125" style="309" customWidth="1"/>
    <col min="15881" max="15881" width="11.140625" style="309" customWidth="1"/>
    <col min="15882" max="15882" width="9.140625" style="309"/>
    <col min="15883" max="15883" width="11.42578125" style="309" customWidth="1"/>
    <col min="15884" max="15887" width="12.140625" style="309" customWidth="1"/>
    <col min="15888" max="15888" width="9.140625" style="309"/>
    <col min="15889" max="15889" width="11.140625" style="309" customWidth="1"/>
    <col min="15890" max="15890" width="11.42578125" style="309" customWidth="1"/>
    <col min="15891" max="15891" width="9.140625" style="309"/>
    <col min="15892" max="15892" width="11.140625" style="309" customWidth="1"/>
    <col min="15893" max="15893" width="11.42578125" style="309" customWidth="1"/>
    <col min="15894" max="15894" width="9.140625" style="309"/>
    <col min="15895" max="15895" width="11.140625" style="309" customWidth="1"/>
    <col min="15896" max="15896" width="11.42578125" style="309" customWidth="1"/>
    <col min="15897" max="16129" width="9.140625" style="309"/>
    <col min="16130" max="16130" width="11.140625" style="309" customWidth="1"/>
    <col min="16131" max="16131" width="53" style="309" customWidth="1"/>
    <col min="16132" max="16132" width="11.42578125" style="309" bestFit="1" customWidth="1"/>
    <col min="16133" max="16133" width="11" style="309" customWidth="1"/>
    <col min="16134" max="16134" width="10.5703125" style="309" customWidth="1"/>
    <col min="16135" max="16135" width="9.140625" style="309"/>
    <col min="16136" max="16136" width="11.5703125" style="309" customWidth="1"/>
    <col min="16137" max="16137" width="11.140625" style="309" customWidth="1"/>
    <col min="16138" max="16138" width="9.140625" style="309"/>
    <col min="16139" max="16139" width="11.42578125" style="309" customWidth="1"/>
    <col min="16140" max="16143" width="12.140625" style="309" customWidth="1"/>
    <col min="16144" max="16144" width="9.140625" style="309"/>
    <col min="16145" max="16145" width="11.140625" style="309" customWidth="1"/>
    <col min="16146" max="16146" width="11.42578125" style="309" customWidth="1"/>
    <col min="16147" max="16147" width="9.140625" style="309"/>
    <col min="16148" max="16148" width="11.140625" style="309" customWidth="1"/>
    <col min="16149" max="16149" width="11.42578125" style="309" customWidth="1"/>
    <col min="16150" max="16150" width="9.140625" style="309"/>
    <col min="16151" max="16151" width="11.140625" style="309" customWidth="1"/>
    <col min="16152" max="16152" width="11.42578125" style="309" customWidth="1"/>
    <col min="16153" max="16384" width="9.140625" style="309"/>
  </cols>
  <sheetData>
    <row r="1" spans="2:27" s="307" customFormat="1" ht="18.75" customHeight="1">
      <c r="B1" s="6879" t="str">
        <f>'[3]Бакалавриат ЗО'!B1:U1</f>
        <v>Гуманитарно-педагогическая академия (филиал) ФГАОУ ВО «КФУ им. В. И. Вернадского» в г. Ялте</v>
      </c>
      <c r="C1" s="6879"/>
      <c r="D1" s="6879"/>
      <c r="E1" s="6879"/>
      <c r="F1" s="6879"/>
      <c r="G1" s="6879"/>
      <c r="H1" s="6879"/>
      <c r="I1" s="6879"/>
      <c r="J1" s="6879"/>
      <c r="K1" s="6879"/>
      <c r="L1" s="6879"/>
      <c r="M1" s="6879"/>
      <c r="N1" s="6879"/>
      <c r="O1" s="6879"/>
      <c r="P1" s="6879"/>
      <c r="Q1" s="6879"/>
      <c r="R1" s="6879"/>
      <c r="S1" s="4604"/>
      <c r="T1" s="4604"/>
      <c r="U1" s="4604"/>
    </row>
    <row r="2" spans="2:27" s="307" customFormat="1">
      <c r="B2" s="6880"/>
      <c r="C2" s="6880"/>
      <c r="D2" s="6880"/>
      <c r="E2" s="6880"/>
      <c r="F2" s="6880"/>
      <c r="G2" s="6880"/>
      <c r="H2" s="6880"/>
      <c r="I2" s="6880"/>
      <c r="J2" s="6880"/>
      <c r="K2" s="6880"/>
      <c r="L2" s="6880"/>
      <c r="M2" s="6880"/>
      <c r="N2" s="6880"/>
      <c r="O2" s="6880"/>
      <c r="P2" s="6880"/>
      <c r="Q2" s="6880"/>
      <c r="R2" s="6880"/>
      <c r="S2" s="4605"/>
      <c r="T2" s="4605"/>
      <c r="U2" s="4605"/>
    </row>
    <row r="3" spans="2:27" s="307" customFormat="1" ht="18.75" customHeight="1">
      <c r="B3" s="6881" t="s">
        <v>154</v>
      </c>
      <c r="C3" s="6881"/>
      <c r="D3" s="6882" t="str">
        <f>[3]БакалавриатДО!G3</f>
        <v>01.06.2022 г.</v>
      </c>
      <c r="E3" s="6882"/>
      <c r="F3" s="6883" t="s">
        <v>155</v>
      </c>
      <c r="G3" s="6883"/>
      <c r="H3" s="6883"/>
      <c r="I3" s="6883"/>
      <c r="J3" s="6883"/>
      <c r="K3" s="6883"/>
      <c r="L3" s="6883"/>
      <c r="M3" s="6883"/>
      <c r="N3" s="6883"/>
      <c r="O3" s="6883"/>
      <c r="P3" s="6883"/>
      <c r="Q3" s="6883"/>
      <c r="R3" s="6883"/>
      <c r="S3" s="4606"/>
      <c r="T3" s="4606"/>
      <c r="U3" s="4606"/>
      <c r="V3" s="702"/>
      <c r="W3" s="702"/>
      <c r="X3" s="702"/>
      <c r="Y3" s="702"/>
      <c r="Z3" s="702"/>
      <c r="AA3" s="702"/>
    </row>
    <row r="4" spans="2:27" s="307" customFormat="1" ht="19.5" thickBot="1">
      <c r="B4" s="4603"/>
      <c r="C4" s="4603"/>
      <c r="F4" s="312"/>
      <c r="I4" s="312"/>
      <c r="J4" s="312"/>
      <c r="K4" s="312"/>
      <c r="L4" s="312"/>
      <c r="M4" s="312"/>
      <c r="N4" s="312"/>
      <c r="O4" s="312"/>
      <c r="R4" s="312"/>
      <c r="U4" s="312"/>
      <c r="X4" s="312"/>
    </row>
    <row r="5" spans="2:27" s="307" customFormat="1" ht="13.5" customHeight="1" thickBot="1">
      <c r="B5" s="6900" t="s">
        <v>1</v>
      </c>
      <c r="C5" s="6901"/>
      <c r="D5" s="6896" t="s">
        <v>2</v>
      </c>
      <c r="E5" s="6897"/>
      <c r="F5" s="6897"/>
      <c r="G5" s="6884" t="s">
        <v>3</v>
      </c>
      <c r="H5" s="6884"/>
      <c r="I5" s="6884"/>
      <c r="J5" s="6884">
        <v>3</v>
      </c>
      <c r="K5" s="6884"/>
      <c r="L5" s="6884"/>
      <c r="M5" s="6884">
        <v>4</v>
      </c>
      <c r="N5" s="6884"/>
      <c r="O5" s="6884"/>
      <c r="P5" s="6884">
        <v>5</v>
      </c>
      <c r="Q5" s="6884"/>
      <c r="R5" s="6884"/>
      <c r="S5" s="6884">
        <v>6</v>
      </c>
      <c r="T5" s="6884"/>
      <c r="U5" s="6886"/>
      <c r="V5" s="6888" t="s">
        <v>156</v>
      </c>
      <c r="W5" s="6889"/>
      <c r="X5" s="6890"/>
    </row>
    <row r="6" spans="2:27" s="307" customFormat="1" ht="18.75" customHeight="1" thickBot="1">
      <c r="B6" s="6902"/>
      <c r="C6" s="6903"/>
      <c r="D6" s="6898"/>
      <c r="E6" s="6899"/>
      <c r="F6" s="6899"/>
      <c r="G6" s="6885"/>
      <c r="H6" s="6885"/>
      <c r="I6" s="6885"/>
      <c r="J6" s="6885"/>
      <c r="K6" s="6885"/>
      <c r="L6" s="6885"/>
      <c r="M6" s="6885"/>
      <c r="N6" s="6885"/>
      <c r="O6" s="6885"/>
      <c r="P6" s="6885"/>
      <c r="Q6" s="6885"/>
      <c r="R6" s="6885"/>
      <c r="S6" s="6885"/>
      <c r="T6" s="6885"/>
      <c r="U6" s="6887"/>
      <c r="V6" s="6891"/>
      <c r="W6" s="6892"/>
      <c r="X6" s="6893"/>
    </row>
    <row r="7" spans="2:27" s="307" customFormat="1" ht="60" customHeight="1" thickBot="1">
      <c r="B7" s="6902"/>
      <c r="C7" s="6903"/>
      <c r="D7" s="4771"/>
      <c r="E7" s="4772"/>
      <c r="F7" s="4773"/>
      <c r="G7" s="4774"/>
      <c r="H7" s="4772"/>
      <c r="I7" s="4773"/>
      <c r="J7" s="4774"/>
      <c r="K7" s="4772"/>
      <c r="L7" s="4773"/>
      <c r="M7" s="4774"/>
      <c r="N7" s="4772"/>
      <c r="O7" s="4773"/>
      <c r="P7" s="4774"/>
      <c r="Q7" s="4772"/>
      <c r="R7" s="4773"/>
      <c r="S7" s="4774"/>
      <c r="T7" s="4772"/>
      <c r="U7" s="4775"/>
      <c r="V7" s="4776"/>
      <c r="W7" s="4777"/>
      <c r="X7" s="4778"/>
    </row>
    <row r="8" spans="2:27" s="307" customFormat="1" ht="71.25" customHeight="1" thickBot="1">
      <c r="B8" s="6904"/>
      <c r="C8" s="6905"/>
      <c r="D8" s="4815" t="s">
        <v>7</v>
      </c>
      <c r="E8" s="4676" t="s">
        <v>8</v>
      </c>
      <c r="F8" s="4674" t="s">
        <v>9</v>
      </c>
      <c r="G8" s="4675" t="s">
        <v>7</v>
      </c>
      <c r="H8" s="4676" t="s">
        <v>8</v>
      </c>
      <c r="I8" s="4674" t="s">
        <v>9</v>
      </c>
      <c r="J8" s="4675" t="s">
        <v>7</v>
      </c>
      <c r="K8" s="4676" t="s">
        <v>8</v>
      </c>
      <c r="L8" s="4674" t="s">
        <v>9</v>
      </c>
      <c r="M8" s="4675" t="s">
        <v>7</v>
      </c>
      <c r="N8" s="4676" t="s">
        <v>8</v>
      </c>
      <c r="O8" s="4674" t="s">
        <v>9</v>
      </c>
      <c r="P8" s="4675" t="s">
        <v>7</v>
      </c>
      <c r="Q8" s="4676" t="s">
        <v>8</v>
      </c>
      <c r="R8" s="4674" t="s">
        <v>9</v>
      </c>
      <c r="S8" s="4675" t="s">
        <v>7</v>
      </c>
      <c r="T8" s="4676" t="s">
        <v>8</v>
      </c>
      <c r="U8" s="4674" t="s">
        <v>9</v>
      </c>
      <c r="V8" s="4675" t="s">
        <v>7</v>
      </c>
      <c r="W8" s="4676" t="s">
        <v>8</v>
      </c>
      <c r="X8" s="4607" t="s">
        <v>9</v>
      </c>
    </row>
    <row r="9" spans="2:27" s="307" customFormat="1" ht="25.5" customHeight="1" thickBot="1">
      <c r="B9" s="6906" t="s">
        <v>10</v>
      </c>
      <c r="C9" s="6907"/>
      <c r="D9" s="4779">
        <f t="shared" ref="D9:X9" si="0">SUM(D10:D11)</f>
        <v>24</v>
      </c>
      <c r="E9" s="4780">
        <f t="shared" si="0"/>
        <v>1</v>
      </c>
      <c r="F9" s="4781">
        <f t="shared" si="0"/>
        <v>25</v>
      </c>
      <c r="G9" s="4782">
        <f t="shared" si="0"/>
        <v>26</v>
      </c>
      <c r="H9" s="4780">
        <f t="shared" si="0"/>
        <v>0</v>
      </c>
      <c r="I9" s="4781">
        <f t="shared" si="0"/>
        <v>26</v>
      </c>
      <c r="J9" s="4779">
        <f t="shared" si="0"/>
        <v>21</v>
      </c>
      <c r="K9" s="4780">
        <f t="shared" si="0"/>
        <v>0</v>
      </c>
      <c r="L9" s="4781">
        <f t="shared" si="0"/>
        <v>21</v>
      </c>
      <c r="M9" s="4782">
        <f t="shared" si="0"/>
        <v>12</v>
      </c>
      <c r="N9" s="4780">
        <f t="shared" si="0"/>
        <v>0</v>
      </c>
      <c r="O9" s="4781">
        <f t="shared" si="0"/>
        <v>12</v>
      </c>
      <c r="P9" s="4782">
        <f t="shared" si="0"/>
        <v>23</v>
      </c>
      <c r="Q9" s="4780">
        <f t="shared" si="0"/>
        <v>0</v>
      </c>
      <c r="R9" s="4781">
        <f t="shared" si="0"/>
        <v>23</v>
      </c>
      <c r="S9" s="4782">
        <f t="shared" si="0"/>
        <v>8</v>
      </c>
      <c r="T9" s="4780">
        <f t="shared" si="0"/>
        <v>0</v>
      </c>
      <c r="U9" s="4781">
        <f t="shared" si="0"/>
        <v>8</v>
      </c>
      <c r="V9" s="4783">
        <f t="shared" si="0"/>
        <v>114</v>
      </c>
      <c r="W9" s="2563">
        <f t="shared" si="0"/>
        <v>1</v>
      </c>
      <c r="X9" s="4781">
        <f t="shared" si="0"/>
        <v>115</v>
      </c>
    </row>
    <row r="10" spans="2:27" s="287" customFormat="1" ht="28.5" customHeight="1">
      <c r="B10" s="4784" t="s">
        <v>157</v>
      </c>
      <c r="C10" s="4785" t="s">
        <v>158</v>
      </c>
      <c r="D10" s="4786">
        <v>16</v>
      </c>
      <c r="E10" s="4754">
        <v>0</v>
      </c>
      <c r="F10" s="4755">
        <v>16</v>
      </c>
      <c r="G10" s="4753">
        <v>15</v>
      </c>
      <c r="H10" s="4754">
        <v>0</v>
      </c>
      <c r="I10" s="4755">
        <v>15</v>
      </c>
      <c r="J10" s="4786">
        <v>14</v>
      </c>
      <c r="K10" s="4754">
        <v>0</v>
      </c>
      <c r="L10" s="4755">
        <v>14</v>
      </c>
      <c r="M10" s="4753">
        <v>5</v>
      </c>
      <c r="N10" s="4754">
        <v>0</v>
      </c>
      <c r="O10" s="4755">
        <v>5</v>
      </c>
      <c r="P10" s="4753">
        <v>14</v>
      </c>
      <c r="Q10" s="4754">
        <v>0</v>
      </c>
      <c r="R10" s="4755">
        <v>14</v>
      </c>
      <c r="S10" s="4753">
        <v>0</v>
      </c>
      <c r="T10" s="4754">
        <v>0</v>
      </c>
      <c r="U10" s="4755">
        <v>0</v>
      </c>
      <c r="V10" s="4753">
        <v>64</v>
      </c>
      <c r="W10" s="4754">
        <v>0</v>
      </c>
      <c r="X10" s="4755">
        <v>64</v>
      </c>
    </row>
    <row r="11" spans="2:27" s="287" customFormat="1" ht="31.5" customHeight="1" thickBot="1">
      <c r="B11" s="4787" t="s">
        <v>159</v>
      </c>
      <c r="C11" s="4788" t="s">
        <v>160</v>
      </c>
      <c r="D11" s="4789">
        <v>8</v>
      </c>
      <c r="E11" s="4757">
        <v>1</v>
      </c>
      <c r="F11" s="4758">
        <v>9</v>
      </c>
      <c r="G11" s="4756">
        <v>11</v>
      </c>
      <c r="H11" s="4757">
        <v>0</v>
      </c>
      <c r="I11" s="4758">
        <v>11</v>
      </c>
      <c r="J11" s="4789">
        <v>7</v>
      </c>
      <c r="K11" s="4757">
        <v>0</v>
      </c>
      <c r="L11" s="4758">
        <v>7</v>
      </c>
      <c r="M11" s="4756">
        <v>7</v>
      </c>
      <c r="N11" s="4757">
        <v>0</v>
      </c>
      <c r="O11" s="4758">
        <v>7</v>
      </c>
      <c r="P11" s="4756">
        <v>9</v>
      </c>
      <c r="Q11" s="4757">
        <v>0</v>
      </c>
      <c r="R11" s="4758">
        <v>9</v>
      </c>
      <c r="S11" s="4756">
        <v>8</v>
      </c>
      <c r="T11" s="4757">
        <v>0</v>
      </c>
      <c r="U11" s="4758">
        <v>8</v>
      </c>
      <c r="V11" s="4756">
        <v>50</v>
      </c>
      <c r="W11" s="4757">
        <v>1</v>
      </c>
      <c r="X11" s="4758">
        <v>51</v>
      </c>
    </row>
    <row r="12" spans="2:27" s="287" customFormat="1" ht="30.75" customHeight="1" thickBot="1">
      <c r="B12" s="6912" t="s">
        <v>14</v>
      </c>
      <c r="C12" s="6913"/>
      <c r="D12" s="4666">
        <f t="shared" ref="D12:X12" si="1">SUM(D10:D11)</f>
        <v>24</v>
      </c>
      <c r="E12" s="4790">
        <f t="shared" si="1"/>
        <v>1</v>
      </c>
      <c r="F12" s="4667">
        <f t="shared" si="1"/>
        <v>25</v>
      </c>
      <c r="G12" s="4790">
        <f t="shared" si="1"/>
        <v>26</v>
      </c>
      <c r="H12" s="4790">
        <f t="shared" si="1"/>
        <v>0</v>
      </c>
      <c r="I12" s="4667">
        <f t="shared" si="1"/>
        <v>26</v>
      </c>
      <c r="J12" s="4666">
        <f t="shared" si="1"/>
        <v>21</v>
      </c>
      <c r="K12" s="4790">
        <f t="shared" si="1"/>
        <v>0</v>
      </c>
      <c r="L12" s="4667">
        <f t="shared" si="1"/>
        <v>21</v>
      </c>
      <c r="M12" s="4790">
        <f t="shared" si="1"/>
        <v>12</v>
      </c>
      <c r="N12" s="4790">
        <f t="shared" si="1"/>
        <v>0</v>
      </c>
      <c r="O12" s="4667">
        <f t="shared" si="1"/>
        <v>12</v>
      </c>
      <c r="P12" s="4790">
        <f t="shared" si="1"/>
        <v>23</v>
      </c>
      <c r="Q12" s="4790">
        <f t="shared" si="1"/>
        <v>0</v>
      </c>
      <c r="R12" s="4667">
        <f t="shared" si="1"/>
        <v>23</v>
      </c>
      <c r="S12" s="4790">
        <f t="shared" si="1"/>
        <v>8</v>
      </c>
      <c r="T12" s="4790">
        <f t="shared" si="1"/>
        <v>0</v>
      </c>
      <c r="U12" s="4667">
        <f t="shared" si="1"/>
        <v>8</v>
      </c>
      <c r="V12" s="4769">
        <f t="shared" si="1"/>
        <v>114</v>
      </c>
      <c r="W12" s="4770">
        <f t="shared" si="1"/>
        <v>1</v>
      </c>
      <c r="X12" s="4667">
        <f t="shared" si="1"/>
        <v>115</v>
      </c>
    </row>
    <row r="13" spans="2:27" s="287" customFormat="1" ht="24.75" customHeight="1" thickBot="1">
      <c r="B13" s="6894" t="s">
        <v>15</v>
      </c>
      <c r="C13" s="6895"/>
      <c r="D13" s="4791"/>
      <c r="E13" s="304"/>
      <c r="F13" s="4759"/>
      <c r="G13" s="304"/>
      <c r="H13" s="304"/>
      <c r="I13" s="4759"/>
      <c r="J13" s="4791"/>
      <c r="K13" s="304"/>
      <c r="L13" s="4663"/>
      <c r="M13" s="304"/>
      <c r="N13" s="304"/>
      <c r="O13" s="4759"/>
      <c r="P13" s="304"/>
      <c r="Q13" s="304"/>
      <c r="R13" s="4759"/>
      <c r="S13" s="304"/>
      <c r="T13" s="304"/>
      <c r="U13" s="4759"/>
      <c r="V13" s="304"/>
      <c r="W13" s="304"/>
      <c r="X13" s="4759"/>
    </row>
    <row r="14" spans="2:27" s="287" customFormat="1" ht="28.5" customHeight="1" thickBot="1">
      <c r="B14" s="6873" t="s">
        <v>16</v>
      </c>
      <c r="C14" s="6874"/>
      <c r="D14" s="4816"/>
      <c r="E14" s="4817"/>
      <c r="F14" s="4818"/>
      <c r="G14" s="4817"/>
      <c r="H14" s="4817"/>
      <c r="I14" s="4818"/>
      <c r="J14" s="4816"/>
      <c r="K14" s="4817"/>
      <c r="L14" s="4667"/>
      <c r="M14" s="4817"/>
      <c r="N14" s="4817"/>
      <c r="O14" s="4818"/>
      <c r="P14" s="4817"/>
      <c r="Q14" s="4817"/>
      <c r="R14" s="4818"/>
      <c r="S14" s="4817"/>
      <c r="T14" s="4817"/>
      <c r="U14" s="4818"/>
      <c r="V14" s="4817"/>
      <c r="W14" s="4817"/>
      <c r="X14" s="4818"/>
    </row>
    <row r="15" spans="2:27" s="287" customFormat="1" ht="35.25" customHeight="1">
      <c r="B15" s="4784" t="s">
        <v>157</v>
      </c>
      <c r="C15" s="4785" t="s">
        <v>158</v>
      </c>
      <c r="D15" s="4786">
        <v>16</v>
      </c>
      <c r="E15" s="4754">
        <v>0</v>
      </c>
      <c r="F15" s="4755">
        <v>16</v>
      </c>
      <c r="G15" s="4753">
        <v>15</v>
      </c>
      <c r="H15" s="4754">
        <v>0</v>
      </c>
      <c r="I15" s="4755">
        <v>15</v>
      </c>
      <c r="J15" s="4786">
        <v>14</v>
      </c>
      <c r="K15" s="4754">
        <v>0</v>
      </c>
      <c r="L15" s="4755">
        <v>14</v>
      </c>
      <c r="M15" s="4753">
        <v>5</v>
      </c>
      <c r="N15" s="4754">
        <v>0</v>
      </c>
      <c r="O15" s="4755">
        <v>5</v>
      </c>
      <c r="P15" s="4753">
        <v>13</v>
      </c>
      <c r="Q15" s="4754">
        <v>0</v>
      </c>
      <c r="R15" s="4755">
        <v>13</v>
      </c>
      <c r="S15" s="4753">
        <v>0</v>
      </c>
      <c r="T15" s="4754">
        <v>0</v>
      </c>
      <c r="U15" s="4755">
        <v>0</v>
      </c>
      <c r="V15" s="4753">
        <v>63</v>
      </c>
      <c r="W15" s="4754">
        <v>0</v>
      </c>
      <c r="X15" s="4755">
        <v>63</v>
      </c>
    </row>
    <row r="16" spans="2:27" s="287" customFormat="1" ht="31.5" customHeight="1" thickBot="1">
      <c r="B16" s="4787" t="s">
        <v>159</v>
      </c>
      <c r="C16" s="4788" t="s">
        <v>160</v>
      </c>
      <c r="D16" s="4789">
        <v>8</v>
      </c>
      <c r="E16" s="4757">
        <v>1</v>
      </c>
      <c r="F16" s="4758">
        <v>9</v>
      </c>
      <c r="G16" s="4756">
        <v>11</v>
      </c>
      <c r="H16" s="4757">
        <v>0</v>
      </c>
      <c r="I16" s="4758">
        <v>11</v>
      </c>
      <c r="J16" s="4789">
        <v>7</v>
      </c>
      <c r="K16" s="4757">
        <v>0</v>
      </c>
      <c r="L16" s="4758">
        <v>7</v>
      </c>
      <c r="M16" s="4756">
        <v>7</v>
      </c>
      <c r="N16" s="4757">
        <v>0</v>
      </c>
      <c r="O16" s="4758">
        <v>7</v>
      </c>
      <c r="P16" s="4756">
        <v>9</v>
      </c>
      <c r="Q16" s="4757">
        <v>0</v>
      </c>
      <c r="R16" s="4758">
        <v>9</v>
      </c>
      <c r="S16" s="4756">
        <v>8</v>
      </c>
      <c r="T16" s="4757">
        <v>0</v>
      </c>
      <c r="U16" s="4758">
        <v>8</v>
      </c>
      <c r="V16" s="4756">
        <v>50</v>
      </c>
      <c r="W16" s="4757">
        <v>1</v>
      </c>
      <c r="X16" s="4758">
        <v>51</v>
      </c>
    </row>
    <row r="17" spans="2:28" s="308" customFormat="1" ht="28.5" customHeight="1" thickBot="1">
      <c r="B17" s="6908" t="s">
        <v>17</v>
      </c>
      <c r="C17" s="6909"/>
      <c r="D17" s="4792">
        <f t="shared" ref="D17:X17" si="2">SUM(D15:D16)</f>
        <v>24</v>
      </c>
      <c r="E17" s="4793">
        <f t="shared" si="2"/>
        <v>1</v>
      </c>
      <c r="F17" s="4794">
        <f t="shared" si="2"/>
        <v>25</v>
      </c>
      <c r="G17" s="4793">
        <f t="shared" si="2"/>
        <v>26</v>
      </c>
      <c r="H17" s="4793">
        <f t="shared" si="2"/>
        <v>0</v>
      </c>
      <c r="I17" s="4794">
        <f t="shared" si="2"/>
        <v>26</v>
      </c>
      <c r="J17" s="4792">
        <f t="shared" si="2"/>
        <v>21</v>
      </c>
      <c r="K17" s="4793">
        <f t="shared" si="2"/>
        <v>0</v>
      </c>
      <c r="L17" s="4794">
        <f t="shared" si="2"/>
        <v>21</v>
      </c>
      <c r="M17" s="4793">
        <f t="shared" si="2"/>
        <v>12</v>
      </c>
      <c r="N17" s="4793">
        <f t="shared" si="2"/>
        <v>0</v>
      </c>
      <c r="O17" s="4794">
        <f t="shared" si="2"/>
        <v>12</v>
      </c>
      <c r="P17" s="4793">
        <f t="shared" si="2"/>
        <v>22</v>
      </c>
      <c r="Q17" s="4793">
        <f t="shared" si="2"/>
        <v>0</v>
      </c>
      <c r="R17" s="4794">
        <f t="shared" si="2"/>
        <v>22</v>
      </c>
      <c r="S17" s="4793">
        <f t="shared" si="2"/>
        <v>8</v>
      </c>
      <c r="T17" s="4793">
        <f t="shared" si="2"/>
        <v>0</v>
      </c>
      <c r="U17" s="4794">
        <f t="shared" si="2"/>
        <v>8</v>
      </c>
      <c r="V17" s="4793">
        <f t="shared" si="2"/>
        <v>113</v>
      </c>
      <c r="W17" s="4793">
        <f t="shared" si="2"/>
        <v>1</v>
      </c>
      <c r="X17" s="4794">
        <f t="shared" si="2"/>
        <v>114</v>
      </c>
    </row>
    <row r="18" spans="2:28" s="308" customFormat="1" ht="30" customHeight="1" thickBot="1">
      <c r="B18" s="6875" t="s">
        <v>18</v>
      </c>
      <c r="C18" s="6876"/>
      <c r="D18" s="4795"/>
      <c r="E18" s="4796"/>
      <c r="F18" s="4797"/>
      <c r="G18" s="4796"/>
      <c r="H18" s="4796"/>
      <c r="I18" s="4797"/>
      <c r="J18" s="4795"/>
      <c r="K18" s="4796"/>
      <c r="L18" s="4797"/>
      <c r="M18" s="4796"/>
      <c r="N18" s="4796"/>
      <c r="O18" s="4797"/>
      <c r="P18" s="4796"/>
      <c r="Q18" s="4796"/>
      <c r="R18" s="4797"/>
      <c r="S18" s="4796"/>
      <c r="T18" s="4796"/>
      <c r="U18" s="4797"/>
      <c r="V18" s="4796"/>
      <c r="W18" s="4796"/>
      <c r="X18" s="4797"/>
    </row>
    <row r="19" spans="2:28" s="308" customFormat="1" ht="32.25" customHeight="1" thickBot="1">
      <c r="B19" s="4798" t="s">
        <v>157</v>
      </c>
      <c r="C19" s="4799" t="s">
        <v>158</v>
      </c>
      <c r="D19" s="4800">
        <v>0</v>
      </c>
      <c r="E19" s="4762">
        <v>0</v>
      </c>
      <c r="F19" s="4763">
        <v>0</v>
      </c>
      <c r="G19" s="4761">
        <v>0</v>
      </c>
      <c r="H19" s="4762">
        <v>0</v>
      </c>
      <c r="I19" s="4763">
        <v>0</v>
      </c>
      <c r="J19" s="4800">
        <v>0</v>
      </c>
      <c r="K19" s="4762">
        <v>0</v>
      </c>
      <c r="L19" s="4763">
        <v>0</v>
      </c>
      <c r="M19" s="4761">
        <v>0</v>
      </c>
      <c r="N19" s="4762">
        <v>0</v>
      </c>
      <c r="O19" s="4763">
        <v>0</v>
      </c>
      <c r="P19" s="4761">
        <v>1</v>
      </c>
      <c r="Q19" s="4762">
        <v>0</v>
      </c>
      <c r="R19" s="4763">
        <v>1</v>
      </c>
      <c r="S19" s="4761">
        <v>0</v>
      </c>
      <c r="T19" s="4762">
        <v>0</v>
      </c>
      <c r="U19" s="4763">
        <v>0</v>
      </c>
      <c r="V19" s="4761">
        <v>1</v>
      </c>
      <c r="W19" s="4762">
        <v>0</v>
      </c>
      <c r="X19" s="4763">
        <v>1</v>
      </c>
    </row>
    <row r="20" spans="2:28" ht="30.75" customHeight="1" thickBot="1">
      <c r="B20" s="6914" t="s">
        <v>19</v>
      </c>
      <c r="C20" s="6915"/>
      <c r="D20" s="4801">
        <f t="shared" ref="D20:X20" si="3">SUM(D19:D19)</f>
        <v>0</v>
      </c>
      <c r="E20" s="4802">
        <f t="shared" si="3"/>
        <v>0</v>
      </c>
      <c r="F20" s="4794">
        <f t="shared" si="3"/>
        <v>0</v>
      </c>
      <c r="G20" s="4803">
        <f t="shared" si="3"/>
        <v>0</v>
      </c>
      <c r="H20" s="4802">
        <f t="shared" si="3"/>
        <v>0</v>
      </c>
      <c r="I20" s="4794">
        <f t="shared" si="3"/>
        <v>0</v>
      </c>
      <c r="J20" s="4803">
        <f t="shared" si="3"/>
        <v>0</v>
      </c>
      <c r="K20" s="4802">
        <f t="shared" si="3"/>
        <v>0</v>
      </c>
      <c r="L20" s="4794">
        <f t="shared" si="3"/>
        <v>0</v>
      </c>
      <c r="M20" s="4803">
        <v>0</v>
      </c>
      <c r="N20" s="4802">
        <f t="shared" si="3"/>
        <v>0</v>
      </c>
      <c r="O20" s="4794">
        <v>0</v>
      </c>
      <c r="P20" s="4803">
        <f t="shared" si="3"/>
        <v>1</v>
      </c>
      <c r="Q20" s="4802">
        <f t="shared" si="3"/>
        <v>0</v>
      </c>
      <c r="R20" s="4794">
        <f t="shared" si="3"/>
        <v>1</v>
      </c>
      <c r="S20" s="4803">
        <f t="shared" si="3"/>
        <v>0</v>
      </c>
      <c r="T20" s="4802">
        <f t="shared" si="3"/>
        <v>0</v>
      </c>
      <c r="U20" s="4794">
        <f t="shared" si="3"/>
        <v>0</v>
      </c>
      <c r="V20" s="4803">
        <v>1</v>
      </c>
      <c r="W20" s="4802">
        <f t="shared" si="3"/>
        <v>0</v>
      </c>
      <c r="X20" s="4794">
        <f t="shared" si="3"/>
        <v>1</v>
      </c>
    </row>
    <row r="21" spans="2:28" ht="30.75" customHeight="1" thickBot="1">
      <c r="B21" s="6916" t="s">
        <v>29</v>
      </c>
      <c r="C21" s="6917"/>
      <c r="D21" s="4804">
        <f t="shared" ref="D21:X21" si="4">D17</f>
        <v>24</v>
      </c>
      <c r="E21" s="4805">
        <f t="shared" si="4"/>
        <v>1</v>
      </c>
      <c r="F21" s="4806">
        <f t="shared" si="4"/>
        <v>25</v>
      </c>
      <c r="G21" s="4804">
        <f t="shared" si="4"/>
        <v>26</v>
      </c>
      <c r="H21" s="4805">
        <f t="shared" si="4"/>
        <v>0</v>
      </c>
      <c r="I21" s="4807">
        <f t="shared" si="4"/>
        <v>26</v>
      </c>
      <c r="J21" s="4804">
        <f t="shared" si="4"/>
        <v>21</v>
      </c>
      <c r="K21" s="4805">
        <f t="shared" si="4"/>
        <v>0</v>
      </c>
      <c r="L21" s="4806">
        <f t="shared" si="4"/>
        <v>21</v>
      </c>
      <c r="M21" s="4804">
        <f t="shared" si="4"/>
        <v>12</v>
      </c>
      <c r="N21" s="4805">
        <f t="shared" si="4"/>
        <v>0</v>
      </c>
      <c r="O21" s="4807">
        <f t="shared" si="4"/>
        <v>12</v>
      </c>
      <c r="P21" s="4804">
        <f t="shared" si="4"/>
        <v>22</v>
      </c>
      <c r="Q21" s="4805">
        <f t="shared" si="4"/>
        <v>0</v>
      </c>
      <c r="R21" s="4807">
        <f t="shared" si="4"/>
        <v>22</v>
      </c>
      <c r="S21" s="4804">
        <f t="shared" si="4"/>
        <v>8</v>
      </c>
      <c r="T21" s="4805">
        <f t="shared" si="4"/>
        <v>0</v>
      </c>
      <c r="U21" s="4807">
        <f t="shared" si="4"/>
        <v>8</v>
      </c>
      <c r="V21" s="4804">
        <f t="shared" si="4"/>
        <v>113</v>
      </c>
      <c r="W21" s="4805">
        <f t="shared" si="4"/>
        <v>1</v>
      </c>
      <c r="X21" s="4808">
        <f t="shared" si="4"/>
        <v>114</v>
      </c>
    </row>
    <row r="22" spans="2:28" ht="30.75" customHeight="1" thickBot="1">
      <c r="B22" s="6910" t="s">
        <v>34</v>
      </c>
      <c r="C22" s="6911"/>
      <c r="D22" s="4809">
        <f t="shared" ref="D22:X22" si="5">D20</f>
        <v>0</v>
      </c>
      <c r="E22" s="4810">
        <f t="shared" si="5"/>
        <v>0</v>
      </c>
      <c r="F22" s="4811">
        <f t="shared" si="5"/>
        <v>0</v>
      </c>
      <c r="G22" s="4809">
        <f t="shared" si="5"/>
        <v>0</v>
      </c>
      <c r="H22" s="4810">
        <f t="shared" si="5"/>
        <v>0</v>
      </c>
      <c r="I22" s="4811">
        <f t="shared" si="5"/>
        <v>0</v>
      </c>
      <c r="J22" s="4809">
        <f t="shared" si="5"/>
        <v>0</v>
      </c>
      <c r="K22" s="4810">
        <f t="shared" si="5"/>
        <v>0</v>
      </c>
      <c r="L22" s="4811">
        <f t="shared" si="5"/>
        <v>0</v>
      </c>
      <c r="M22" s="4809">
        <f t="shared" si="5"/>
        <v>0</v>
      </c>
      <c r="N22" s="4810">
        <f t="shared" si="5"/>
        <v>0</v>
      </c>
      <c r="O22" s="4811">
        <f t="shared" si="5"/>
        <v>0</v>
      </c>
      <c r="P22" s="4809">
        <f t="shared" si="5"/>
        <v>1</v>
      </c>
      <c r="Q22" s="4810">
        <f t="shared" si="5"/>
        <v>0</v>
      </c>
      <c r="R22" s="4811">
        <f t="shared" si="5"/>
        <v>1</v>
      </c>
      <c r="S22" s="4809">
        <f t="shared" si="5"/>
        <v>0</v>
      </c>
      <c r="T22" s="4810">
        <f t="shared" si="5"/>
        <v>0</v>
      </c>
      <c r="U22" s="4811">
        <f t="shared" si="5"/>
        <v>0</v>
      </c>
      <c r="V22" s="4812">
        <f t="shared" si="5"/>
        <v>1</v>
      </c>
      <c r="W22" s="4813">
        <f t="shared" si="5"/>
        <v>0</v>
      </c>
      <c r="X22" s="4814">
        <f t="shared" si="5"/>
        <v>1</v>
      </c>
    </row>
    <row r="23" spans="2:28" ht="35.25" customHeight="1" thickBot="1">
      <c r="B23" s="6877" t="s">
        <v>35</v>
      </c>
      <c r="C23" s="6878"/>
      <c r="D23" s="4819">
        <f t="shared" ref="D23:X23" si="6">D21+D22</f>
        <v>24</v>
      </c>
      <c r="E23" s="4820">
        <f t="shared" si="6"/>
        <v>1</v>
      </c>
      <c r="F23" s="4821">
        <f t="shared" si="6"/>
        <v>25</v>
      </c>
      <c r="G23" s="4819">
        <f t="shared" si="6"/>
        <v>26</v>
      </c>
      <c r="H23" s="4820">
        <f t="shared" si="6"/>
        <v>0</v>
      </c>
      <c r="I23" s="4821">
        <f t="shared" si="6"/>
        <v>26</v>
      </c>
      <c r="J23" s="4819">
        <f t="shared" si="6"/>
        <v>21</v>
      </c>
      <c r="K23" s="4820">
        <f t="shared" si="6"/>
        <v>0</v>
      </c>
      <c r="L23" s="4821">
        <f t="shared" si="6"/>
        <v>21</v>
      </c>
      <c r="M23" s="4819">
        <f t="shared" si="6"/>
        <v>12</v>
      </c>
      <c r="N23" s="4820">
        <f t="shared" si="6"/>
        <v>0</v>
      </c>
      <c r="O23" s="4821">
        <f t="shared" si="6"/>
        <v>12</v>
      </c>
      <c r="P23" s="4821">
        <f t="shared" si="6"/>
        <v>23</v>
      </c>
      <c r="Q23" s="4821">
        <f t="shared" si="6"/>
        <v>0</v>
      </c>
      <c r="R23" s="4821">
        <f t="shared" si="6"/>
        <v>23</v>
      </c>
      <c r="S23" s="4821">
        <f t="shared" si="6"/>
        <v>8</v>
      </c>
      <c r="T23" s="4821">
        <f t="shared" si="6"/>
        <v>0</v>
      </c>
      <c r="U23" s="4821">
        <f t="shared" si="6"/>
        <v>8</v>
      </c>
      <c r="V23" s="4821">
        <f t="shared" si="6"/>
        <v>114</v>
      </c>
      <c r="W23" s="4821">
        <f t="shared" si="6"/>
        <v>1</v>
      </c>
      <c r="X23" s="4821">
        <f t="shared" si="6"/>
        <v>115</v>
      </c>
    </row>
    <row r="25" spans="2:28">
      <c r="B25" s="6769"/>
      <c r="C25" s="6769"/>
      <c r="D25" s="6769"/>
      <c r="E25" s="6769"/>
      <c r="F25" s="6769"/>
      <c r="G25" s="6769"/>
      <c r="H25" s="6769"/>
      <c r="I25" s="6769"/>
      <c r="J25" s="6769"/>
      <c r="K25" s="6769"/>
      <c r="L25" s="6769"/>
      <c r="M25" s="6769"/>
      <c r="N25" s="6769"/>
      <c r="O25" s="6769"/>
      <c r="P25" s="6769"/>
      <c r="Q25" s="6769"/>
      <c r="R25" s="6769"/>
      <c r="S25" s="6769"/>
      <c r="T25" s="6769"/>
      <c r="U25" s="6769"/>
      <c r="V25" s="6769"/>
      <c r="W25" s="6769"/>
      <c r="X25" s="302"/>
      <c r="Y25" s="302"/>
      <c r="Z25" s="302"/>
      <c r="AA25" s="307"/>
      <c r="AB25" s="307"/>
    </row>
    <row r="27" spans="2:28"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</row>
  </sheetData>
  <mergeCells count="24">
    <mergeCell ref="B25:W25"/>
    <mergeCell ref="J5:L6"/>
    <mergeCell ref="M5:O6"/>
    <mergeCell ref="P5:R6"/>
    <mergeCell ref="S5:U6"/>
    <mergeCell ref="V5:X6"/>
    <mergeCell ref="B13:C13"/>
    <mergeCell ref="D5:F6"/>
    <mergeCell ref="G5:I6"/>
    <mergeCell ref="B5:C8"/>
    <mergeCell ref="B9:C9"/>
    <mergeCell ref="B17:C17"/>
    <mergeCell ref="B22:C22"/>
    <mergeCell ref="B12:C12"/>
    <mergeCell ref="B20:C20"/>
    <mergeCell ref="B21:C21"/>
    <mergeCell ref="B14:C14"/>
    <mergeCell ref="B18:C18"/>
    <mergeCell ref="B23:C23"/>
    <mergeCell ref="B1:R1"/>
    <mergeCell ref="B2:R2"/>
    <mergeCell ref="B3:C3"/>
    <mergeCell ref="D3:E3"/>
    <mergeCell ref="F3:R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4"/>
  <sheetViews>
    <sheetView view="pageBreakPreview" zoomScale="50" zoomScaleNormal="50" workbookViewId="0">
      <selection activeCell="N31" sqref="N31"/>
    </sheetView>
  </sheetViews>
  <sheetFormatPr defaultRowHeight="18"/>
  <cols>
    <col min="1" max="1" width="9.140625" style="289"/>
    <col min="2" max="2" width="16.85546875" style="289" customWidth="1"/>
    <col min="3" max="3" width="47.5703125" style="289" customWidth="1"/>
    <col min="4" max="4" width="11.42578125" style="289" bestFit="1" customWidth="1"/>
    <col min="5" max="5" width="11.42578125" style="289" customWidth="1"/>
    <col min="6" max="6" width="11.140625" style="290" customWidth="1"/>
    <col min="7" max="7" width="9.140625" style="289"/>
    <col min="8" max="8" width="11.5703125" style="289" customWidth="1"/>
    <col min="9" max="9" width="11.42578125" style="290" customWidth="1"/>
    <col min="10" max="10" width="9.140625" style="290"/>
    <col min="11" max="11" width="10.85546875" style="290" customWidth="1"/>
    <col min="12" max="15" width="11" style="290" customWidth="1"/>
    <col min="16" max="16" width="9.140625" style="289"/>
    <col min="17" max="17" width="11" style="289" customWidth="1"/>
    <col min="18" max="18" width="11" style="290" customWidth="1"/>
    <col min="19" max="19" width="9.140625" style="289"/>
    <col min="20" max="20" width="11" style="289" customWidth="1"/>
    <col min="21" max="21" width="11" style="290" customWidth="1"/>
    <col min="22" max="22" width="9.140625" style="289"/>
    <col min="23" max="23" width="11" style="289" customWidth="1"/>
    <col min="24" max="24" width="11" style="290" customWidth="1"/>
    <col min="25" max="257" width="9.140625" style="289"/>
    <col min="258" max="258" width="16.85546875" style="289" customWidth="1"/>
    <col min="259" max="259" width="47.5703125" style="289" customWidth="1"/>
    <col min="260" max="260" width="11.42578125" style="289" bestFit="1" customWidth="1"/>
    <col min="261" max="261" width="11.42578125" style="289" customWidth="1"/>
    <col min="262" max="262" width="11.140625" style="289" customWidth="1"/>
    <col min="263" max="263" width="9.140625" style="289"/>
    <col min="264" max="264" width="11.5703125" style="289" customWidth="1"/>
    <col min="265" max="265" width="11.42578125" style="289" customWidth="1"/>
    <col min="266" max="266" width="9.140625" style="289"/>
    <col min="267" max="267" width="10.85546875" style="289" customWidth="1"/>
    <col min="268" max="271" width="11" style="289" customWidth="1"/>
    <col min="272" max="272" width="9.140625" style="289"/>
    <col min="273" max="274" width="11" style="289" customWidth="1"/>
    <col min="275" max="275" width="9.140625" style="289"/>
    <col min="276" max="277" width="11" style="289" customWidth="1"/>
    <col min="278" max="278" width="9.140625" style="289"/>
    <col min="279" max="280" width="11" style="289" customWidth="1"/>
    <col min="281" max="513" width="9.140625" style="289"/>
    <col min="514" max="514" width="16.85546875" style="289" customWidth="1"/>
    <col min="515" max="515" width="47.5703125" style="289" customWidth="1"/>
    <col min="516" max="516" width="11.42578125" style="289" bestFit="1" customWidth="1"/>
    <col min="517" max="517" width="11.42578125" style="289" customWidth="1"/>
    <col min="518" max="518" width="11.140625" style="289" customWidth="1"/>
    <col min="519" max="519" width="9.140625" style="289"/>
    <col min="520" max="520" width="11.5703125" style="289" customWidth="1"/>
    <col min="521" max="521" width="11.42578125" style="289" customWidth="1"/>
    <col min="522" max="522" width="9.140625" style="289"/>
    <col min="523" max="523" width="10.85546875" style="289" customWidth="1"/>
    <col min="524" max="527" width="11" style="289" customWidth="1"/>
    <col min="528" max="528" width="9.140625" style="289"/>
    <col min="529" max="530" width="11" style="289" customWidth="1"/>
    <col min="531" max="531" width="9.140625" style="289"/>
    <col min="532" max="533" width="11" style="289" customWidth="1"/>
    <col min="534" max="534" width="9.140625" style="289"/>
    <col min="535" max="536" width="11" style="289" customWidth="1"/>
    <col min="537" max="769" width="9.140625" style="289"/>
    <col min="770" max="770" width="16.85546875" style="289" customWidth="1"/>
    <col min="771" max="771" width="47.5703125" style="289" customWidth="1"/>
    <col min="772" max="772" width="11.42578125" style="289" bestFit="1" customWidth="1"/>
    <col min="773" max="773" width="11.42578125" style="289" customWidth="1"/>
    <col min="774" max="774" width="11.140625" style="289" customWidth="1"/>
    <col min="775" max="775" width="9.140625" style="289"/>
    <col min="776" max="776" width="11.5703125" style="289" customWidth="1"/>
    <col min="777" max="777" width="11.42578125" style="289" customWidth="1"/>
    <col min="778" max="778" width="9.140625" style="289"/>
    <col min="779" max="779" width="10.85546875" style="289" customWidth="1"/>
    <col min="780" max="783" width="11" style="289" customWidth="1"/>
    <col min="784" max="784" width="9.140625" style="289"/>
    <col min="785" max="786" width="11" style="289" customWidth="1"/>
    <col min="787" max="787" width="9.140625" style="289"/>
    <col min="788" max="789" width="11" style="289" customWidth="1"/>
    <col min="790" max="790" width="9.140625" style="289"/>
    <col min="791" max="792" width="11" style="289" customWidth="1"/>
    <col min="793" max="1025" width="9.140625" style="289"/>
    <col min="1026" max="1026" width="16.85546875" style="289" customWidth="1"/>
    <col min="1027" max="1027" width="47.5703125" style="289" customWidth="1"/>
    <col min="1028" max="1028" width="11.42578125" style="289" bestFit="1" customWidth="1"/>
    <col min="1029" max="1029" width="11.42578125" style="289" customWidth="1"/>
    <col min="1030" max="1030" width="11.140625" style="289" customWidth="1"/>
    <col min="1031" max="1031" width="9.140625" style="289"/>
    <col min="1032" max="1032" width="11.5703125" style="289" customWidth="1"/>
    <col min="1033" max="1033" width="11.42578125" style="289" customWidth="1"/>
    <col min="1034" max="1034" width="9.140625" style="289"/>
    <col min="1035" max="1035" width="10.85546875" style="289" customWidth="1"/>
    <col min="1036" max="1039" width="11" style="289" customWidth="1"/>
    <col min="1040" max="1040" width="9.140625" style="289"/>
    <col min="1041" max="1042" width="11" style="289" customWidth="1"/>
    <col min="1043" max="1043" width="9.140625" style="289"/>
    <col min="1044" max="1045" width="11" style="289" customWidth="1"/>
    <col min="1046" max="1046" width="9.140625" style="289"/>
    <col min="1047" max="1048" width="11" style="289" customWidth="1"/>
    <col min="1049" max="1281" width="9.140625" style="289"/>
    <col min="1282" max="1282" width="16.85546875" style="289" customWidth="1"/>
    <col min="1283" max="1283" width="47.5703125" style="289" customWidth="1"/>
    <col min="1284" max="1284" width="11.42578125" style="289" bestFit="1" customWidth="1"/>
    <col min="1285" max="1285" width="11.42578125" style="289" customWidth="1"/>
    <col min="1286" max="1286" width="11.140625" style="289" customWidth="1"/>
    <col min="1287" max="1287" width="9.140625" style="289"/>
    <col min="1288" max="1288" width="11.5703125" style="289" customWidth="1"/>
    <col min="1289" max="1289" width="11.42578125" style="289" customWidth="1"/>
    <col min="1290" max="1290" width="9.140625" style="289"/>
    <col min="1291" max="1291" width="10.85546875" style="289" customWidth="1"/>
    <col min="1292" max="1295" width="11" style="289" customWidth="1"/>
    <col min="1296" max="1296" width="9.140625" style="289"/>
    <col min="1297" max="1298" width="11" style="289" customWidth="1"/>
    <col min="1299" max="1299" width="9.140625" style="289"/>
    <col min="1300" max="1301" width="11" style="289" customWidth="1"/>
    <col min="1302" max="1302" width="9.140625" style="289"/>
    <col min="1303" max="1304" width="11" style="289" customWidth="1"/>
    <col min="1305" max="1537" width="9.140625" style="289"/>
    <col min="1538" max="1538" width="16.85546875" style="289" customWidth="1"/>
    <col min="1539" max="1539" width="47.5703125" style="289" customWidth="1"/>
    <col min="1540" max="1540" width="11.42578125" style="289" bestFit="1" customWidth="1"/>
    <col min="1541" max="1541" width="11.42578125" style="289" customWidth="1"/>
    <col min="1542" max="1542" width="11.140625" style="289" customWidth="1"/>
    <col min="1543" max="1543" width="9.140625" style="289"/>
    <col min="1544" max="1544" width="11.5703125" style="289" customWidth="1"/>
    <col min="1545" max="1545" width="11.42578125" style="289" customWidth="1"/>
    <col min="1546" max="1546" width="9.140625" style="289"/>
    <col min="1547" max="1547" width="10.85546875" style="289" customWidth="1"/>
    <col min="1548" max="1551" width="11" style="289" customWidth="1"/>
    <col min="1552" max="1552" width="9.140625" style="289"/>
    <col min="1553" max="1554" width="11" style="289" customWidth="1"/>
    <col min="1555" max="1555" width="9.140625" style="289"/>
    <col min="1556" max="1557" width="11" style="289" customWidth="1"/>
    <col min="1558" max="1558" width="9.140625" style="289"/>
    <col min="1559" max="1560" width="11" style="289" customWidth="1"/>
    <col min="1561" max="1793" width="9.140625" style="289"/>
    <col min="1794" max="1794" width="16.85546875" style="289" customWidth="1"/>
    <col min="1795" max="1795" width="47.5703125" style="289" customWidth="1"/>
    <col min="1796" max="1796" width="11.42578125" style="289" bestFit="1" customWidth="1"/>
    <col min="1797" max="1797" width="11.42578125" style="289" customWidth="1"/>
    <col min="1798" max="1798" width="11.140625" style="289" customWidth="1"/>
    <col min="1799" max="1799" width="9.140625" style="289"/>
    <col min="1800" max="1800" width="11.5703125" style="289" customWidth="1"/>
    <col min="1801" max="1801" width="11.42578125" style="289" customWidth="1"/>
    <col min="1802" max="1802" width="9.140625" style="289"/>
    <col min="1803" max="1803" width="10.85546875" style="289" customWidth="1"/>
    <col min="1804" max="1807" width="11" style="289" customWidth="1"/>
    <col min="1808" max="1808" width="9.140625" style="289"/>
    <col min="1809" max="1810" width="11" style="289" customWidth="1"/>
    <col min="1811" max="1811" width="9.140625" style="289"/>
    <col min="1812" max="1813" width="11" style="289" customWidth="1"/>
    <col min="1814" max="1814" width="9.140625" style="289"/>
    <col min="1815" max="1816" width="11" style="289" customWidth="1"/>
    <col min="1817" max="2049" width="9.140625" style="289"/>
    <col min="2050" max="2050" width="16.85546875" style="289" customWidth="1"/>
    <col min="2051" max="2051" width="47.5703125" style="289" customWidth="1"/>
    <col min="2052" max="2052" width="11.42578125" style="289" bestFit="1" customWidth="1"/>
    <col min="2053" max="2053" width="11.42578125" style="289" customWidth="1"/>
    <col min="2054" max="2054" width="11.140625" style="289" customWidth="1"/>
    <col min="2055" max="2055" width="9.140625" style="289"/>
    <col min="2056" max="2056" width="11.5703125" style="289" customWidth="1"/>
    <col min="2057" max="2057" width="11.42578125" style="289" customWidth="1"/>
    <col min="2058" max="2058" width="9.140625" style="289"/>
    <col min="2059" max="2059" width="10.85546875" style="289" customWidth="1"/>
    <col min="2060" max="2063" width="11" style="289" customWidth="1"/>
    <col min="2064" max="2064" width="9.140625" style="289"/>
    <col min="2065" max="2066" width="11" style="289" customWidth="1"/>
    <col min="2067" max="2067" width="9.140625" style="289"/>
    <col min="2068" max="2069" width="11" style="289" customWidth="1"/>
    <col min="2070" max="2070" width="9.140625" style="289"/>
    <col min="2071" max="2072" width="11" style="289" customWidth="1"/>
    <col min="2073" max="2305" width="9.140625" style="289"/>
    <col min="2306" max="2306" width="16.85546875" style="289" customWidth="1"/>
    <col min="2307" max="2307" width="47.5703125" style="289" customWidth="1"/>
    <col min="2308" max="2308" width="11.42578125" style="289" bestFit="1" customWidth="1"/>
    <col min="2309" max="2309" width="11.42578125" style="289" customWidth="1"/>
    <col min="2310" max="2310" width="11.140625" style="289" customWidth="1"/>
    <col min="2311" max="2311" width="9.140625" style="289"/>
    <col min="2312" max="2312" width="11.5703125" style="289" customWidth="1"/>
    <col min="2313" max="2313" width="11.42578125" style="289" customWidth="1"/>
    <col min="2314" max="2314" width="9.140625" style="289"/>
    <col min="2315" max="2315" width="10.85546875" style="289" customWidth="1"/>
    <col min="2316" max="2319" width="11" style="289" customWidth="1"/>
    <col min="2320" max="2320" width="9.140625" style="289"/>
    <col min="2321" max="2322" width="11" style="289" customWidth="1"/>
    <col min="2323" max="2323" width="9.140625" style="289"/>
    <col min="2324" max="2325" width="11" style="289" customWidth="1"/>
    <col min="2326" max="2326" width="9.140625" style="289"/>
    <col min="2327" max="2328" width="11" style="289" customWidth="1"/>
    <col min="2329" max="2561" width="9.140625" style="289"/>
    <col min="2562" max="2562" width="16.85546875" style="289" customWidth="1"/>
    <col min="2563" max="2563" width="47.5703125" style="289" customWidth="1"/>
    <col min="2564" max="2564" width="11.42578125" style="289" bestFit="1" customWidth="1"/>
    <col min="2565" max="2565" width="11.42578125" style="289" customWidth="1"/>
    <col min="2566" max="2566" width="11.140625" style="289" customWidth="1"/>
    <col min="2567" max="2567" width="9.140625" style="289"/>
    <col min="2568" max="2568" width="11.5703125" style="289" customWidth="1"/>
    <col min="2569" max="2569" width="11.42578125" style="289" customWidth="1"/>
    <col min="2570" max="2570" width="9.140625" style="289"/>
    <col min="2571" max="2571" width="10.85546875" style="289" customWidth="1"/>
    <col min="2572" max="2575" width="11" style="289" customWidth="1"/>
    <col min="2576" max="2576" width="9.140625" style="289"/>
    <col min="2577" max="2578" width="11" style="289" customWidth="1"/>
    <col min="2579" max="2579" width="9.140625" style="289"/>
    <col min="2580" max="2581" width="11" style="289" customWidth="1"/>
    <col min="2582" max="2582" width="9.140625" style="289"/>
    <col min="2583" max="2584" width="11" style="289" customWidth="1"/>
    <col min="2585" max="2817" width="9.140625" style="289"/>
    <col min="2818" max="2818" width="16.85546875" style="289" customWidth="1"/>
    <col min="2819" max="2819" width="47.5703125" style="289" customWidth="1"/>
    <col min="2820" max="2820" width="11.42578125" style="289" bestFit="1" customWidth="1"/>
    <col min="2821" max="2821" width="11.42578125" style="289" customWidth="1"/>
    <col min="2822" max="2822" width="11.140625" style="289" customWidth="1"/>
    <col min="2823" max="2823" width="9.140625" style="289"/>
    <col min="2824" max="2824" width="11.5703125" style="289" customWidth="1"/>
    <col min="2825" max="2825" width="11.42578125" style="289" customWidth="1"/>
    <col min="2826" max="2826" width="9.140625" style="289"/>
    <col min="2827" max="2827" width="10.85546875" style="289" customWidth="1"/>
    <col min="2828" max="2831" width="11" style="289" customWidth="1"/>
    <col min="2832" max="2832" width="9.140625" style="289"/>
    <col min="2833" max="2834" width="11" style="289" customWidth="1"/>
    <col min="2835" max="2835" width="9.140625" style="289"/>
    <col min="2836" max="2837" width="11" style="289" customWidth="1"/>
    <col min="2838" max="2838" width="9.140625" style="289"/>
    <col min="2839" max="2840" width="11" style="289" customWidth="1"/>
    <col min="2841" max="3073" width="9.140625" style="289"/>
    <col min="3074" max="3074" width="16.85546875" style="289" customWidth="1"/>
    <col min="3075" max="3075" width="47.5703125" style="289" customWidth="1"/>
    <col min="3076" max="3076" width="11.42578125" style="289" bestFit="1" customWidth="1"/>
    <col min="3077" max="3077" width="11.42578125" style="289" customWidth="1"/>
    <col min="3078" max="3078" width="11.140625" style="289" customWidth="1"/>
    <col min="3079" max="3079" width="9.140625" style="289"/>
    <col min="3080" max="3080" width="11.5703125" style="289" customWidth="1"/>
    <col min="3081" max="3081" width="11.42578125" style="289" customWidth="1"/>
    <col min="3082" max="3082" width="9.140625" style="289"/>
    <col min="3083" max="3083" width="10.85546875" style="289" customWidth="1"/>
    <col min="3084" max="3087" width="11" style="289" customWidth="1"/>
    <col min="3088" max="3088" width="9.140625" style="289"/>
    <col min="3089" max="3090" width="11" style="289" customWidth="1"/>
    <col min="3091" max="3091" width="9.140625" style="289"/>
    <col min="3092" max="3093" width="11" style="289" customWidth="1"/>
    <col min="3094" max="3094" width="9.140625" style="289"/>
    <col min="3095" max="3096" width="11" style="289" customWidth="1"/>
    <col min="3097" max="3329" width="9.140625" style="289"/>
    <col min="3330" max="3330" width="16.85546875" style="289" customWidth="1"/>
    <col min="3331" max="3331" width="47.5703125" style="289" customWidth="1"/>
    <col min="3332" max="3332" width="11.42578125" style="289" bestFit="1" customWidth="1"/>
    <col min="3333" max="3333" width="11.42578125" style="289" customWidth="1"/>
    <col min="3334" max="3334" width="11.140625" style="289" customWidth="1"/>
    <col min="3335" max="3335" width="9.140625" style="289"/>
    <col min="3336" max="3336" width="11.5703125" style="289" customWidth="1"/>
    <col min="3337" max="3337" width="11.42578125" style="289" customWidth="1"/>
    <col min="3338" max="3338" width="9.140625" style="289"/>
    <col min="3339" max="3339" width="10.85546875" style="289" customWidth="1"/>
    <col min="3340" max="3343" width="11" style="289" customWidth="1"/>
    <col min="3344" max="3344" width="9.140625" style="289"/>
    <col min="3345" max="3346" width="11" style="289" customWidth="1"/>
    <col min="3347" max="3347" width="9.140625" style="289"/>
    <col min="3348" max="3349" width="11" style="289" customWidth="1"/>
    <col min="3350" max="3350" width="9.140625" style="289"/>
    <col min="3351" max="3352" width="11" style="289" customWidth="1"/>
    <col min="3353" max="3585" width="9.140625" style="289"/>
    <col min="3586" max="3586" width="16.85546875" style="289" customWidth="1"/>
    <col min="3587" max="3587" width="47.5703125" style="289" customWidth="1"/>
    <col min="3588" max="3588" width="11.42578125" style="289" bestFit="1" customWidth="1"/>
    <col min="3589" max="3589" width="11.42578125" style="289" customWidth="1"/>
    <col min="3590" max="3590" width="11.140625" style="289" customWidth="1"/>
    <col min="3591" max="3591" width="9.140625" style="289"/>
    <col min="3592" max="3592" width="11.5703125" style="289" customWidth="1"/>
    <col min="3593" max="3593" width="11.42578125" style="289" customWidth="1"/>
    <col min="3594" max="3594" width="9.140625" style="289"/>
    <col min="3595" max="3595" width="10.85546875" style="289" customWidth="1"/>
    <col min="3596" max="3599" width="11" style="289" customWidth="1"/>
    <col min="3600" max="3600" width="9.140625" style="289"/>
    <col min="3601" max="3602" width="11" style="289" customWidth="1"/>
    <col min="3603" max="3603" width="9.140625" style="289"/>
    <col min="3604" max="3605" width="11" style="289" customWidth="1"/>
    <col min="3606" max="3606" width="9.140625" style="289"/>
    <col min="3607" max="3608" width="11" style="289" customWidth="1"/>
    <col min="3609" max="3841" width="9.140625" style="289"/>
    <col min="3842" max="3842" width="16.85546875" style="289" customWidth="1"/>
    <col min="3843" max="3843" width="47.5703125" style="289" customWidth="1"/>
    <col min="3844" max="3844" width="11.42578125" style="289" bestFit="1" customWidth="1"/>
    <col min="3845" max="3845" width="11.42578125" style="289" customWidth="1"/>
    <col min="3846" max="3846" width="11.140625" style="289" customWidth="1"/>
    <col min="3847" max="3847" width="9.140625" style="289"/>
    <col min="3848" max="3848" width="11.5703125" style="289" customWidth="1"/>
    <col min="3849" max="3849" width="11.42578125" style="289" customWidth="1"/>
    <col min="3850" max="3850" width="9.140625" style="289"/>
    <col min="3851" max="3851" width="10.85546875" style="289" customWidth="1"/>
    <col min="3852" max="3855" width="11" style="289" customWidth="1"/>
    <col min="3856" max="3856" width="9.140625" style="289"/>
    <col min="3857" max="3858" width="11" style="289" customWidth="1"/>
    <col min="3859" max="3859" width="9.140625" style="289"/>
    <col min="3860" max="3861" width="11" style="289" customWidth="1"/>
    <col min="3862" max="3862" width="9.140625" style="289"/>
    <col min="3863" max="3864" width="11" style="289" customWidth="1"/>
    <col min="3865" max="4097" width="9.140625" style="289"/>
    <col min="4098" max="4098" width="16.85546875" style="289" customWidth="1"/>
    <col min="4099" max="4099" width="47.5703125" style="289" customWidth="1"/>
    <col min="4100" max="4100" width="11.42578125" style="289" bestFit="1" customWidth="1"/>
    <col min="4101" max="4101" width="11.42578125" style="289" customWidth="1"/>
    <col min="4102" max="4102" width="11.140625" style="289" customWidth="1"/>
    <col min="4103" max="4103" width="9.140625" style="289"/>
    <col min="4104" max="4104" width="11.5703125" style="289" customWidth="1"/>
    <col min="4105" max="4105" width="11.42578125" style="289" customWidth="1"/>
    <col min="4106" max="4106" width="9.140625" style="289"/>
    <col min="4107" max="4107" width="10.85546875" style="289" customWidth="1"/>
    <col min="4108" max="4111" width="11" style="289" customWidth="1"/>
    <col min="4112" max="4112" width="9.140625" style="289"/>
    <col min="4113" max="4114" width="11" style="289" customWidth="1"/>
    <col min="4115" max="4115" width="9.140625" style="289"/>
    <col min="4116" max="4117" width="11" style="289" customWidth="1"/>
    <col min="4118" max="4118" width="9.140625" style="289"/>
    <col min="4119" max="4120" width="11" style="289" customWidth="1"/>
    <col min="4121" max="4353" width="9.140625" style="289"/>
    <col min="4354" max="4354" width="16.85546875" style="289" customWidth="1"/>
    <col min="4355" max="4355" width="47.5703125" style="289" customWidth="1"/>
    <col min="4356" max="4356" width="11.42578125" style="289" bestFit="1" customWidth="1"/>
    <col min="4357" max="4357" width="11.42578125" style="289" customWidth="1"/>
    <col min="4358" max="4358" width="11.140625" style="289" customWidth="1"/>
    <col min="4359" max="4359" width="9.140625" style="289"/>
    <col min="4360" max="4360" width="11.5703125" style="289" customWidth="1"/>
    <col min="4361" max="4361" width="11.42578125" style="289" customWidth="1"/>
    <col min="4362" max="4362" width="9.140625" style="289"/>
    <col min="4363" max="4363" width="10.85546875" style="289" customWidth="1"/>
    <col min="4364" max="4367" width="11" style="289" customWidth="1"/>
    <col min="4368" max="4368" width="9.140625" style="289"/>
    <col min="4369" max="4370" width="11" style="289" customWidth="1"/>
    <col min="4371" max="4371" width="9.140625" style="289"/>
    <col min="4372" max="4373" width="11" style="289" customWidth="1"/>
    <col min="4374" max="4374" width="9.140625" style="289"/>
    <col min="4375" max="4376" width="11" style="289" customWidth="1"/>
    <col min="4377" max="4609" width="9.140625" style="289"/>
    <col min="4610" max="4610" width="16.85546875" style="289" customWidth="1"/>
    <col min="4611" max="4611" width="47.5703125" style="289" customWidth="1"/>
    <col min="4612" max="4612" width="11.42578125" style="289" bestFit="1" customWidth="1"/>
    <col min="4613" max="4613" width="11.42578125" style="289" customWidth="1"/>
    <col min="4614" max="4614" width="11.140625" style="289" customWidth="1"/>
    <col min="4615" max="4615" width="9.140625" style="289"/>
    <col min="4616" max="4616" width="11.5703125" style="289" customWidth="1"/>
    <col min="4617" max="4617" width="11.42578125" style="289" customWidth="1"/>
    <col min="4618" max="4618" width="9.140625" style="289"/>
    <col min="4619" max="4619" width="10.85546875" style="289" customWidth="1"/>
    <col min="4620" max="4623" width="11" style="289" customWidth="1"/>
    <col min="4624" max="4624" width="9.140625" style="289"/>
    <col min="4625" max="4626" width="11" style="289" customWidth="1"/>
    <col min="4627" max="4627" width="9.140625" style="289"/>
    <col min="4628" max="4629" width="11" style="289" customWidth="1"/>
    <col min="4630" max="4630" width="9.140625" style="289"/>
    <col min="4631" max="4632" width="11" style="289" customWidth="1"/>
    <col min="4633" max="4865" width="9.140625" style="289"/>
    <col min="4866" max="4866" width="16.85546875" style="289" customWidth="1"/>
    <col min="4867" max="4867" width="47.5703125" style="289" customWidth="1"/>
    <col min="4868" max="4868" width="11.42578125" style="289" bestFit="1" customWidth="1"/>
    <col min="4869" max="4869" width="11.42578125" style="289" customWidth="1"/>
    <col min="4870" max="4870" width="11.140625" style="289" customWidth="1"/>
    <col min="4871" max="4871" width="9.140625" style="289"/>
    <col min="4872" max="4872" width="11.5703125" style="289" customWidth="1"/>
    <col min="4873" max="4873" width="11.42578125" style="289" customWidth="1"/>
    <col min="4874" max="4874" width="9.140625" style="289"/>
    <col min="4875" max="4875" width="10.85546875" style="289" customWidth="1"/>
    <col min="4876" max="4879" width="11" style="289" customWidth="1"/>
    <col min="4880" max="4880" width="9.140625" style="289"/>
    <col min="4881" max="4882" width="11" style="289" customWidth="1"/>
    <col min="4883" max="4883" width="9.140625" style="289"/>
    <col min="4884" max="4885" width="11" style="289" customWidth="1"/>
    <col min="4886" max="4886" width="9.140625" style="289"/>
    <col min="4887" max="4888" width="11" style="289" customWidth="1"/>
    <col min="4889" max="5121" width="9.140625" style="289"/>
    <col min="5122" max="5122" width="16.85546875" style="289" customWidth="1"/>
    <col min="5123" max="5123" width="47.5703125" style="289" customWidth="1"/>
    <col min="5124" max="5124" width="11.42578125" style="289" bestFit="1" customWidth="1"/>
    <col min="5125" max="5125" width="11.42578125" style="289" customWidth="1"/>
    <col min="5126" max="5126" width="11.140625" style="289" customWidth="1"/>
    <col min="5127" max="5127" width="9.140625" style="289"/>
    <col min="5128" max="5128" width="11.5703125" style="289" customWidth="1"/>
    <col min="5129" max="5129" width="11.42578125" style="289" customWidth="1"/>
    <col min="5130" max="5130" width="9.140625" style="289"/>
    <col min="5131" max="5131" width="10.85546875" style="289" customWidth="1"/>
    <col min="5132" max="5135" width="11" style="289" customWidth="1"/>
    <col min="5136" max="5136" width="9.140625" style="289"/>
    <col min="5137" max="5138" width="11" style="289" customWidth="1"/>
    <col min="5139" max="5139" width="9.140625" style="289"/>
    <col min="5140" max="5141" width="11" style="289" customWidth="1"/>
    <col min="5142" max="5142" width="9.140625" style="289"/>
    <col min="5143" max="5144" width="11" style="289" customWidth="1"/>
    <col min="5145" max="5377" width="9.140625" style="289"/>
    <col min="5378" max="5378" width="16.85546875" style="289" customWidth="1"/>
    <col min="5379" max="5379" width="47.5703125" style="289" customWidth="1"/>
    <col min="5380" max="5380" width="11.42578125" style="289" bestFit="1" customWidth="1"/>
    <col min="5381" max="5381" width="11.42578125" style="289" customWidth="1"/>
    <col min="5382" max="5382" width="11.140625" style="289" customWidth="1"/>
    <col min="5383" max="5383" width="9.140625" style="289"/>
    <col min="5384" max="5384" width="11.5703125" style="289" customWidth="1"/>
    <col min="5385" max="5385" width="11.42578125" style="289" customWidth="1"/>
    <col min="5386" max="5386" width="9.140625" style="289"/>
    <col min="5387" max="5387" width="10.85546875" style="289" customWidth="1"/>
    <col min="5388" max="5391" width="11" style="289" customWidth="1"/>
    <col min="5392" max="5392" width="9.140625" style="289"/>
    <col min="5393" max="5394" width="11" style="289" customWidth="1"/>
    <col min="5395" max="5395" width="9.140625" style="289"/>
    <col min="5396" max="5397" width="11" style="289" customWidth="1"/>
    <col min="5398" max="5398" width="9.140625" style="289"/>
    <col min="5399" max="5400" width="11" style="289" customWidth="1"/>
    <col min="5401" max="5633" width="9.140625" style="289"/>
    <col min="5634" max="5634" width="16.85546875" style="289" customWidth="1"/>
    <col min="5635" max="5635" width="47.5703125" style="289" customWidth="1"/>
    <col min="5636" max="5636" width="11.42578125" style="289" bestFit="1" customWidth="1"/>
    <col min="5637" max="5637" width="11.42578125" style="289" customWidth="1"/>
    <col min="5638" max="5638" width="11.140625" style="289" customWidth="1"/>
    <col min="5639" max="5639" width="9.140625" style="289"/>
    <col min="5640" max="5640" width="11.5703125" style="289" customWidth="1"/>
    <col min="5641" max="5641" width="11.42578125" style="289" customWidth="1"/>
    <col min="5642" max="5642" width="9.140625" style="289"/>
    <col min="5643" max="5643" width="10.85546875" style="289" customWidth="1"/>
    <col min="5644" max="5647" width="11" style="289" customWidth="1"/>
    <col min="5648" max="5648" width="9.140625" style="289"/>
    <col min="5649" max="5650" width="11" style="289" customWidth="1"/>
    <col min="5651" max="5651" width="9.140625" style="289"/>
    <col min="5652" max="5653" width="11" style="289" customWidth="1"/>
    <col min="5654" max="5654" width="9.140625" style="289"/>
    <col min="5655" max="5656" width="11" style="289" customWidth="1"/>
    <col min="5657" max="5889" width="9.140625" style="289"/>
    <col min="5890" max="5890" width="16.85546875" style="289" customWidth="1"/>
    <col min="5891" max="5891" width="47.5703125" style="289" customWidth="1"/>
    <col min="5892" max="5892" width="11.42578125" style="289" bestFit="1" customWidth="1"/>
    <col min="5893" max="5893" width="11.42578125" style="289" customWidth="1"/>
    <col min="5894" max="5894" width="11.140625" style="289" customWidth="1"/>
    <col min="5895" max="5895" width="9.140625" style="289"/>
    <col min="5896" max="5896" width="11.5703125" style="289" customWidth="1"/>
    <col min="5897" max="5897" width="11.42578125" style="289" customWidth="1"/>
    <col min="5898" max="5898" width="9.140625" style="289"/>
    <col min="5899" max="5899" width="10.85546875" style="289" customWidth="1"/>
    <col min="5900" max="5903" width="11" style="289" customWidth="1"/>
    <col min="5904" max="5904" width="9.140625" style="289"/>
    <col min="5905" max="5906" width="11" style="289" customWidth="1"/>
    <col min="5907" max="5907" width="9.140625" style="289"/>
    <col min="5908" max="5909" width="11" style="289" customWidth="1"/>
    <col min="5910" max="5910" width="9.140625" style="289"/>
    <col min="5911" max="5912" width="11" style="289" customWidth="1"/>
    <col min="5913" max="6145" width="9.140625" style="289"/>
    <col min="6146" max="6146" width="16.85546875" style="289" customWidth="1"/>
    <col min="6147" max="6147" width="47.5703125" style="289" customWidth="1"/>
    <col min="6148" max="6148" width="11.42578125" style="289" bestFit="1" customWidth="1"/>
    <col min="6149" max="6149" width="11.42578125" style="289" customWidth="1"/>
    <col min="6150" max="6150" width="11.140625" style="289" customWidth="1"/>
    <col min="6151" max="6151" width="9.140625" style="289"/>
    <col min="6152" max="6152" width="11.5703125" style="289" customWidth="1"/>
    <col min="6153" max="6153" width="11.42578125" style="289" customWidth="1"/>
    <col min="6154" max="6154" width="9.140625" style="289"/>
    <col min="6155" max="6155" width="10.85546875" style="289" customWidth="1"/>
    <col min="6156" max="6159" width="11" style="289" customWidth="1"/>
    <col min="6160" max="6160" width="9.140625" style="289"/>
    <col min="6161" max="6162" width="11" style="289" customWidth="1"/>
    <col min="6163" max="6163" width="9.140625" style="289"/>
    <col min="6164" max="6165" width="11" style="289" customWidth="1"/>
    <col min="6166" max="6166" width="9.140625" style="289"/>
    <col min="6167" max="6168" width="11" style="289" customWidth="1"/>
    <col min="6169" max="6401" width="9.140625" style="289"/>
    <col min="6402" max="6402" width="16.85546875" style="289" customWidth="1"/>
    <col min="6403" max="6403" width="47.5703125" style="289" customWidth="1"/>
    <col min="6404" max="6404" width="11.42578125" style="289" bestFit="1" customWidth="1"/>
    <col min="6405" max="6405" width="11.42578125" style="289" customWidth="1"/>
    <col min="6406" max="6406" width="11.140625" style="289" customWidth="1"/>
    <col min="6407" max="6407" width="9.140625" style="289"/>
    <col min="6408" max="6408" width="11.5703125" style="289" customWidth="1"/>
    <col min="6409" max="6409" width="11.42578125" style="289" customWidth="1"/>
    <col min="6410" max="6410" width="9.140625" style="289"/>
    <col min="6411" max="6411" width="10.85546875" style="289" customWidth="1"/>
    <col min="6412" max="6415" width="11" style="289" customWidth="1"/>
    <col min="6416" max="6416" width="9.140625" style="289"/>
    <col min="6417" max="6418" width="11" style="289" customWidth="1"/>
    <col min="6419" max="6419" width="9.140625" style="289"/>
    <col min="6420" max="6421" width="11" style="289" customWidth="1"/>
    <col min="6422" max="6422" width="9.140625" style="289"/>
    <col min="6423" max="6424" width="11" style="289" customWidth="1"/>
    <col min="6425" max="6657" width="9.140625" style="289"/>
    <col min="6658" max="6658" width="16.85546875" style="289" customWidth="1"/>
    <col min="6659" max="6659" width="47.5703125" style="289" customWidth="1"/>
    <col min="6660" max="6660" width="11.42578125" style="289" bestFit="1" customWidth="1"/>
    <col min="6661" max="6661" width="11.42578125" style="289" customWidth="1"/>
    <col min="6662" max="6662" width="11.140625" style="289" customWidth="1"/>
    <col min="6663" max="6663" width="9.140625" style="289"/>
    <col min="6664" max="6664" width="11.5703125" style="289" customWidth="1"/>
    <col min="6665" max="6665" width="11.42578125" style="289" customWidth="1"/>
    <col min="6666" max="6666" width="9.140625" style="289"/>
    <col min="6667" max="6667" width="10.85546875" style="289" customWidth="1"/>
    <col min="6668" max="6671" width="11" style="289" customWidth="1"/>
    <col min="6672" max="6672" width="9.140625" style="289"/>
    <col min="6673" max="6674" width="11" style="289" customWidth="1"/>
    <col min="6675" max="6675" width="9.140625" style="289"/>
    <col min="6676" max="6677" width="11" style="289" customWidth="1"/>
    <col min="6678" max="6678" width="9.140625" style="289"/>
    <col min="6679" max="6680" width="11" style="289" customWidth="1"/>
    <col min="6681" max="6913" width="9.140625" style="289"/>
    <col min="6914" max="6914" width="16.85546875" style="289" customWidth="1"/>
    <col min="6915" max="6915" width="47.5703125" style="289" customWidth="1"/>
    <col min="6916" max="6916" width="11.42578125" style="289" bestFit="1" customWidth="1"/>
    <col min="6917" max="6917" width="11.42578125" style="289" customWidth="1"/>
    <col min="6918" max="6918" width="11.140625" style="289" customWidth="1"/>
    <col min="6919" max="6919" width="9.140625" style="289"/>
    <col min="6920" max="6920" width="11.5703125" style="289" customWidth="1"/>
    <col min="6921" max="6921" width="11.42578125" style="289" customWidth="1"/>
    <col min="6922" max="6922" width="9.140625" style="289"/>
    <col min="6923" max="6923" width="10.85546875" style="289" customWidth="1"/>
    <col min="6924" max="6927" width="11" style="289" customWidth="1"/>
    <col min="6928" max="6928" width="9.140625" style="289"/>
    <col min="6929" max="6930" width="11" style="289" customWidth="1"/>
    <col min="6931" max="6931" width="9.140625" style="289"/>
    <col min="6932" max="6933" width="11" style="289" customWidth="1"/>
    <col min="6934" max="6934" width="9.140625" style="289"/>
    <col min="6935" max="6936" width="11" style="289" customWidth="1"/>
    <col min="6937" max="7169" width="9.140625" style="289"/>
    <col min="7170" max="7170" width="16.85546875" style="289" customWidth="1"/>
    <col min="7171" max="7171" width="47.5703125" style="289" customWidth="1"/>
    <col min="7172" max="7172" width="11.42578125" style="289" bestFit="1" customWidth="1"/>
    <col min="7173" max="7173" width="11.42578125" style="289" customWidth="1"/>
    <col min="7174" max="7174" width="11.140625" style="289" customWidth="1"/>
    <col min="7175" max="7175" width="9.140625" style="289"/>
    <col min="7176" max="7176" width="11.5703125" style="289" customWidth="1"/>
    <col min="7177" max="7177" width="11.42578125" style="289" customWidth="1"/>
    <col min="7178" max="7178" width="9.140625" style="289"/>
    <col min="7179" max="7179" width="10.85546875" style="289" customWidth="1"/>
    <col min="7180" max="7183" width="11" style="289" customWidth="1"/>
    <col min="7184" max="7184" width="9.140625" style="289"/>
    <col min="7185" max="7186" width="11" style="289" customWidth="1"/>
    <col min="7187" max="7187" width="9.140625" style="289"/>
    <col min="7188" max="7189" width="11" style="289" customWidth="1"/>
    <col min="7190" max="7190" width="9.140625" style="289"/>
    <col min="7191" max="7192" width="11" style="289" customWidth="1"/>
    <col min="7193" max="7425" width="9.140625" style="289"/>
    <col min="7426" max="7426" width="16.85546875" style="289" customWidth="1"/>
    <col min="7427" max="7427" width="47.5703125" style="289" customWidth="1"/>
    <col min="7428" max="7428" width="11.42578125" style="289" bestFit="1" customWidth="1"/>
    <col min="7429" max="7429" width="11.42578125" style="289" customWidth="1"/>
    <col min="7430" max="7430" width="11.140625" style="289" customWidth="1"/>
    <col min="7431" max="7431" width="9.140625" style="289"/>
    <col min="7432" max="7432" width="11.5703125" style="289" customWidth="1"/>
    <col min="7433" max="7433" width="11.42578125" style="289" customWidth="1"/>
    <col min="7434" max="7434" width="9.140625" style="289"/>
    <col min="7435" max="7435" width="10.85546875" style="289" customWidth="1"/>
    <col min="7436" max="7439" width="11" style="289" customWidth="1"/>
    <col min="7440" max="7440" width="9.140625" style="289"/>
    <col min="7441" max="7442" width="11" style="289" customWidth="1"/>
    <col min="7443" max="7443" width="9.140625" style="289"/>
    <col min="7444" max="7445" width="11" style="289" customWidth="1"/>
    <col min="7446" max="7446" width="9.140625" style="289"/>
    <col min="7447" max="7448" width="11" style="289" customWidth="1"/>
    <col min="7449" max="7681" width="9.140625" style="289"/>
    <col min="7682" max="7682" width="16.85546875" style="289" customWidth="1"/>
    <col min="7683" max="7683" width="47.5703125" style="289" customWidth="1"/>
    <col min="7684" max="7684" width="11.42578125" style="289" bestFit="1" customWidth="1"/>
    <col min="7685" max="7685" width="11.42578125" style="289" customWidth="1"/>
    <col min="7686" max="7686" width="11.140625" style="289" customWidth="1"/>
    <col min="7687" max="7687" width="9.140625" style="289"/>
    <col min="7688" max="7688" width="11.5703125" style="289" customWidth="1"/>
    <col min="7689" max="7689" width="11.42578125" style="289" customWidth="1"/>
    <col min="7690" max="7690" width="9.140625" style="289"/>
    <col min="7691" max="7691" width="10.85546875" style="289" customWidth="1"/>
    <col min="7692" max="7695" width="11" style="289" customWidth="1"/>
    <col min="7696" max="7696" width="9.140625" style="289"/>
    <col min="7697" max="7698" width="11" style="289" customWidth="1"/>
    <col min="7699" max="7699" width="9.140625" style="289"/>
    <col min="7700" max="7701" width="11" style="289" customWidth="1"/>
    <col min="7702" max="7702" width="9.140625" style="289"/>
    <col min="7703" max="7704" width="11" style="289" customWidth="1"/>
    <col min="7705" max="7937" width="9.140625" style="289"/>
    <col min="7938" max="7938" width="16.85546875" style="289" customWidth="1"/>
    <col min="7939" max="7939" width="47.5703125" style="289" customWidth="1"/>
    <col min="7940" max="7940" width="11.42578125" style="289" bestFit="1" customWidth="1"/>
    <col min="7941" max="7941" width="11.42578125" style="289" customWidth="1"/>
    <col min="7942" max="7942" width="11.140625" style="289" customWidth="1"/>
    <col min="7943" max="7943" width="9.140625" style="289"/>
    <col min="7944" max="7944" width="11.5703125" style="289" customWidth="1"/>
    <col min="7945" max="7945" width="11.42578125" style="289" customWidth="1"/>
    <col min="7946" max="7946" width="9.140625" style="289"/>
    <col min="7947" max="7947" width="10.85546875" style="289" customWidth="1"/>
    <col min="7948" max="7951" width="11" style="289" customWidth="1"/>
    <col min="7952" max="7952" width="9.140625" style="289"/>
    <col min="7953" max="7954" width="11" style="289" customWidth="1"/>
    <col min="7955" max="7955" width="9.140625" style="289"/>
    <col min="7956" max="7957" width="11" style="289" customWidth="1"/>
    <col min="7958" max="7958" width="9.140625" style="289"/>
    <col min="7959" max="7960" width="11" style="289" customWidth="1"/>
    <col min="7961" max="8193" width="9.140625" style="289"/>
    <col min="8194" max="8194" width="16.85546875" style="289" customWidth="1"/>
    <col min="8195" max="8195" width="47.5703125" style="289" customWidth="1"/>
    <col min="8196" max="8196" width="11.42578125" style="289" bestFit="1" customWidth="1"/>
    <col min="8197" max="8197" width="11.42578125" style="289" customWidth="1"/>
    <col min="8198" max="8198" width="11.140625" style="289" customWidth="1"/>
    <col min="8199" max="8199" width="9.140625" style="289"/>
    <col min="8200" max="8200" width="11.5703125" style="289" customWidth="1"/>
    <col min="8201" max="8201" width="11.42578125" style="289" customWidth="1"/>
    <col min="8202" max="8202" width="9.140625" style="289"/>
    <col min="8203" max="8203" width="10.85546875" style="289" customWidth="1"/>
    <col min="8204" max="8207" width="11" style="289" customWidth="1"/>
    <col min="8208" max="8208" width="9.140625" style="289"/>
    <col min="8209" max="8210" width="11" style="289" customWidth="1"/>
    <col min="8211" max="8211" width="9.140625" style="289"/>
    <col min="8212" max="8213" width="11" style="289" customWidth="1"/>
    <col min="8214" max="8214" width="9.140625" style="289"/>
    <col min="8215" max="8216" width="11" style="289" customWidth="1"/>
    <col min="8217" max="8449" width="9.140625" style="289"/>
    <col min="8450" max="8450" width="16.85546875" style="289" customWidth="1"/>
    <col min="8451" max="8451" width="47.5703125" style="289" customWidth="1"/>
    <col min="8452" max="8452" width="11.42578125" style="289" bestFit="1" customWidth="1"/>
    <col min="8453" max="8453" width="11.42578125" style="289" customWidth="1"/>
    <col min="8454" max="8454" width="11.140625" style="289" customWidth="1"/>
    <col min="8455" max="8455" width="9.140625" style="289"/>
    <col min="8456" max="8456" width="11.5703125" style="289" customWidth="1"/>
    <col min="8457" max="8457" width="11.42578125" style="289" customWidth="1"/>
    <col min="8458" max="8458" width="9.140625" style="289"/>
    <col min="8459" max="8459" width="10.85546875" style="289" customWidth="1"/>
    <col min="8460" max="8463" width="11" style="289" customWidth="1"/>
    <col min="8464" max="8464" width="9.140625" style="289"/>
    <col min="8465" max="8466" width="11" style="289" customWidth="1"/>
    <col min="8467" max="8467" width="9.140625" style="289"/>
    <col min="8468" max="8469" width="11" style="289" customWidth="1"/>
    <col min="8470" max="8470" width="9.140625" style="289"/>
    <col min="8471" max="8472" width="11" style="289" customWidth="1"/>
    <col min="8473" max="8705" width="9.140625" style="289"/>
    <col min="8706" max="8706" width="16.85546875" style="289" customWidth="1"/>
    <col min="8707" max="8707" width="47.5703125" style="289" customWidth="1"/>
    <col min="8708" max="8708" width="11.42578125" style="289" bestFit="1" customWidth="1"/>
    <col min="8709" max="8709" width="11.42578125" style="289" customWidth="1"/>
    <col min="8710" max="8710" width="11.140625" style="289" customWidth="1"/>
    <col min="8711" max="8711" width="9.140625" style="289"/>
    <col min="8712" max="8712" width="11.5703125" style="289" customWidth="1"/>
    <col min="8713" max="8713" width="11.42578125" style="289" customWidth="1"/>
    <col min="8714" max="8714" width="9.140625" style="289"/>
    <col min="8715" max="8715" width="10.85546875" style="289" customWidth="1"/>
    <col min="8716" max="8719" width="11" style="289" customWidth="1"/>
    <col min="8720" max="8720" width="9.140625" style="289"/>
    <col min="8721" max="8722" width="11" style="289" customWidth="1"/>
    <col min="8723" max="8723" width="9.140625" style="289"/>
    <col min="8724" max="8725" width="11" style="289" customWidth="1"/>
    <col min="8726" max="8726" width="9.140625" style="289"/>
    <col min="8727" max="8728" width="11" style="289" customWidth="1"/>
    <col min="8729" max="8961" width="9.140625" style="289"/>
    <col min="8962" max="8962" width="16.85546875" style="289" customWidth="1"/>
    <col min="8963" max="8963" width="47.5703125" style="289" customWidth="1"/>
    <col min="8964" max="8964" width="11.42578125" style="289" bestFit="1" customWidth="1"/>
    <col min="8965" max="8965" width="11.42578125" style="289" customWidth="1"/>
    <col min="8966" max="8966" width="11.140625" style="289" customWidth="1"/>
    <col min="8967" max="8967" width="9.140625" style="289"/>
    <col min="8968" max="8968" width="11.5703125" style="289" customWidth="1"/>
    <col min="8969" max="8969" width="11.42578125" style="289" customWidth="1"/>
    <col min="8970" max="8970" width="9.140625" style="289"/>
    <col min="8971" max="8971" width="10.85546875" style="289" customWidth="1"/>
    <col min="8972" max="8975" width="11" style="289" customWidth="1"/>
    <col min="8976" max="8976" width="9.140625" style="289"/>
    <col min="8977" max="8978" width="11" style="289" customWidth="1"/>
    <col min="8979" max="8979" width="9.140625" style="289"/>
    <col min="8980" max="8981" width="11" style="289" customWidth="1"/>
    <col min="8982" max="8982" width="9.140625" style="289"/>
    <col min="8983" max="8984" width="11" style="289" customWidth="1"/>
    <col min="8985" max="9217" width="9.140625" style="289"/>
    <col min="9218" max="9218" width="16.85546875" style="289" customWidth="1"/>
    <col min="9219" max="9219" width="47.5703125" style="289" customWidth="1"/>
    <col min="9220" max="9220" width="11.42578125" style="289" bestFit="1" customWidth="1"/>
    <col min="9221" max="9221" width="11.42578125" style="289" customWidth="1"/>
    <col min="9222" max="9222" width="11.140625" style="289" customWidth="1"/>
    <col min="9223" max="9223" width="9.140625" style="289"/>
    <col min="9224" max="9224" width="11.5703125" style="289" customWidth="1"/>
    <col min="9225" max="9225" width="11.42578125" style="289" customWidth="1"/>
    <col min="9226" max="9226" width="9.140625" style="289"/>
    <col min="9227" max="9227" width="10.85546875" style="289" customWidth="1"/>
    <col min="9228" max="9231" width="11" style="289" customWidth="1"/>
    <col min="9232" max="9232" width="9.140625" style="289"/>
    <col min="9233" max="9234" width="11" style="289" customWidth="1"/>
    <col min="9235" max="9235" width="9.140625" style="289"/>
    <col min="9236" max="9237" width="11" style="289" customWidth="1"/>
    <col min="9238" max="9238" width="9.140625" style="289"/>
    <col min="9239" max="9240" width="11" style="289" customWidth="1"/>
    <col min="9241" max="9473" width="9.140625" style="289"/>
    <col min="9474" max="9474" width="16.85546875" style="289" customWidth="1"/>
    <col min="9475" max="9475" width="47.5703125" style="289" customWidth="1"/>
    <col min="9476" max="9476" width="11.42578125" style="289" bestFit="1" customWidth="1"/>
    <col min="9477" max="9477" width="11.42578125" style="289" customWidth="1"/>
    <col min="9478" max="9478" width="11.140625" style="289" customWidth="1"/>
    <col min="9479" max="9479" width="9.140625" style="289"/>
    <col min="9480" max="9480" width="11.5703125" style="289" customWidth="1"/>
    <col min="9481" max="9481" width="11.42578125" style="289" customWidth="1"/>
    <col min="9482" max="9482" width="9.140625" style="289"/>
    <col min="9483" max="9483" width="10.85546875" style="289" customWidth="1"/>
    <col min="9484" max="9487" width="11" style="289" customWidth="1"/>
    <col min="9488" max="9488" width="9.140625" style="289"/>
    <col min="9489" max="9490" width="11" style="289" customWidth="1"/>
    <col min="9491" max="9491" width="9.140625" style="289"/>
    <col min="9492" max="9493" width="11" style="289" customWidth="1"/>
    <col min="9494" max="9494" width="9.140625" style="289"/>
    <col min="9495" max="9496" width="11" style="289" customWidth="1"/>
    <col min="9497" max="9729" width="9.140625" style="289"/>
    <col min="9730" max="9730" width="16.85546875" style="289" customWidth="1"/>
    <col min="9731" max="9731" width="47.5703125" style="289" customWidth="1"/>
    <col min="9732" max="9732" width="11.42578125" style="289" bestFit="1" customWidth="1"/>
    <col min="9733" max="9733" width="11.42578125" style="289" customWidth="1"/>
    <col min="9734" max="9734" width="11.140625" style="289" customWidth="1"/>
    <col min="9735" max="9735" width="9.140625" style="289"/>
    <col min="9736" max="9736" width="11.5703125" style="289" customWidth="1"/>
    <col min="9737" max="9737" width="11.42578125" style="289" customWidth="1"/>
    <col min="9738" max="9738" width="9.140625" style="289"/>
    <col min="9739" max="9739" width="10.85546875" style="289" customWidth="1"/>
    <col min="9740" max="9743" width="11" style="289" customWidth="1"/>
    <col min="9744" max="9744" width="9.140625" style="289"/>
    <col min="9745" max="9746" width="11" style="289" customWidth="1"/>
    <col min="9747" max="9747" width="9.140625" style="289"/>
    <col min="9748" max="9749" width="11" style="289" customWidth="1"/>
    <col min="9750" max="9750" width="9.140625" style="289"/>
    <col min="9751" max="9752" width="11" style="289" customWidth="1"/>
    <col min="9753" max="9985" width="9.140625" style="289"/>
    <col min="9986" max="9986" width="16.85546875" style="289" customWidth="1"/>
    <col min="9987" max="9987" width="47.5703125" style="289" customWidth="1"/>
    <col min="9988" max="9988" width="11.42578125" style="289" bestFit="1" customWidth="1"/>
    <col min="9989" max="9989" width="11.42578125" style="289" customWidth="1"/>
    <col min="9990" max="9990" width="11.140625" style="289" customWidth="1"/>
    <col min="9991" max="9991" width="9.140625" style="289"/>
    <col min="9992" max="9992" width="11.5703125" style="289" customWidth="1"/>
    <col min="9993" max="9993" width="11.42578125" style="289" customWidth="1"/>
    <col min="9994" max="9994" width="9.140625" style="289"/>
    <col min="9995" max="9995" width="10.85546875" style="289" customWidth="1"/>
    <col min="9996" max="9999" width="11" style="289" customWidth="1"/>
    <col min="10000" max="10000" width="9.140625" style="289"/>
    <col min="10001" max="10002" width="11" style="289" customWidth="1"/>
    <col min="10003" max="10003" width="9.140625" style="289"/>
    <col min="10004" max="10005" width="11" style="289" customWidth="1"/>
    <col min="10006" max="10006" width="9.140625" style="289"/>
    <col min="10007" max="10008" width="11" style="289" customWidth="1"/>
    <col min="10009" max="10241" width="9.140625" style="289"/>
    <col min="10242" max="10242" width="16.85546875" style="289" customWidth="1"/>
    <col min="10243" max="10243" width="47.5703125" style="289" customWidth="1"/>
    <col min="10244" max="10244" width="11.42578125" style="289" bestFit="1" customWidth="1"/>
    <col min="10245" max="10245" width="11.42578125" style="289" customWidth="1"/>
    <col min="10246" max="10246" width="11.140625" style="289" customWidth="1"/>
    <col min="10247" max="10247" width="9.140625" style="289"/>
    <col min="10248" max="10248" width="11.5703125" style="289" customWidth="1"/>
    <col min="10249" max="10249" width="11.42578125" style="289" customWidth="1"/>
    <col min="10250" max="10250" width="9.140625" style="289"/>
    <col min="10251" max="10251" width="10.85546875" style="289" customWidth="1"/>
    <col min="10252" max="10255" width="11" style="289" customWidth="1"/>
    <col min="10256" max="10256" width="9.140625" style="289"/>
    <col min="10257" max="10258" width="11" style="289" customWidth="1"/>
    <col min="10259" max="10259" width="9.140625" style="289"/>
    <col min="10260" max="10261" width="11" style="289" customWidth="1"/>
    <col min="10262" max="10262" width="9.140625" style="289"/>
    <col min="10263" max="10264" width="11" style="289" customWidth="1"/>
    <col min="10265" max="10497" width="9.140625" style="289"/>
    <col min="10498" max="10498" width="16.85546875" style="289" customWidth="1"/>
    <col min="10499" max="10499" width="47.5703125" style="289" customWidth="1"/>
    <col min="10500" max="10500" width="11.42578125" style="289" bestFit="1" customWidth="1"/>
    <col min="10501" max="10501" width="11.42578125" style="289" customWidth="1"/>
    <col min="10502" max="10502" width="11.140625" style="289" customWidth="1"/>
    <col min="10503" max="10503" width="9.140625" style="289"/>
    <col min="10504" max="10504" width="11.5703125" style="289" customWidth="1"/>
    <col min="10505" max="10505" width="11.42578125" style="289" customWidth="1"/>
    <col min="10506" max="10506" width="9.140625" style="289"/>
    <col min="10507" max="10507" width="10.85546875" style="289" customWidth="1"/>
    <col min="10508" max="10511" width="11" style="289" customWidth="1"/>
    <col min="10512" max="10512" width="9.140625" style="289"/>
    <col min="10513" max="10514" width="11" style="289" customWidth="1"/>
    <col min="10515" max="10515" width="9.140625" style="289"/>
    <col min="10516" max="10517" width="11" style="289" customWidth="1"/>
    <col min="10518" max="10518" width="9.140625" style="289"/>
    <col min="10519" max="10520" width="11" style="289" customWidth="1"/>
    <col min="10521" max="10753" width="9.140625" style="289"/>
    <col min="10754" max="10754" width="16.85546875" style="289" customWidth="1"/>
    <col min="10755" max="10755" width="47.5703125" style="289" customWidth="1"/>
    <col min="10756" max="10756" width="11.42578125" style="289" bestFit="1" customWidth="1"/>
    <col min="10757" max="10757" width="11.42578125" style="289" customWidth="1"/>
    <col min="10758" max="10758" width="11.140625" style="289" customWidth="1"/>
    <col min="10759" max="10759" width="9.140625" style="289"/>
    <col min="10760" max="10760" width="11.5703125" style="289" customWidth="1"/>
    <col min="10761" max="10761" width="11.42578125" style="289" customWidth="1"/>
    <col min="10762" max="10762" width="9.140625" style="289"/>
    <col min="10763" max="10763" width="10.85546875" style="289" customWidth="1"/>
    <col min="10764" max="10767" width="11" style="289" customWidth="1"/>
    <col min="10768" max="10768" width="9.140625" style="289"/>
    <col min="10769" max="10770" width="11" style="289" customWidth="1"/>
    <col min="10771" max="10771" width="9.140625" style="289"/>
    <col min="10772" max="10773" width="11" style="289" customWidth="1"/>
    <col min="10774" max="10774" width="9.140625" style="289"/>
    <col min="10775" max="10776" width="11" style="289" customWidth="1"/>
    <col min="10777" max="11009" width="9.140625" style="289"/>
    <col min="11010" max="11010" width="16.85546875" style="289" customWidth="1"/>
    <col min="11011" max="11011" width="47.5703125" style="289" customWidth="1"/>
    <col min="11012" max="11012" width="11.42578125" style="289" bestFit="1" customWidth="1"/>
    <col min="11013" max="11013" width="11.42578125" style="289" customWidth="1"/>
    <col min="11014" max="11014" width="11.140625" style="289" customWidth="1"/>
    <col min="11015" max="11015" width="9.140625" style="289"/>
    <col min="11016" max="11016" width="11.5703125" style="289" customWidth="1"/>
    <col min="11017" max="11017" width="11.42578125" style="289" customWidth="1"/>
    <col min="11018" max="11018" width="9.140625" style="289"/>
    <col min="11019" max="11019" width="10.85546875" style="289" customWidth="1"/>
    <col min="11020" max="11023" width="11" style="289" customWidth="1"/>
    <col min="11024" max="11024" width="9.140625" style="289"/>
    <col min="11025" max="11026" width="11" style="289" customWidth="1"/>
    <col min="11027" max="11027" width="9.140625" style="289"/>
    <col min="11028" max="11029" width="11" style="289" customWidth="1"/>
    <col min="11030" max="11030" width="9.140625" style="289"/>
    <col min="11031" max="11032" width="11" style="289" customWidth="1"/>
    <col min="11033" max="11265" width="9.140625" style="289"/>
    <col min="11266" max="11266" width="16.85546875" style="289" customWidth="1"/>
    <col min="11267" max="11267" width="47.5703125" style="289" customWidth="1"/>
    <col min="11268" max="11268" width="11.42578125" style="289" bestFit="1" customWidth="1"/>
    <col min="11269" max="11269" width="11.42578125" style="289" customWidth="1"/>
    <col min="11270" max="11270" width="11.140625" style="289" customWidth="1"/>
    <col min="11271" max="11271" width="9.140625" style="289"/>
    <col min="11272" max="11272" width="11.5703125" style="289" customWidth="1"/>
    <col min="11273" max="11273" width="11.42578125" style="289" customWidth="1"/>
    <col min="11274" max="11274" width="9.140625" style="289"/>
    <col min="11275" max="11275" width="10.85546875" style="289" customWidth="1"/>
    <col min="11276" max="11279" width="11" style="289" customWidth="1"/>
    <col min="11280" max="11280" width="9.140625" style="289"/>
    <col min="11281" max="11282" width="11" style="289" customWidth="1"/>
    <col min="11283" max="11283" width="9.140625" style="289"/>
    <col min="11284" max="11285" width="11" style="289" customWidth="1"/>
    <col min="11286" max="11286" width="9.140625" style="289"/>
    <col min="11287" max="11288" width="11" style="289" customWidth="1"/>
    <col min="11289" max="11521" width="9.140625" style="289"/>
    <col min="11522" max="11522" width="16.85546875" style="289" customWidth="1"/>
    <col min="11523" max="11523" width="47.5703125" style="289" customWidth="1"/>
    <col min="11524" max="11524" width="11.42578125" style="289" bestFit="1" customWidth="1"/>
    <col min="11525" max="11525" width="11.42578125" style="289" customWidth="1"/>
    <col min="11526" max="11526" width="11.140625" style="289" customWidth="1"/>
    <col min="11527" max="11527" width="9.140625" style="289"/>
    <col min="11528" max="11528" width="11.5703125" style="289" customWidth="1"/>
    <col min="11529" max="11529" width="11.42578125" style="289" customWidth="1"/>
    <col min="11530" max="11530" width="9.140625" style="289"/>
    <col min="11531" max="11531" width="10.85546875" style="289" customWidth="1"/>
    <col min="11532" max="11535" width="11" style="289" customWidth="1"/>
    <col min="11536" max="11536" width="9.140625" style="289"/>
    <col min="11537" max="11538" width="11" style="289" customWidth="1"/>
    <col min="11539" max="11539" width="9.140625" style="289"/>
    <col min="11540" max="11541" width="11" style="289" customWidth="1"/>
    <col min="11542" max="11542" width="9.140625" style="289"/>
    <col min="11543" max="11544" width="11" style="289" customWidth="1"/>
    <col min="11545" max="11777" width="9.140625" style="289"/>
    <col min="11778" max="11778" width="16.85546875" style="289" customWidth="1"/>
    <col min="11779" max="11779" width="47.5703125" style="289" customWidth="1"/>
    <col min="11780" max="11780" width="11.42578125" style="289" bestFit="1" customWidth="1"/>
    <col min="11781" max="11781" width="11.42578125" style="289" customWidth="1"/>
    <col min="11782" max="11782" width="11.140625" style="289" customWidth="1"/>
    <col min="11783" max="11783" width="9.140625" style="289"/>
    <col min="11784" max="11784" width="11.5703125" style="289" customWidth="1"/>
    <col min="11785" max="11785" width="11.42578125" style="289" customWidth="1"/>
    <col min="11786" max="11786" width="9.140625" style="289"/>
    <col min="11787" max="11787" width="10.85546875" style="289" customWidth="1"/>
    <col min="11788" max="11791" width="11" style="289" customWidth="1"/>
    <col min="11792" max="11792" width="9.140625" style="289"/>
    <col min="11793" max="11794" width="11" style="289" customWidth="1"/>
    <col min="11795" max="11795" width="9.140625" style="289"/>
    <col min="11796" max="11797" width="11" style="289" customWidth="1"/>
    <col min="11798" max="11798" width="9.140625" style="289"/>
    <col min="11799" max="11800" width="11" style="289" customWidth="1"/>
    <col min="11801" max="12033" width="9.140625" style="289"/>
    <col min="12034" max="12034" width="16.85546875" style="289" customWidth="1"/>
    <col min="12035" max="12035" width="47.5703125" style="289" customWidth="1"/>
    <col min="12036" max="12036" width="11.42578125" style="289" bestFit="1" customWidth="1"/>
    <col min="12037" max="12037" width="11.42578125" style="289" customWidth="1"/>
    <col min="12038" max="12038" width="11.140625" style="289" customWidth="1"/>
    <col min="12039" max="12039" width="9.140625" style="289"/>
    <col min="12040" max="12040" width="11.5703125" style="289" customWidth="1"/>
    <col min="12041" max="12041" width="11.42578125" style="289" customWidth="1"/>
    <col min="12042" max="12042" width="9.140625" style="289"/>
    <col min="12043" max="12043" width="10.85546875" style="289" customWidth="1"/>
    <col min="12044" max="12047" width="11" style="289" customWidth="1"/>
    <col min="12048" max="12048" width="9.140625" style="289"/>
    <col min="12049" max="12050" width="11" style="289" customWidth="1"/>
    <col min="12051" max="12051" width="9.140625" style="289"/>
    <col min="12052" max="12053" width="11" style="289" customWidth="1"/>
    <col min="12054" max="12054" width="9.140625" style="289"/>
    <col min="12055" max="12056" width="11" style="289" customWidth="1"/>
    <col min="12057" max="12289" width="9.140625" style="289"/>
    <col min="12290" max="12290" width="16.85546875" style="289" customWidth="1"/>
    <col min="12291" max="12291" width="47.5703125" style="289" customWidth="1"/>
    <col min="12292" max="12292" width="11.42578125" style="289" bestFit="1" customWidth="1"/>
    <col min="12293" max="12293" width="11.42578125" style="289" customWidth="1"/>
    <col min="12294" max="12294" width="11.140625" style="289" customWidth="1"/>
    <col min="12295" max="12295" width="9.140625" style="289"/>
    <col min="12296" max="12296" width="11.5703125" style="289" customWidth="1"/>
    <col min="12297" max="12297" width="11.42578125" style="289" customWidth="1"/>
    <col min="12298" max="12298" width="9.140625" style="289"/>
    <col min="12299" max="12299" width="10.85546875" style="289" customWidth="1"/>
    <col min="12300" max="12303" width="11" style="289" customWidth="1"/>
    <col min="12304" max="12304" width="9.140625" style="289"/>
    <col min="12305" max="12306" width="11" style="289" customWidth="1"/>
    <col min="12307" max="12307" width="9.140625" style="289"/>
    <col min="12308" max="12309" width="11" style="289" customWidth="1"/>
    <col min="12310" max="12310" width="9.140625" style="289"/>
    <col min="12311" max="12312" width="11" style="289" customWidth="1"/>
    <col min="12313" max="12545" width="9.140625" style="289"/>
    <col min="12546" max="12546" width="16.85546875" style="289" customWidth="1"/>
    <col min="12547" max="12547" width="47.5703125" style="289" customWidth="1"/>
    <col min="12548" max="12548" width="11.42578125" style="289" bestFit="1" customWidth="1"/>
    <col min="12549" max="12549" width="11.42578125" style="289" customWidth="1"/>
    <col min="12550" max="12550" width="11.140625" style="289" customWidth="1"/>
    <col min="12551" max="12551" width="9.140625" style="289"/>
    <col min="12552" max="12552" width="11.5703125" style="289" customWidth="1"/>
    <col min="12553" max="12553" width="11.42578125" style="289" customWidth="1"/>
    <col min="12554" max="12554" width="9.140625" style="289"/>
    <col min="12555" max="12555" width="10.85546875" style="289" customWidth="1"/>
    <col min="12556" max="12559" width="11" style="289" customWidth="1"/>
    <col min="12560" max="12560" width="9.140625" style="289"/>
    <col min="12561" max="12562" width="11" style="289" customWidth="1"/>
    <col min="12563" max="12563" width="9.140625" style="289"/>
    <col min="12564" max="12565" width="11" style="289" customWidth="1"/>
    <col min="12566" max="12566" width="9.140625" style="289"/>
    <col min="12567" max="12568" width="11" style="289" customWidth="1"/>
    <col min="12569" max="12801" width="9.140625" style="289"/>
    <col min="12802" max="12802" width="16.85546875" style="289" customWidth="1"/>
    <col min="12803" max="12803" width="47.5703125" style="289" customWidth="1"/>
    <col min="12804" max="12804" width="11.42578125" style="289" bestFit="1" customWidth="1"/>
    <col min="12805" max="12805" width="11.42578125" style="289" customWidth="1"/>
    <col min="12806" max="12806" width="11.140625" style="289" customWidth="1"/>
    <col min="12807" max="12807" width="9.140625" style="289"/>
    <col min="12808" max="12808" width="11.5703125" style="289" customWidth="1"/>
    <col min="12809" max="12809" width="11.42578125" style="289" customWidth="1"/>
    <col min="12810" max="12810" width="9.140625" style="289"/>
    <col min="12811" max="12811" width="10.85546875" style="289" customWidth="1"/>
    <col min="12812" max="12815" width="11" style="289" customWidth="1"/>
    <col min="12816" max="12816" width="9.140625" style="289"/>
    <col min="12817" max="12818" width="11" style="289" customWidth="1"/>
    <col min="12819" max="12819" width="9.140625" style="289"/>
    <col min="12820" max="12821" width="11" style="289" customWidth="1"/>
    <col min="12822" max="12822" width="9.140625" style="289"/>
    <col min="12823" max="12824" width="11" style="289" customWidth="1"/>
    <col min="12825" max="13057" width="9.140625" style="289"/>
    <col min="13058" max="13058" width="16.85546875" style="289" customWidth="1"/>
    <col min="13059" max="13059" width="47.5703125" style="289" customWidth="1"/>
    <col min="13060" max="13060" width="11.42578125" style="289" bestFit="1" customWidth="1"/>
    <col min="13061" max="13061" width="11.42578125" style="289" customWidth="1"/>
    <col min="13062" max="13062" width="11.140625" style="289" customWidth="1"/>
    <col min="13063" max="13063" width="9.140625" style="289"/>
    <col min="13064" max="13064" width="11.5703125" style="289" customWidth="1"/>
    <col min="13065" max="13065" width="11.42578125" style="289" customWidth="1"/>
    <col min="13066" max="13066" width="9.140625" style="289"/>
    <col min="13067" max="13067" width="10.85546875" style="289" customWidth="1"/>
    <col min="13068" max="13071" width="11" style="289" customWidth="1"/>
    <col min="13072" max="13072" width="9.140625" style="289"/>
    <col min="13073" max="13074" width="11" style="289" customWidth="1"/>
    <col min="13075" max="13075" width="9.140625" style="289"/>
    <col min="13076" max="13077" width="11" style="289" customWidth="1"/>
    <col min="13078" max="13078" width="9.140625" style="289"/>
    <col min="13079" max="13080" width="11" style="289" customWidth="1"/>
    <col min="13081" max="13313" width="9.140625" style="289"/>
    <col min="13314" max="13314" width="16.85546875" style="289" customWidth="1"/>
    <col min="13315" max="13315" width="47.5703125" style="289" customWidth="1"/>
    <col min="13316" max="13316" width="11.42578125" style="289" bestFit="1" customWidth="1"/>
    <col min="13317" max="13317" width="11.42578125" style="289" customWidth="1"/>
    <col min="13318" max="13318" width="11.140625" style="289" customWidth="1"/>
    <col min="13319" max="13319" width="9.140625" style="289"/>
    <col min="13320" max="13320" width="11.5703125" style="289" customWidth="1"/>
    <col min="13321" max="13321" width="11.42578125" style="289" customWidth="1"/>
    <col min="13322" max="13322" width="9.140625" style="289"/>
    <col min="13323" max="13323" width="10.85546875" style="289" customWidth="1"/>
    <col min="13324" max="13327" width="11" style="289" customWidth="1"/>
    <col min="13328" max="13328" width="9.140625" style="289"/>
    <col min="13329" max="13330" width="11" style="289" customWidth="1"/>
    <col min="13331" max="13331" width="9.140625" style="289"/>
    <col min="13332" max="13333" width="11" style="289" customWidth="1"/>
    <col min="13334" max="13334" width="9.140625" style="289"/>
    <col min="13335" max="13336" width="11" style="289" customWidth="1"/>
    <col min="13337" max="13569" width="9.140625" style="289"/>
    <col min="13570" max="13570" width="16.85546875" style="289" customWidth="1"/>
    <col min="13571" max="13571" width="47.5703125" style="289" customWidth="1"/>
    <col min="13572" max="13572" width="11.42578125" style="289" bestFit="1" customWidth="1"/>
    <col min="13573" max="13573" width="11.42578125" style="289" customWidth="1"/>
    <col min="13574" max="13574" width="11.140625" style="289" customWidth="1"/>
    <col min="13575" max="13575" width="9.140625" style="289"/>
    <col min="13576" max="13576" width="11.5703125" style="289" customWidth="1"/>
    <col min="13577" max="13577" width="11.42578125" style="289" customWidth="1"/>
    <col min="13578" max="13578" width="9.140625" style="289"/>
    <col min="13579" max="13579" width="10.85546875" style="289" customWidth="1"/>
    <col min="13580" max="13583" width="11" style="289" customWidth="1"/>
    <col min="13584" max="13584" width="9.140625" style="289"/>
    <col min="13585" max="13586" width="11" style="289" customWidth="1"/>
    <col min="13587" max="13587" width="9.140625" style="289"/>
    <col min="13588" max="13589" width="11" style="289" customWidth="1"/>
    <col min="13590" max="13590" width="9.140625" style="289"/>
    <col min="13591" max="13592" width="11" style="289" customWidth="1"/>
    <col min="13593" max="13825" width="9.140625" style="289"/>
    <col min="13826" max="13826" width="16.85546875" style="289" customWidth="1"/>
    <col min="13827" max="13827" width="47.5703125" style="289" customWidth="1"/>
    <col min="13828" max="13828" width="11.42578125" style="289" bestFit="1" customWidth="1"/>
    <col min="13829" max="13829" width="11.42578125" style="289" customWidth="1"/>
    <col min="13830" max="13830" width="11.140625" style="289" customWidth="1"/>
    <col min="13831" max="13831" width="9.140625" style="289"/>
    <col min="13832" max="13832" width="11.5703125" style="289" customWidth="1"/>
    <col min="13833" max="13833" width="11.42578125" style="289" customWidth="1"/>
    <col min="13834" max="13834" width="9.140625" style="289"/>
    <col min="13835" max="13835" width="10.85546875" style="289" customWidth="1"/>
    <col min="13836" max="13839" width="11" style="289" customWidth="1"/>
    <col min="13840" max="13840" width="9.140625" style="289"/>
    <col min="13841" max="13842" width="11" style="289" customWidth="1"/>
    <col min="13843" max="13843" width="9.140625" style="289"/>
    <col min="13844" max="13845" width="11" style="289" customWidth="1"/>
    <col min="13846" max="13846" width="9.140625" style="289"/>
    <col min="13847" max="13848" width="11" style="289" customWidth="1"/>
    <col min="13849" max="14081" width="9.140625" style="289"/>
    <col min="14082" max="14082" width="16.85546875" style="289" customWidth="1"/>
    <col min="14083" max="14083" width="47.5703125" style="289" customWidth="1"/>
    <col min="14084" max="14084" width="11.42578125" style="289" bestFit="1" customWidth="1"/>
    <col min="14085" max="14085" width="11.42578125" style="289" customWidth="1"/>
    <col min="14086" max="14086" width="11.140625" style="289" customWidth="1"/>
    <col min="14087" max="14087" width="9.140625" style="289"/>
    <col min="14088" max="14088" width="11.5703125" style="289" customWidth="1"/>
    <col min="14089" max="14089" width="11.42578125" style="289" customWidth="1"/>
    <col min="14090" max="14090" width="9.140625" style="289"/>
    <col min="14091" max="14091" width="10.85546875" style="289" customWidth="1"/>
    <col min="14092" max="14095" width="11" style="289" customWidth="1"/>
    <col min="14096" max="14096" width="9.140625" style="289"/>
    <col min="14097" max="14098" width="11" style="289" customWidth="1"/>
    <col min="14099" max="14099" width="9.140625" style="289"/>
    <col min="14100" max="14101" width="11" style="289" customWidth="1"/>
    <col min="14102" max="14102" width="9.140625" style="289"/>
    <col min="14103" max="14104" width="11" style="289" customWidth="1"/>
    <col min="14105" max="14337" width="9.140625" style="289"/>
    <col min="14338" max="14338" width="16.85546875" style="289" customWidth="1"/>
    <col min="14339" max="14339" width="47.5703125" style="289" customWidth="1"/>
    <col min="14340" max="14340" width="11.42578125" style="289" bestFit="1" customWidth="1"/>
    <col min="14341" max="14341" width="11.42578125" style="289" customWidth="1"/>
    <col min="14342" max="14342" width="11.140625" style="289" customWidth="1"/>
    <col min="14343" max="14343" width="9.140625" style="289"/>
    <col min="14344" max="14344" width="11.5703125" style="289" customWidth="1"/>
    <col min="14345" max="14345" width="11.42578125" style="289" customWidth="1"/>
    <col min="14346" max="14346" width="9.140625" style="289"/>
    <col min="14347" max="14347" width="10.85546875" style="289" customWidth="1"/>
    <col min="14348" max="14351" width="11" style="289" customWidth="1"/>
    <col min="14352" max="14352" width="9.140625" style="289"/>
    <col min="14353" max="14354" width="11" style="289" customWidth="1"/>
    <col min="14355" max="14355" width="9.140625" style="289"/>
    <col min="14356" max="14357" width="11" style="289" customWidth="1"/>
    <col min="14358" max="14358" width="9.140625" style="289"/>
    <col min="14359" max="14360" width="11" style="289" customWidth="1"/>
    <col min="14361" max="14593" width="9.140625" style="289"/>
    <col min="14594" max="14594" width="16.85546875" style="289" customWidth="1"/>
    <col min="14595" max="14595" width="47.5703125" style="289" customWidth="1"/>
    <col min="14596" max="14596" width="11.42578125" style="289" bestFit="1" customWidth="1"/>
    <col min="14597" max="14597" width="11.42578125" style="289" customWidth="1"/>
    <col min="14598" max="14598" width="11.140625" style="289" customWidth="1"/>
    <col min="14599" max="14599" width="9.140625" style="289"/>
    <col min="14600" max="14600" width="11.5703125" style="289" customWidth="1"/>
    <col min="14601" max="14601" width="11.42578125" style="289" customWidth="1"/>
    <col min="14602" max="14602" width="9.140625" style="289"/>
    <col min="14603" max="14603" width="10.85546875" style="289" customWidth="1"/>
    <col min="14604" max="14607" width="11" style="289" customWidth="1"/>
    <col min="14608" max="14608" width="9.140625" style="289"/>
    <col min="14609" max="14610" width="11" style="289" customWidth="1"/>
    <col min="14611" max="14611" width="9.140625" style="289"/>
    <col min="14612" max="14613" width="11" style="289" customWidth="1"/>
    <col min="14614" max="14614" width="9.140625" style="289"/>
    <col min="14615" max="14616" width="11" style="289" customWidth="1"/>
    <col min="14617" max="14849" width="9.140625" style="289"/>
    <col min="14850" max="14850" width="16.85546875" style="289" customWidth="1"/>
    <col min="14851" max="14851" width="47.5703125" style="289" customWidth="1"/>
    <col min="14852" max="14852" width="11.42578125" style="289" bestFit="1" customWidth="1"/>
    <col min="14853" max="14853" width="11.42578125" style="289" customWidth="1"/>
    <col min="14854" max="14854" width="11.140625" style="289" customWidth="1"/>
    <col min="14855" max="14855" width="9.140625" style="289"/>
    <col min="14856" max="14856" width="11.5703125" style="289" customWidth="1"/>
    <col min="14857" max="14857" width="11.42578125" style="289" customWidth="1"/>
    <col min="14858" max="14858" width="9.140625" style="289"/>
    <col min="14859" max="14859" width="10.85546875" style="289" customWidth="1"/>
    <col min="14860" max="14863" width="11" style="289" customWidth="1"/>
    <col min="14864" max="14864" width="9.140625" style="289"/>
    <col min="14865" max="14866" width="11" style="289" customWidth="1"/>
    <col min="14867" max="14867" width="9.140625" style="289"/>
    <col min="14868" max="14869" width="11" style="289" customWidth="1"/>
    <col min="14870" max="14870" width="9.140625" style="289"/>
    <col min="14871" max="14872" width="11" style="289" customWidth="1"/>
    <col min="14873" max="15105" width="9.140625" style="289"/>
    <col min="15106" max="15106" width="16.85546875" style="289" customWidth="1"/>
    <col min="15107" max="15107" width="47.5703125" style="289" customWidth="1"/>
    <col min="15108" max="15108" width="11.42578125" style="289" bestFit="1" customWidth="1"/>
    <col min="15109" max="15109" width="11.42578125" style="289" customWidth="1"/>
    <col min="15110" max="15110" width="11.140625" style="289" customWidth="1"/>
    <col min="15111" max="15111" width="9.140625" style="289"/>
    <col min="15112" max="15112" width="11.5703125" style="289" customWidth="1"/>
    <col min="15113" max="15113" width="11.42578125" style="289" customWidth="1"/>
    <col min="15114" max="15114" width="9.140625" style="289"/>
    <col min="15115" max="15115" width="10.85546875" style="289" customWidth="1"/>
    <col min="15116" max="15119" width="11" style="289" customWidth="1"/>
    <col min="15120" max="15120" width="9.140625" style="289"/>
    <col min="15121" max="15122" width="11" style="289" customWidth="1"/>
    <col min="15123" max="15123" width="9.140625" style="289"/>
    <col min="15124" max="15125" width="11" style="289" customWidth="1"/>
    <col min="15126" max="15126" width="9.140625" style="289"/>
    <col min="15127" max="15128" width="11" style="289" customWidth="1"/>
    <col min="15129" max="15361" width="9.140625" style="289"/>
    <col min="15362" max="15362" width="16.85546875" style="289" customWidth="1"/>
    <col min="15363" max="15363" width="47.5703125" style="289" customWidth="1"/>
    <col min="15364" max="15364" width="11.42578125" style="289" bestFit="1" customWidth="1"/>
    <col min="15365" max="15365" width="11.42578125" style="289" customWidth="1"/>
    <col min="15366" max="15366" width="11.140625" style="289" customWidth="1"/>
    <col min="15367" max="15367" width="9.140625" style="289"/>
    <col min="15368" max="15368" width="11.5703125" style="289" customWidth="1"/>
    <col min="15369" max="15369" width="11.42578125" style="289" customWidth="1"/>
    <col min="15370" max="15370" width="9.140625" style="289"/>
    <col min="15371" max="15371" width="10.85546875" style="289" customWidth="1"/>
    <col min="15372" max="15375" width="11" style="289" customWidth="1"/>
    <col min="15376" max="15376" width="9.140625" style="289"/>
    <col min="15377" max="15378" width="11" style="289" customWidth="1"/>
    <col min="15379" max="15379" width="9.140625" style="289"/>
    <col min="15380" max="15381" width="11" style="289" customWidth="1"/>
    <col min="15382" max="15382" width="9.140625" style="289"/>
    <col min="15383" max="15384" width="11" style="289" customWidth="1"/>
    <col min="15385" max="15617" width="9.140625" style="289"/>
    <col min="15618" max="15618" width="16.85546875" style="289" customWidth="1"/>
    <col min="15619" max="15619" width="47.5703125" style="289" customWidth="1"/>
    <col min="15620" max="15620" width="11.42578125" style="289" bestFit="1" customWidth="1"/>
    <col min="15621" max="15621" width="11.42578125" style="289" customWidth="1"/>
    <col min="15622" max="15622" width="11.140625" style="289" customWidth="1"/>
    <col min="15623" max="15623" width="9.140625" style="289"/>
    <col min="15624" max="15624" width="11.5703125" style="289" customWidth="1"/>
    <col min="15625" max="15625" width="11.42578125" style="289" customWidth="1"/>
    <col min="15626" max="15626" width="9.140625" style="289"/>
    <col min="15627" max="15627" width="10.85546875" style="289" customWidth="1"/>
    <col min="15628" max="15631" width="11" style="289" customWidth="1"/>
    <col min="15632" max="15632" width="9.140625" style="289"/>
    <col min="15633" max="15634" width="11" style="289" customWidth="1"/>
    <col min="15635" max="15635" width="9.140625" style="289"/>
    <col min="15636" max="15637" width="11" style="289" customWidth="1"/>
    <col min="15638" max="15638" width="9.140625" style="289"/>
    <col min="15639" max="15640" width="11" style="289" customWidth="1"/>
    <col min="15641" max="15873" width="9.140625" style="289"/>
    <col min="15874" max="15874" width="16.85546875" style="289" customWidth="1"/>
    <col min="15875" max="15875" width="47.5703125" style="289" customWidth="1"/>
    <col min="15876" max="15876" width="11.42578125" style="289" bestFit="1" customWidth="1"/>
    <col min="15877" max="15877" width="11.42578125" style="289" customWidth="1"/>
    <col min="15878" max="15878" width="11.140625" style="289" customWidth="1"/>
    <col min="15879" max="15879" width="9.140625" style="289"/>
    <col min="15880" max="15880" width="11.5703125" style="289" customWidth="1"/>
    <col min="15881" max="15881" width="11.42578125" style="289" customWidth="1"/>
    <col min="15882" max="15882" width="9.140625" style="289"/>
    <col min="15883" max="15883" width="10.85546875" style="289" customWidth="1"/>
    <col min="15884" max="15887" width="11" style="289" customWidth="1"/>
    <col min="15888" max="15888" width="9.140625" style="289"/>
    <col min="15889" max="15890" width="11" style="289" customWidth="1"/>
    <col min="15891" max="15891" width="9.140625" style="289"/>
    <col min="15892" max="15893" width="11" style="289" customWidth="1"/>
    <col min="15894" max="15894" width="9.140625" style="289"/>
    <col min="15895" max="15896" width="11" style="289" customWidth="1"/>
    <col min="15897" max="16129" width="9.140625" style="289"/>
    <col min="16130" max="16130" width="16.85546875" style="289" customWidth="1"/>
    <col min="16131" max="16131" width="47.5703125" style="289" customWidth="1"/>
    <col min="16132" max="16132" width="11.42578125" style="289" bestFit="1" customWidth="1"/>
    <col min="16133" max="16133" width="11.42578125" style="289" customWidth="1"/>
    <col min="16134" max="16134" width="11.140625" style="289" customWidth="1"/>
    <col min="16135" max="16135" width="9.140625" style="289"/>
    <col min="16136" max="16136" width="11.5703125" style="289" customWidth="1"/>
    <col min="16137" max="16137" width="11.42578125" style="289" customWidth="1"/>
    <col min="16138" max="16138" width="9.140625" style="289"/>
    <col min="16139" max="16139" width="10.85546875" style="289" customWidth="1"/>
    <col min="16140" max="16143" width="11" style="289" customWidth="1"/>
    <col min="16144" max="16144" width="9.140625" style="289"/>
    <col min="16145" max="16146" width="11" style="289" customWidth="1"/>
    <col min="16147" max="16147" width="9.140625" style="289"/>
    <col min="16148" max="16149" width="11" style="289" customWidth="1"/>
    <col min="16150" max="16150" width="9.140625" style="289"/>
    <col min="16151" max="16152" width="11" style="289" customWidth="1"/>
    <col min="16153" max="16384" width="9.140625" style="289"/>
  </cols>
  <sheetData>
    <row r="1" spans="1:27" s="285" customFormat="1" ht="18.75" customHeight="1">
      <c r="A1" s="303"/>
      <c r="B1" s="6747" t="str">
        <f>'[2]Бакалавры ОЗО'!B1:U1</f>
        <v>Гуманитарно-педагогическая академия (филиал) ФГАОУ ВО «КФУ им. В. И. Вернадского» в г. Ялте</v>
      </c>
      <c r="C1" s="6747"/>
      <c r="D1" s="6747"/>
      <c r="E1" s="6747"/>
      <c r="F1" s="6747"/>
      <c r="G1" s="6747"/>
      <c r="H1" s="6747"/>
      <c r="I1" s="6747"/>
      <c r="J1" s="6747"/>
      <c r="K1" s="6747"/>
      <c r="L1" s="6747"/>
      <c r="M1" s="6747"/>
      <c r="N1" s="6747"/>
      <c r="O1" s="6747"/>
      <c r="P1" s="6747"/>
      <c r="Q1" s="6747"/>
      <c r="R1" s="6747"/>
      <c r="S1" s="586"/>
      <c r="T1" s="586"/>
      <c r="U1" s="586"/>
    </row>
    <row r="2" spans="1:27" s="285" customFormat="1" ht="18.75">
      <c r="A2" s="6747"/>
      <c r="B2" s="6747"/>
      <c r="C2" s="6747"/>
      <c r="D2" s="6747"/>
      <c r="E2" s="6747"/>
      <c r="F2" s="6747"/>
      <c r="G2" s="6747"/>
      <c r="H2" s="6747"/>
      <c r="I2" s="6747"/>
      <c r="J2" s="6747"/>
      <c r="K2" s="6747"/>
      <c r="L2" s="6747"/>
      <c r="M2" s="6747"/>
      <c r="N2" s="6747"/>
      <c r="O2" s="6747"/>
      <c r="P2" s="6747"/>
      <c r="Q2" s="6747"/>
      <c r="R2" s="6747"/>
      <c r="S2" s="586"/>
      <c r="T2" s="586"/>
      <c r="U2" s="586"/>
    </row>
    <row r="3" spans="1:27" s="285" customFormat="1" ht="18.75" customHeight="1">
      <c r="B3" s="6924" t="s">
        <v>161</v>
      </c>
      <c r="C3" s="6924"/>
      <c r="D3" s="6925">
        <v>44713</v>
      </c>
      <c r="E3" s="6926"/>
      <c r="F3" s="6927" t="s">
        <v>155</v>
      </c>
      <c r="G3" s="6927"/>
      <c r="H3" s="6927"/>
      <c r="I3" s="6927"/>
      <c r="J3" s="6927"/>
      <c r="K3" s="6927"/>
      <c r="L3" s="6927"/>
      <c r="M3" s="6927"/>
      <c r="N3" s="6927"/>
      <c r="O3" s="6927"/>
      <c r="P3" s="6927"/>
      <c r="Q3" s="6927"/>
      <c r="R3" s="6927"/>
      <c r="S3" s="709"/>
      <c r="T3" s="709"/>
      <c r="U3" s="709"/>
      <c r="V3" s="710"/>
      <c r="W3" s="710"/>
      <c r="X3" s="710"/>
      <c r="Y3" s="710"/>
      <c r="Z3" s="710"/>
      <c r="AA3" s="710"/>
    </row>
    <row r="4" spans="1:27" s="285" customFormat="1" ht="18.75">
      <c r="B4" s="586"/>
      <c r="C4" s="586"/>
      <c r="F4" s="293"/>
      <c r="I4" s="293"/>
      <c r="J4" s="293"/>
      <c r="K4" s="293"/>
      <c r="L4" s="293"/>
      <c r="M4" s="293"/>
      <c r="N4" s="293"/>
      <c r="O4" s="293"/>
      <c r="R4" s="293"/>
      <c r="U4" s="293"/>
      <c r="X4" s="293"/>
    </row>
    <row r="5" spans="1:27" s="285" customFormat="1" ht="19.5" customHeight="1">
      <c r="B5" s="6819" t="s">
        <v>1</v>
      </c>
      <c r="C5" s="6819"/>
      <c r="D5" s="6928" t="s">
        <v>2</v>
      </c>
      <c r="E5" s="6825"/>
      <c r="F5" s="6825"/>
      <c r="G5" s="6930" t="s">
        <v>3</v>
      </c>
      <c r="H5" s="6930"/>
      <c r="I5" s="6930"/>
      <c r="J5" s="6931">
        <v>3</v>
      </c>
      <c r="K5" s="6931"/>
      <c r="L5" s="6931"/>
      <c r="M5" s="6931">
        <v>4</v>
      </c>
      <c r="N5" s="6931"/>
      <c r="O5" s="6931"/>
      <c r="P5" s="6931">
        <v>5</v>
      </c>
      <c r="Q5" s="6931"/>
      <c r="R5" s="6931"/>
      <c r="S5" s="6931">
        <v>6</v>
      </c>
      <c r="T5" s="6931"/>
      <c r="U5" s="6931"/>
      <c r="V5" s="6932" t="s">
        <v>156</v>
      </c>
      <c r="W5" s="6932"/>
      <c r="X5" s="6933"/>
    </row>
    <row r="6" spans="1:27" s="285" customFormat="1" ht="18.75" customHeight="1">
      <c r="B6" s="6819"/>
      <c r="C6" s="6819"/>
      <c r="D6" s="6929"/>
      <c r="E6" s="6826"/>
      <c r="F6" s="6826"/>
      <c r="G6" s="6824"/>
      <c r="H6" s="6824"/>
      <c r="I6" s="6824"/>
      <c r="J6" s="6826"/>
      <c r="K6" s="6826"/>
      <c r="L6" s="6826"/>
      <c r="M6" s="6826"/>
      <c r="N6" s="6826"/>
      <c r="O6" s="6826"/>
      <c r="P6" s="6826"/>
      <c r="Q6" s="6826"/>
      <c r="R6" s="6826"/>
      <c r="S6" s="6826"/>
      <c r="T6" s="6826"/>
      <c r="U6" s="6826"/>
      <c r="V6" s="6934"/>
      <c r="W6" s="6934"/>
      <c r="X6" s="6935"/>
    </row>
    <row r="7" spans="1:27" s="285" customFormat="1" ht="66.75" customHeight="1">
      <c r="B7" s="6819"/>
      <c r="C7" s="6819"/>
      <c r="D7" s="692" t="s">
        <v>7</v>
      </c>
      <c r="E7" s="693" t="s">
        <v>8</v>
      </c>
      <c r="F7" s="694" t="s">
        <v>9</v>
      </c>
      <c r="G7" s="695" t="s">
        <v>7</v>
      </c>
      <c r="H7" s="693" t="s">
        <v>8</v>
      </c>
      <c r="I7" s="694" t="s">
        <v>9</v>
      </c>
      <c r="J7" s="695" t="s">
        <v>7</v>
      </c>
      <c r="K7" s="693" t="s">
        <v>8</v>
      </c>
      <c r="L7" s="694" t="s">
        <v>9</v>
      </c>
      <c r="M7" s="695" t="s">
        <v>7</v>
      </c>
      <c r="N7" s="693" t="s">
        <v>8</v>
      </c>
      <c r="O7" s="694" t="s">
        <v>9</v>
      </c>
      <c r="P7" s="695" t="s">
        <v>7</v>
      </c>
      <c r="Q7" s="693" t="s">
        <v>8</v>
      </c>
      <c r="R7" s="694" t="s">
        <v>9</v>
      </c>
      <c r="S7" s="695" t="s">
        <v>7</v>
      </c>
      <c r="T7" s="693" t="s">
        <v>8</v>
      </c>
      <c r="U7" s="694" t="s">
        <v>9</v>
      </c>
      <c r="V7" s="728" t="s">
        <v>7</v>
      </c>
      <c r="W7" s="693" t="s">
        <v>8</v>
      </c>
      <c r="X7" s="694" t="s">
        <v>9</v>
      </c>
    </row>
    <row r="8" spans="1:27" s="285" customFormat="1" ht="27.75" customHeight="1">
      <c r="B8" s="6830" t="s">
        <v>10</v>
      </c>
      <c r="C8" s="6830"/>
      <c r="D8" s="704">
        <f t="shared" ref="D8:X8" si="0">SUM(D9)</f>
        <v>0</v>
      </c>
      <c r="E8" s="703">
        <f t="shared" si="0"/>
        <v>0</v>
      </c>
      <c r="F8" s="704">
        <f t="shared" si="0"/>
        <v>0</v>
      </c>
      <c r="G8" s="711">
        <f t="shared" si="0"/>
        <v>0</v>
      </c>
      <c r="H8" s="703">
        <f t="shared" si="0"/>
        <v>0</v>
      </c>
      <c r="I8" s="704">
        <f t="shared" si="0"/>
        <v>0</v>
      </c>
      <c r="J8" s="711">
        <f t="shared" si="0"/>
        <v>0</v>
      </c>
      <c r="K8" s="703">
        <f t="shared" si="0"/>
        <v>0</v>
      </c>
      <c r="L8" s="704">
        <f t="shared" si="0"/>
        <v>0</v>
      </c>
      <c r="M8" s="711">
        <f t="shared" si="0"/>
        <v>0</v>
      </c>
      <c r="N8" s="703">
        <f t="shared" si="0"/>
        <v>0</v>
      </c>
      <c r="O8" s="704">
        <f t="shared" si="0"/>
        <v>0</v>
      </c>
      <c r="P8" s="711">
        <f t="shared" si="0"/>
        <v>4</v>
      </c>
      <c r="Q8" s="703">
        <f t="shared" si="0"/>
        <v>1</v>
      </c>
      <c r="R8" s="704">
        <f t="shared" si="0"/>
        <v>5</v>
      </c>
      <c r="S8" s="711">
        <f t="shared" si="0"/>
        <v>0</v>
      </c>
      <c r="T8" s="703">
        <f t="shared" si="0"/>
        <v>3</v>
      </c>
      <c r="U8" s="704">
        <f t="shared" si="0"/>
        <v>3</v>
      </c>
      <c r="V8" s="706">
        <f t="shared" si="0"/>
        <v>4</v>
      </c>
      <c r="W8" s="705">
        <f t="shared" si="0"/>
        <v>4</v>
      </c>
      <c r="X8" s="704">
        <f t="shared" si="0"/>
        <v>8</v>
      </c>
    </row>
    <row r="9" spans="1:27" s="287" customFormat="1" ht="46.5" customHeight="1">
      <c r="B9" s="712" t="s">
        <v>157</v>
      </c>
      <c r="C9" s="732" t="s">
        <v>158</v>
      </c>
      <c r="D9" s="733">
        <v>0</v>
      </c>
      <c r="E9" s="713">
        <v>0</v>
      </c>
      <c r="F9" s="708">
        <v>0</v>
      </c>
      <c r="G9" s="714">
        <v>0</v>
      </c>
      <c r="H9" s="713">
        <v>0</v>
      </c>
      <c r="I9" s="708">
        <v>0</v>
      </c>
      <c r="J9" s="714">
        <v>0</v>
      </c>
      <c r="K9" s="713">
        <v>0</v>
      </c>
      <c r="L9" s="708">
        <v>0</v>
      </c>
      <c r="M9" s="714">
        <v>0</v>
      </c>
      <c r="N9" s="713">
        <v>0</v>
      </c>
      <c r="O9" s="708">
        <v>0</v>
      </c>
      <c r="P9" s="714">
        <v>4</v>
      </c>
      <c r="Q9" s="713">
        <v>1</v>
      </c>
      <c r="R9" s="708">
        <v>5</v>
      </c>
      <c r="S9" s="714">
        <v>0</v>
      </c>
      <c r="T9" s="713">
        <v>3</v>
      </c>
      <c r="U9" s="708">
        <v>3</v>
      </c>
      <c r="V9" s="714">
        <v>4</v>
      </c>
      <c r="W9" s="713">
        <v>4</v>
      </c>
      <c r="X9" s="708">
        <v>8</v>
      </c>
    </row>
    <row r="10" spans="1:27" s="287" customFormat="1" ht="28.5" customHeight="1">
      <c r="B10" s="6938" t="s">
        <v>14</v>
      </c>
      <c r="C10" s="6939"/>
      <c r="D10" s="707">
        <f t="shared" ref="D10:X10" si="1">SUM(D9:D9)</f>
        <v>0</v>
      </c>
      <c r="E10" s="645">
        <f t="shared" si="1"/>
        <v>0</v>
      </c>
      <c r="F10" s="646">
        <f t="shared" si="1"/>
        <v>0</v>
      </c>
      <c r="G10" s="645">
        <f t="shared" si="1"/>
        <v>0</v>
      </c>
      <c r="H10" s="645">
        <f t="shared" si="1"/>
        <v>0</v>
      </c>
      <c r="I10" s="646">
        <f t="shared" si="1"/>
        <v>0</v>
      </c>
      <c r="J10" s="645">
        <f t="shared" si="1"/>
        <v>0</v>
      </c>
      <c r="K10" s="645">
        <f t="shared" si="1"/>
        <v>0</v>
      </c>
      <c r="L10" s="646">
        <f t="shared" si="1"/>
        <v>0</v>
      </c>
      <c r="M10" s="645">
        <f t="shared" si="1"/>
        <v>0</v>
      </c>
      <c r="N10" s="645">
        <f t="shared" si="1"/>
        <v>0</v>
      </c>
      <c r="O10" s="646">
        <f t="shared" si="1"/>
        <v>0</v>
      </c>
      <c r="P10" s="645">
        <f t="shared" si="1"/>
        <v>4</v>
      </c>
      <c r="Q10" s="645">
        <f t="shared" si="1"/>
        <v>1</v>
      </c>
      <c r="R10" s="646">
        <f t="shared" si="1"/>
        <v>5</v>
      </c>
      <c r="S10" s="645">
        <f t="shared" si="1"/>
        <v>0</v>
      </c>
      <c r="T10" s="645">
        <f t="shared" si="1"/>
        <v>3</v>
      </c>
      <c r="U10" s="646">
        <f t="shared" si="1"/>
        <v>3</v>
      </c>
      <c r="V10" s="715">
        <f t="shared" si="1"/>
        <v>4</v>
      </c>
      <c r="W10" s="678">
        <f t="shared" si="1"/>
        <v>4</v>
      </c>
      <c r="X10" s="646">
        <f t="shared" si="1"/>
        <v>8</v>
      </c>
    </row>
    <row r="11" spans="1:27" s="287" customFormat="1" ht="19.5" customHeight="1">
      <c r="B11" s="6918" t="s">
        <v>15</v>
      </c>
      <c r="C11" s="6919"/>
      <c r="D11" s="660"/>
      <c r="E11" s="304"/>
      <c r="F11" s="661"/>
      <c r="G11" s="304"/>
      <c r="H11" s="304"/>
      <c r="I11" s="661"/>
      <c r="J11" s="304"/>
      <c r="K11" s="304"/>
      <c r="L11" s="661"/>
      <c r="M11" s="304"/>
      <c r="N11" s="304"/>
      <c r="O11" s="661"/>
      <c r="P11" s="304"/>
      <c r="Q11" s="304"/>
      <c r="R11" s="661"/>
      <c r="S11" s="304"/>
      <c r="T11" s="304"/>
      <c r="U11" s="661"/>
      <c r="V11" s="304"/>
      <c r="W11" s="304"/>
      <c r="X11" s="661"/>
    </row>
    <row r="12" spans="1:27" s="287" customFormat="1" ht="27.75" customHeight="1" thickBot="1">
      <c r="B12" s="6920" t="s">
        <v>16</v>
      </c>
      <c r="C12" s="6921"/>
      <c r="D12" s="729"/>
      <c r="E12" s="730"/>
      <c r="F12" s="731"/>
      <c r="G12" s="730"/>
      <c r="H12" s="730"/>
      <c r="I12" s="731"/>
      <c r="J12" s="730"/>
      <c r="K12" s="730"/>
      <c r="L12" s="731"/>
      <c r="M12" s="730"/>
      <c r="N12" s="730"/>
      <c r="O12" s="731"/>
      <c r="P12" s="730"/>
      <c r="Q12" s="730"/>
      <c r="R12" s="731"/>
      <c r="S12" s="730"/>
      <c r="T12" s="730"/>
      <c r="U12" s="731"/>
      <c r="V12" s="730"/>
      <c r="W12" s="730"/>
      <c r="X12" s="731"/>
    </row>
    <row r="13" spans="1:27" s="287" customFormat="1" ht="38.25" thickBot="1">
      <c r="B13" s="716" t="s">
        <v>157</v>
      </c>
      <c r="C13" s="732" t="s">
        <v>158</v>
      </c>
      <c r="D13" s="734">
        <v>0</v>
      </c>
      <c r="E13" s="717">
        <v>0</v>
      </c>
      <c r="F13" s="646">
        <v>0</v>
      </c>
      <c r="G13" s="715">
        <v>0</v>
      </c>
      <c r="H13" s="717">
        <v>0</v>
      </c>
      <c r="I13" s="646">
        <v>0</v>
      </c>
      <c r="J13" s="715">
        <v>0</v>
      </c>
      <c r="K13" s="717">
        <v>0</v>
      </c>
      <c r="L13" s="646">
        <v>0</v>
      </c>
      <c r="M13" s="715">
        <v>0</v>
      </c>
      <c r="N13" s="717">
        <v>0</v>
      </c>
      <c r="O13" s="646">
        <v>0</v>
      </c>
      <c r="P13" s="715">
        <v>4</v>
      </c>
      <c r="Q13" s="717">
        <v>1</v>
      </c>
      <c r="R13" s="646">
        <v>5</v>
      </c>
      <c r="S13" s="715">
        <v>0</v>
      </c>
      <c r="T13" s="717">
        <v>3</v>
      </c>
      <c r="U13" s="646">
        <v>3</v>
      </c>
      <c r="V13" s="715">
        <v>4</v>
      </c>
      <c r="W13" s="717">
        <v>4</v>
      </c>
      <c r="X13" s="646">
        <v>8</v>
      </c>
    </row>
    <row r="14" spans="1:27" s="287" customFormat="1" ht="31.5" customHeight="1">
      <c r="B14" s="6922" t="s">
        <v>17</v>
      </c>
      <c r="C14" s="6923"/>
      <c r="D14" s="647">
        <f t="shared" ref="D14:X14" si="2">SUM(D13:D13)</f>
        <v>0</v>
      </c>
      <c r="E14" s="299">
        <f t="shared" si="2"/>
        <v>0</v>
      </c>
      <c r="F14" s="648">
        <f t="shared" si="2"/>
        <v>0</v>
      </c>
      <c r="G14" s="299">
        <f t="shared" si="2"/>
        <v>0</v>
      </c>
      <c r="H14" s="299">
        <f t="shared" si="2"/>
        <v>0</v>
      </c>
      <c r="I14" s="648">
        <f t="shared" si="2"/>
        <v>0</v>
      </c>
      <c r="J14" s="299">
        <f t="shared" si="2"/>
        <v>0</v>
      </c>
      <c r="K14" s="299">
        <f t="shared" si="2"/>
        <v>0</v>
      </c>
      <c r="L14" s="648">
        <f t="shared" si="2"/>
        <v>0</v>
      </c>
      <c r="M14" s="299">
        <f t="shared" si="2"/>
        <v>0</v>
      </c>
      <c r="N14" s="299">
        <f t="shared" si="2"/>
        <v>0</v>
      </c>
      <c r="O14" s="648">
        <f t="shared" si="2"/>
        <v>0</v>
      </c>
      <c r="P14" s="299">
        <f t="shared" si="2"/>
        <v>4</v>
      </c>
      <c r="Q14" s="299">
        <f t="shared" si="2"/>
        <v>1</v>
      </c>
      <c r="R14" s="648">
        <f t="shared" si="2"/>
        <v>5</v>
      </c>
      <c r="S14" s="299">
        <f t="shared" si="2"/>
        <v>0</v>
      </c>
      <c r="T14" s="299">
        <f t="shared" si="2"/>
        <v>3</v>
      </c>
      <c r="U14" s="648">
        <f t="shared" si="2"/>
        <v>3</v>
      </c>
      <c r="V14" s="306">
        <f t="shared" si="2"/>
        <v>4</v>
      </c>
      <c r="W14" s="299">
        <f t="shared" si="2"/>
        <v>4</v>
      </c>
      <c r="X14" s="648">
        <f t="shared" si="2"/>
        <v>8</v>
      </c>
    </row>
    <row r="15" spans="1:27" s="287" customFormat="1" ht="26.25" customHeight="1">
      <c r="B15" s="6829" t="s">
        <v>18</v>
      </c>
      <c r="C15" s="6830"/>
      <c r="D15" s="689"/>
      <c r="E15" s="690"/>
      <c r="F15" s="691"/>
      <c r="G15" s="690"/>
      <c r="H15" s="690"/>
      <c r="I15" s="691"/>
      <c r="J15" s="690"/>
      <c r="K15" s="690"/>
      <c r="L15" s="691"/>
      <c r="M15" s="690"/>
      <c r="N15" s="690"/>
      <c r="O15" s="691"/>
      <c r="P15" s="690"/>
      <c r="Q15" s="690"/>
      <c r="R15" s="691"/>
      <c r="S15" s="690"/>
      <c r="T15" s="690"/>
      <c r="U15" s="691"/>
      <c r="V15" s="718"/>
      <c r="W15" s="690"/>
      <c r="X15" s="691"/>
    </row>
    <row r="16" spans="1:27" s="287" customFormat="1" ht="42" customHeight="1">
      <c r="B16" s="716" t="s">
        <v>157</v>
      </c>
      <c r="C16" s="732" t="s">
        <v>158</v>
      </c>
      <c r="D16" s="734">
        <v>0</v>
      </c>
      <c r="E16" s="717">
        <v>0</v>
      </c>
      <c r="F16" s="646">
        <v>0</v>
      </c>
      <c r="G16" s="715">
        <v>0</v>
      </c>
      <c r="H16" s="717">
        <v>0</v>
      </c>
      <c r="I16" s="646">
        <v>0</v>
      </c>
      <c r="J16" s="715">
        <v>0</v>
      </c>
      <c r="K16" s="717">
        <v>0</v>
      </c>
      <c r="L16" s="646">
        <v>0</v>
      </c>
      <c r="M16" s="715">
        <v>0</v>
      </c>
      <c r="N16" s="717">
        <v>0</v>
      </c>
      <c r="O16" s="646">
        <v>0</v>
      </c>
      <c r="P16" s="715">
        <v>0</v>
      </c>
      <c r="Q16" s="717">
        <v>0</v>
      </c>
      <c r="R16" s="646">
        <v>0</v>
      </c>
      <c r="S16" s="715">
        <v>0</v>
      </c>
      <c r="T16" s="717">
        <v>0</v>
      </c>
      <c r="U16" s="646">
        <v>0</v>
      </c>
      <c r="V16" s="715">
        <v>0</v>
      </c>
      <c r="W16" s="717">
        <v>0</v>
      </c>
      <c r="X16" s="646">
        <v>0</v>
      </c>
    </row>
    <row r="17" spans="2:28" s="287" customFormat="1" ht="30" customHeight="1">
      <c r="B17" s="6936" t="s">
        <v>19</v>
      </c>
      <c r="C17" s="6936"/>
      <c r="D17" s="735">
        <f t="shared" ref="D17:X17" si="3">SUM(D16:D16)</f>
        <v>0</v>
      </c>
      <c r="E17" s="719">
        <f t="shared" si="3"/>
        <v>0</v>
      </c>
      <c r="F17" s="650">
        <f t="shared" si="3"/>
        <v>0</v>
      </c>
      <c r="G17" s="720">
        <f t="shared" si="3"/>
        <v>0</v>
      </c>
      <c r="H17" s="719">
        <f t="shared" si="3"/>
        <v>0</v>
      </c>
      <c r="I17" s="721">
        <f t="shared" si="3"/>
        <v>0</v>
      </c>
      <c r="J17" s="720">
        <f t="shared" si="3"/>
        <v>0</v>
      </c>
      <c r="K17" s="719">
        <f t="shared" si="3"/>
        <v>0</v>
      </c>
      <c r="L17" s="721">
        <f t="shared" si="3"/>
        <v>0</v>
      </c>
      <c r="M17" s="720">
        <f t="shared" si="3"/>
        <v>0</v>
      </c>
      <c r="N17" s="719">
        <f t="shared" si="3"/>
        <v>0</v>
      </c>
      <c r="O17" s="721">
        <f t="shared" si="3"/>
        <v>0</v>
      </c>
      <c r="P17" s="720">
        <f t="shared" si="3"/>
        <v>0</v>
      </c>
      <c r="Q17" s="719">
        <f t="shared" si="3"/>
        <v>0</v>
      </c>
      <c r="R17" s="721">
        <f t="shared" si="3"/>
        <v>0</v>
      </c>
      <c r="S17" s="720">
        <f t="shared" si="3"/>
        <v>0</v>
      </c>
      <c r="T17" s="719">
        <f t="shared" si="3"/>
        <v>0</v>
      </c>
      <c r="U17" s="721">
        <f t="shared" si="3"/>
        <v>0</v>
      </c>
      <c r="V17" s="722">
        <f t="shared" si="3"/>
        <v>0</v>
      </c>
      <c r="W17" s="719">
        <f t="shared" si="3"/>
        <v>0</v>
      </c>
      <c r="X17" s="721">
        <f t="shared" si="3"/>
        <v>0</v>
      </c>
    </row>
    <row r="18" spans="2:28" s="287" customFormat="1" ht="30.75" customHeight="1">
      <c r="B18" s="6919" t="s">
        <v>29</v>
      </c>
      <c r="C18" s="6919"/>
      <c r="D18" s="670">
        <f t="shared" ref="D18:X18" si="4">D14</f>
        <v>0</v>
      </c>
      <c r="E18" s="671">
        <f t="shared" si="4"/>
        <v>0</v>
      </c>
      <c r="F18" s="672">
        <f t="shared" si="4"/>
        <v>0</v>
      </c>
      <c r="G18" s="673">
        <f t="shared" si="4"/>
        <v>0</v>
      </c>
      <c r="H18" s="671">
        <f t="shared" si="4"/>
        <v>0</v>
      </c>
      <c r="I18" s="672">
        <f t="shared" si="4"/>
        <v>0</v>
      </c>
      <c r="J18" s="673">
        <f t="shared" si="4"/>
        <v>0</v>
      </c>
      <c r="K18" s="671">
        <f t="shared" si="4"/>
        <v>0</v>
      </c>
      <c r="L18" s="672">
        <f t="shared" si="4"/>
        <v>0</v>
      </c>
      <c r="M18" s="673">
        <f t="shared" si="4"/>
        <v>0</v>
      </c>
      <c r="N18" s="671">
        <f t="shared" si="4"/>
        <v>0</v>
      </c>
      <c r="O18" s="672">
        <f t="shared" si="4"/>
        <v>0</v>
      </c>
      <c r="P18" s="673">
        <f t="shared" si="4"/>
        <v>4</v>
      </c>
      <c r="Q18" s="671">
        <f t="shared" si="4"/>
        <v>1</v>
      </c>
      <c r="R18" s="672">
        <f t="shared" si="4"/>
        <v>5</v>
      </c>
      <c r="S18" s="673">
        <f t="shared" si="4"/>
        <v>0</v>
      </c>
      <c r="T18" s="671">
        <f t="shared" si="4"/>
        <v>3</v>
      </c>
      <c r="U18" s="672">
        <f t="shared" si="4"/>
        <v>3</v>
      </c>
      <c r="V18" s="723">
        <f t="shared" si="4"/>
        <v>4</v>
      </c>
      <c r="W18" s="671">
        <f t="shared" si="4"/>
        <v>4</v>
      </c>
      <c r="X18" s="672">
        <f t="shared" si="4"/>
        <v>8</v>
      </c>
    </row>
    <row r="19" spans="2:28" s="287" customFormat="1" ht="39" customHeight="1">
      <c r="B19" s="6937" t="s">
        <v>34</v>
      </c>
      <c r="C19" s="6937"/>
      <c r="D19" s="736">
        <f t="shared" ref="D19:X19" si="5">D17</f>
        <v>0</v>
      </c>
      <c r="E19" s="724">
        <f t="shared" si="5"/>
        <v>0</v>
      </c>
      <c r="F19" s="725">
        <f t="shared" si="5"/>
        <v>0</v>
      </c>
      <c r="G19" s="726">
        <f t="shared" si="5"/>
        <v>0</v>
      </c>
      <c r="H19" s="724">
        <f t="shared" si="5"/>
        <v>0</v>
      </c>
      <c r="I19" s="725">
        <f t="shared" si="5"/>
        <v>0</v>
      </c>
      <c r="J19" s="726">
        <f t="shared" si="5"/>
        <v>0</v>
      </c>
      <c r="K19" s="724">
        <f t="shared" si="5"/>
        <v>0</v>
      </c>
      <c r="L19" s="725">
        <f t="shared" si="5"/>
        <v>0</v>
      </c>
      <c r="M19" s="726">
        <f t="shared" si="5"/>
        <v>0</v>
      </c>
      <c r="N19" s="724">
        <f t="shared" si="5"/>
        <v>0</v>
      </c>
      <c r="O19" s="725">
        <f t="shared" si="5"/>
        <v>0</v>
      </c>
      <c r="P19" s="726">
        <f t="shared" si="5"/>
        <v>0</v>
      </c>
      <c r="Q19" s="724">
        <f t="shared" si="5"/>
        <v>0</v>
      </c>
      <c r="R19" s="725">
        <f t="shared" si="5"/>
        <v>0</v>
      </c>
      <c r="S19" s="726">
        <f t="shared" si="5"/>
        <v>0</v>
      </c>
      <c r="T19" s="724">
        <f t="shared" si="5"/>
        <v>0</v>
      </c>
      <c r="U19" s="725">
        <f t="shared" si="5"/>
        <v>0</v>
      </c>
      <c r="V19" s="727">
        <f t="shared" si="5"/>
        <v>0</v>
      </c>
      <c r="W19" s="724">
        <f t="shared" si="5"/>
        <v>0</v>
      </c>
      <c r="X19" s="725">
        <f t="shared" si="5"/>
        <v>0</v>
      </c>
    </row>
    <row r="20" spans="2:28" s="287" customFormat="1" ht="33.75" customHeight="1">
      <c r="B20" s="6936" t="s">
        <v>35</v>
      </c>
      <c r="C20" s="6936"/>
      <c r="D20" s="737">
        <f t="shared" ref="D20:X20" si="6">D18+D19</f>
        <v>0</v>
      </c>
      <c r="E20" s="738">
        <f t="shared" si="6"/>
        <v>0</v>
      </c>
      <c r="F20" s="739">
        <f t="shared" si="6"/>
        <v>0</v>
      </c>
      <c r="G20" s="740">
        <f t="shared" si="6"/>
        <v>0</v>
      </c>
      <c r="H20" s="741">
        <f t="shared" si="6"/>
        <v>0</v>
      </c>
      <c r="I20" s="739">
        <f t="shared" si="6"/>
        <v>0</v>
      </c>
      <c r="J20" s="740">
        <f t="shared" si="6"/>
        <v>0</v>
      </c>
      <c r="K20" s="741">
        <f t="shared" si="6"/>
        <v>0</v>
      </c>
      <c r="L20" s="739">
        <f t="shared" si="6"/>
        <v>0</v>
      </c>
      <c r="M20" s="740">
        <f t="shared" si="6"/>
        <v>0</v>
      </c>
      <c r="N20" s="741">
        <f t="shared" si="6"/>
        <v>0</v>
      </c>
      <c r="O20" s="739">
        <f t="shared" si="6"/>
        <v>0</v>
      </c>
      <c r="P20" s="740">
        <f t="shared" si="6"/>
        <v>4</v>
      </c>
      <c r="Q20" s="741">
        <f t="shared" si="6"/>
        <v>1</v>
      </c>
      <c r="R20" s="739">
        <f t="shared" si="6"/>
        <v>5</v>
      </c>
      <c r="S20" s="740">
        <f t="shared" si="6"/>
        <v>0</v>
      </c>
      <c r="T20" s="741">
        <f t="shared" si="6"/>
        <v>3</v>
      </c>
      <c r="U20" s="739">
        <f t="shared" si="6"/>
        <v>3</v>
      </c>
      <c r="V20" s="742">
        <f t="shared" si="6"/>
        <v>4</v>
      </c>
      <c r="W20" s="741">
        <f t="shared" si="6"/>
        <v>4</v>
      </c>
      <c r="X20" s="739">
        <f t="shared" si="6"/>
        <v>8</v>
      </c>
    </row>
    <row r="22" spans="2:28" ht="18.75" customHeight="1">
      <c r="B22" s="6769"/>
      <c r="C22" s="6769"/>
      <c r="D22" s="6769"/>
      <c r="E22" s="6769"/>
      <c r="F22" s="6769"/>
      <c r="G22" s="6769"/>
      <c r="H22" s="6769"/>
      <c r="I22" s="6769"/>
      <c r="J22" s="6769"/>
      <c r="K22" s="6769"/>
      <c r="L22" s="6769"/>
      <c r="M22" s="6769"/>
      <c r="N22" s="6769"/>
      <c r="O22" s="6769"/>
      <c r="P22" s="6769"/>
      <c r="Q22" s="6769"/>
      <c r="R22" s="6769"/>
      <c r="S22" s="6769"/>
      <c r="T22" s="6769"/>
      <c r="U22" s="6769"/>
      <c r="V22" s="6769"/>
      <c r="W22" s="6769"/>
      <c r="X22" s="6769"/>
      <c r="Y22" s="6769"/>
      <c r="Z22" s="6769"/>
      <c r="AA22" s="285"/>
      <c r="AB22" s="285"/>
    </row>
    <row r="24" spans="2:28"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</row>
  </sheetData>
  <mergeCells count="24">
    <mergeCell ref="B22:Z22"/>
    <mergeCell ref="D5:F6"/>
    <mergeCell ref="G5:I6"/>
    <mergeCell ref="J5:L6"/>
    <mergeCell ref="M5:O6"/>
    <mergeCell ref="P5:R6"/>
    <mergeCell ref="S5:U6"/>
    <mergeCell ref="V5:X6"/>
    <mergeCell ref="B5:C7"/>
    <mergeCell ref="B15:C15"/>
    <mergeCell ref="B17:C17"/>
    <mergeCell ref="B18:C18"/>
    <mergeCell ref="B19:C19"/>
    <mergeCell ref="B20:C20"/>
    <mergeCell ref="B8:C8"/>
    <mergeCell ref="B10:C10"/>
    <mergeCell ref="B11:C11"/>
    <mergeCell ref="B12:C12"/>
    <mergeCell ref="B14:C14"/>
    <mergeCell ref="B1:R1"/>
    <mergeCell ref="A2:R2"/>
    <mergeCell ref="B3:C3"/>
    <mergeCell ref="D3:E3"/>
    <mergeCell ref="F3:R3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60" zoomScaleNormal="60" workbookViewId="0">
      <selection activeCell="S33" sqref="S33"/>
    </sheetView>
  </sheetViews>
  <sheetFormatPr defaultRowHeight="18"/>
  <cols>
    <col min="1" max="1" width="9.140625" style="288"/>
    <col min="2" max="2" width="13.140625" style="289" customWidth="1"/>
    <col min="3" max="3" width="66.42578125" style="289" customWidth="1"/>
    <col min="4" max="4" width="13.28515625" style="289" customWidth="1"/>
    <col min="5" max="5" width="11.5703125" style="289" customWidth="1"/>
    <col min="6" max="6" width="11.5703125" style="290" customWidth="1"/>
    <col min="7" max="7" width="12" style="289" customWidth="1"/>
    <col min="8" max="8" width="12.42578125" style="289" customWidth="1"/>
    <col min="9" max="9" width="11" style="290" customWidth="1"/>
    <col min="10" max="10" width="12" style="289" customWidth="1"/>
    <col min="11" max="11" width="12.85546875" style="289" customWidth="1"/>
    <col min="12" max="12" width="11.5703125" style="290" customWidth="1"/>
    <col min="13" max="257" width="9.140625" style="289"/>
    <col min="258" max="258" width="13.140625" style="289" customWidth="1"/>
    <col min="259" max="259" width="66.42578125" style="289" customWidth="1"/>
    <col min="260" max="260" width="11.42578125" style="289" bestFit="1" customWidth="1"/>
    <col min="261" max="262" width="11.5703125" style="289" customWidth="1"/>
    <col min="263" max="263" width="9.140625" style="289"/>
    <col min="264" max="264" width="12.42578125" style="289" customWidth="1"/>
    <col min="265" max="265" width="11" style="289" customWidth="1"/>
    <col min="266" max="266" width="9.140625" style="289"/>
    <col min="267" max="267" width="12.85546875" style="289" customWidth="1"/>
    <col min="268" max="268" width="11.5703125" style="289" customWidth="1"/>
    <col min="269" max="513" width="9.140625" style="289"/>
    <col min="514" max="514" width="13.140625" style="289" customWidth="1"/>
    <col min="515" max="515" width="66.42578125" style="289" customWidth="1"/>
    <col min="516" max="516" width="11.42578125" style="289" bestFit="1" customWidth="1"/>
    <col min="517" max="518" width="11.5703125" style="289" customWidth="1"/>
    <col min="519" max="519" width="9.140625" style="289"/>
    <col min="520" max="520" width="12.42578125" style="289" customWidth="1"/>
    <col min="521" max="521" width="11" style="289" customWidth="1"/>
    <col min="522" max="522" width="9.140625" style="289"/>
    <col min="523" max="523" width="12.85546875" style="289" customWidth="1"/>
    <col min="524" max="524" width="11.5703125" style="289" customWidth="1"/>
    <col min="525" max="769" width="9.140625" style="289"/>
    <col min="770" max="770" width="13.140625" style="289" customWidth="1"/>
    <col min="771" max="771" width="66.42578125" style="289" customWidth="1"/>
    <col min="772" max="772" width="11.42578125" style="289" bestFit="1" customWidth="1"/>
    <col min="773" max="774" width="11.5703125" style="289" customWidth="1"/>
    <col min="775" max="775" width="9.140625" style="289"/>
    <col min="776" max="776" width="12.42578125" style="289" customWidth="1"/>
    <col min="777" max="777" width="11" style="289" customWidth="1"/>
    <col min="778" max="778" width="9.140625" style="289"/>
    <col min="779" max="779" width="12.85546875" style="289" customWidth="1"/>
    <col min="780" max="780" width="11.5703125" style="289" customWidth="1"/>
    <col min="781" max="1025" width="9.140625" style="289"/>
    <col min="1026" max="1026" width="13.140625" style="289" customWidth="1"/>
    <col min="1027" max="1027" width="66.42578125" style="289" customWidth="1"/>
    <col min="1028" max="1028" width="11.42578125" style="289" bestFit="1" customWidth="1"/>
    <col min="1029" max="1030" width="11.5703125" style="289" customWidth="1"/>
    <col min="1031" max="1031" width="9.140625" style="289"/>
    <col min="1032" max="1032" width="12.42578125" style="289" customWidth="1"/>
    <col min="1033" max="1033" width="11" style="289" customWidth="1"/>
    <col min="1034" max="1034" width="9.140625" style="289"/>
    <col min="1035" max="1035" width="12.85546875" style="289" customWidth="1"/>
    <col min="1036" max="1036" width="11.5703125" style="289" customWidth="1"/>
    <col min="1037" max="1281" width="9.140625" style="289"/>
    <col min="1282" max="1282" width="13.140625" style="289" customWidth="1"/>
    <col min="1283" max="1283" width="66.42578125" style="289" customWidth="1"/>
    <col min="1284" max="1284" width="11.42578125" style="289" bestFit="1" customWidth="1"/>
    <col min="1285" max="1286" width="11.5703125" style="289" customWidth="1"/>
    <col min="1287" max="1287" width="9.140625" style="289"/>
    <col min="1288" max="1288" width="12.42578125" style="289" customWidth="1"/>
    <col min="1289" max="1289" width="11" style="289" customWidth="1"/>
    <col min="1290" max="1290" width="9.140625" style="289"/>
    <col min="1291" max="1291" width="12.85546875" style="289" customWidth="1"/>
    <col min="1292" max="1292" width="11.5703125" style="289" customWidth="1"/>
    <col min="1293" max="1537" width="9.140625" style="289"/>
    <col min="1538" max="1538" width="13.140625" style="289" customWidth="1"/>
    <col min="1539" max="1539" width="66.42578125" style="289" customWidth="1"/>
    <col min="1540" max="1540" width="11.42578125" style="289" bestFit="1" customWidth="1"/>
    <col min="1541" max="1542" width="11.5703125" style="289" customWidth="1"/>
    <col min="1543" max="1543" width="9.140625" style="289"/>
    <col min="1544" max="1544" width="12.42578125" style="289" customWidth="1"/>
    <col min="1545" max="1545" width="11" style="289" customWidth="1"/>
    <col min="1546" max="1546" width="9.140625" style="289"/>
    <col min="1547" max="1547" width="12.85546875" style="289" customWidth="1"/>
    <col min="1548" max="1548" width="11.5703125" style="289" customWidth="1"/>
    <col min="1549" max="1793" width="9.140625" style="289"/>
    <col min="1794" max="1794" width="13.140625" style="289" customWidth="1"/>
    <col min="1795" max="1795" width="66.42578125" style="289" customWidth="1"/>
    <col min="1796" max="1796" width="11.42578125" style="289" bestFit="1" customWidth="1"/>
    <col min="1797" max="1798" width="11.5703125" style="289" customWidth="1"/>
    <col min="1799" max="1799" width="9.140625" style="289"/>
    <col min="1800" max="1800" width="12.42578125" style="289" customWidth="1"/>
    <col min="1801" max="1801" width="11" style="289" customWidth="1"/>
    <col min="1802" max="1802" width="9.140625" style="289"/>
    <col min="1803" max="1803" width="12.85546875" style="289" customWidth="1"/>
    <col min="1804" max="1804" width="11.5703125" style="289" customWidth="1"/>
    <col min="1805" max="2049" width="9.140625" style="289"/>
    <col min="2050" max="2050" width="13.140625" style="289" customWidth="1"/>
    <col min="2051" max="2051" width="66.42578125" style="289" customWidth="1"/>
    <col min="2052" max="2052" width="11.42578125" style="289" bestFit="1" customWidth="1"/>
    <col min="2053" max="2054" width="11.5703125" style="289" customWidth="1"/>
    <col min="2055" max="2055" width="9.140625" style="289"/>
    <col min="2056" max="2056" width="12.42578125" style="289" customWidth="1"/>
    <col min="2057" max="2057" width="11" style="289" customWidth="1"/>
    <col min="2058" max="2058" width="9.140625" style="289"/>
    <col min="2059" max="2059" width="12.85546875" style="289" customWidth="1"/>
    <col min="2060" max="2060" width="11.5703125" style="289" customWidth="1"/>
    <col min="2061" max="2305" width="9.140625" style="289"/>
    <col min="2306" max="2306" width="13.140625" style="289" customWidth="1"/>
    <col min="2307" max="2307" width="66.42578125" style="289" customWidth="1"/>
    <col min="2308" max="2308" width="11.42578125" style="289" bestFit="1" customWidth="1"/>
    <col min="2309" max="2310" width="11.5703125" style="289" customWidth="1"/>
    <col min="2311" max="2311" width="9.140625" style="289"/>
    <col min="2312" max="2312" width="12.42578125" style="289" customWidth="1"/>
    <col min="2313" max="2313" width="11" style="289" customWidth="1"/>
    <col min="2314" max="2314" width="9.140625" style="289"/>
    <col min="2315" max="2315" width="12.85546875" style="289" customWidth="1"/>
    <col min="2316" max="2316" width="11.5703125" style="289" customWidth="1"/>
    <col min="2317" max="2561" width="9.140625" style="289"/>
    <col min="2562" max="2562" width="13.140625" style="289" customWidth="1"/>
    <col min="2563" max="2563" width="66.42578125" style="289" customWidth="1"/>
    <col min="2564" max="2564" width="11.42578125" style="289" bestFit="1" customWidth="1"/>
    <col min="2565" max="2566" width="11.5703125" style="289" customWidth="1"/>
    <col min="2567" max="2567" width="9.140625" style="289"/>
    <col min="2568" max="2568" width="12.42578125" style="289" customWidth="1"/>
    <col min="2569" max="2569" width="11" style="289" customWidth="1"/>
    <col min="2570" max="2570" width="9.140625" style="289"/>
    <col min="2571" max="2571" width="12.85546875" style="289" customWidth="1"/>
    <col min="2572" max="2572" width="11.5703125" style="289" customWidth="1"/>
    <col min="2573" max="2817" width="9.140625" style="289"/>
    <col min="2818" max="2818" width="13.140625" style="289" customWidth="1"/>
    <col min="2819" max="2819" width="66.42578125" style="289" customWidth="1"/>
    <col min="2820" max="2820" width="11.42578125" style="289" bestFit="1" customWidth="1"/>
    <col min="2821" max="2822" width="11.5703125" style="289" customWidth="1"/>
    <col min="2823" max="2823" width="9.140625" style="289"/>
    <col min="2824" max="2824" width="12.42578125" style="289" customWidth="1"/>
    <col min="2825" max="2825" width="11" style="289" customWidth="1"/>
    <col min="2826" max="2826" width="9.140625" style="289"/>
    <col min="2827" max="2827" width="12.85546875" style="289" customWidth="1"/>
    <col min="2828" max="2828" width="11.5703125" style="289" customWidth="1"/>
    <col min="2829" max="3073" width="9.140625" style="289"/>
    <col min="3074" max="3074" width="13.140625" style="289" customWidth="1"/>
    <col min="3075" max="3075" width="66.42578125" style="289" customWidth="1"/>
    <col min="3076" max="3076" width="11.42578125" style="289" bestFit="1" customWidth="1"/>
    <col min="3077" max="3078" width="11.5703125" style="289" customWidth="1"/>
    <col min="3079" max="3079" width="9.140625" style="289"/>
    <col min="3080" max="3080" width="12.42578125" style="289" customWidth="1"/>
    <col min="3081" max="3081" width="11" style="289" customWidth="1"/>
    <col min="3082" max="3082" width="9.140625" style="289"/>
    <col min="3083" max="3083" width="12.85546875" style="289" customWidth="1"/>
    <col min="3084" max="3084" width="11.5703125" style="289" customWidth="1"/>
    <col min="3085" max="3329" width="9.140625" style="289"/>
    <col min="3330" max="3330" width="13.140625" style="289" customWidth="1"/>
    <col min="3331" max="3331" width="66.42578125" style="289" customWidth="1"/>
    <col min="3332" max="3332" width="11.42578125" style="289" bestFit="1" customWidth="1"/>
    <col min="3333" max="3334" width="11.5703125" style="289" customWidth="1"/>
    <col min="3335" max="3335" width="9.140625" style="289"/>
    <col min="3336" max="3336" width="12.42578125" style="289" customWidth="1"/>
    <col min="3337" max="3337" width="11" style="289" customWidth="1"/>
    <col min="3338" max="3338" width="9.140625" style="289"/>
    <col min="3339" max="3339" width="12.85546875" style="289" customWidth="1"/>
    <col min="3340" max="3340" width="11.5703125" style="289" customWidth="1"/>
    <col min="3341" max="3585" width="9.140625" style="289"/>
    <col min="3586" max="3586" width="13.140625" style="289" customWidth="1"/>
    <col min="3587" max="3587" width="66.42578125" style="289" customWidth="1"/>
    <col min="3588" max="3588" width="11.42578125" style="289" bestFit="1" customWidth="1"/>
    <col min="3589" max="3590" width="11.5703125" style="289" customWidth="1"/>
    <col min="3591" max="3591" width="9.140625" style="289"/>
    <col min="3592" max="3592" width="12.42578125" style="289" customWidth="1"/>
    <col min="3593" max="3593" width="11" style="289" customWidth="1"/>
    <col min="3594" max="3594" width="9.140625" style="289"/>
    <col min="3595" max="3595" width="12.85546875" style="289" customWidth="1"/>
    <col min="3596" max="3596" width="11.5703125" style="289" customWidth="1"/>
    <col min="3597" max="3841" width="9.140625" style="289"/>
    <col min="3842" max="3842" width="13.140625" style="289" customWidth="1"/>
    <col min="3843" max="3843" width="66.42578125" style="289" customWidth="1"/>
    <col min="3844" max="3844" width="11.42578125" style="289" bestFit="1" customWidth="1"/>
    <col min="3845" max="3846" width="11.5703125" style="289" customWidth="1"/>
    <col min="3847" max="3847" width="9.140625" style="289"/>
    <col min="3848" max="3848" width="12.42578125" style="289" customWidth="1"/>
    <col min="3849" max="3849" width="11" style="289" customWidth="1"/>
    <col min="3850" max="3850" width="9.140625" style="289"/>
    <col min="3851" max="3851" width="12.85546875" style="289" customWidth="1"/>
    <col min="3852" max="3852" width="11.5703125" style="289" customWidth="1"/>
    <col min="3853" max="4097" width="9.140625" style="289"/>
    <col min="4098" max="4098" width="13.140625" style="289" customWidth="1"/>
    <col min="4099" max="4099" width="66.42578125" style="289" customWidth="1"/>
    <col min="4100" max="4100" width="11.42578125" style="289" bestFit="1" customWidth="1"/>
    <col min="4101" max="4102" width="11.5703125" style="289" customWidth="1"/>
    <col min="4103" max="4103" width="9.140625" style="289"/>
    <col min="4104" max="4104" width="12.42578125" style="289" customWidth="1"/>
    <col min="4105" max="4105" width="11" style="289" customWidth="1"/>
    <col min="4106" max="4106" width="9.140625" style="289"/>
    <col min="4107" max="4107" width="12.85546875" style="289" customWidth="1"/>
    <col min="4108" max="4108" width="11.5703125" style="289" customWidth="1"/>
    <col min="4109" max="4353" width="9.140625" style="289"/>
    <col min="4354" max="4354" width="13.140625" style="289" customWidth="1"/>
    <col min="4355" max="4355" width="66.42578125" style="289" customWidth="1"/>
    <col min="4356" max="4356" width="11.42578125" style="289" bestFit="1" customWidth="1"/>
    <col min="4357" max="4358" width="11.5703125" style="289" customWidth="1"/>
    <col min="4359" max="4359" width="9.140625" style="289"/>
    <col min="4360" max="4360" width="12.42578125" style="289" customWidth="1"/>
    <col min="4361" max="4361" width="11" style="289" customWidth="1"/>
    <col min="4362" max="4362" width="9.140625" style="289"/>
    <col min="4363" max="4363" width="12.85546875" style="289" customWidth="1"/>
    <col min="4364" max="4364" width="11.5703125" style="289" customWidth="1"/>
    <col min="4365" max="4609" width="9.140625" style="289"/>
    <col min="4610" max="4610" width="13.140625" style="289" customWidth="1"/>
    <col min="4611" max="4611" width="66.42578125" style="289" customWidth="1"/>
    <col min="4612" max="4612" width="11.42578125" style="289" bestFit="1" customWidth="1"/>
    <col min="4613" max="4614" width="11.5703125" style="289" customWidth="1"/>
    <col min="4615" max="4615" width="9.140625" style="289"/>
    <col min="4616" max="4616" width="12.42578125" style="289" customWidth="1"/>
    <col min="4617" max="4617" width="11" style="289" customWidth="1"/>
    <col min="4618" max="4618" width="9.140625" style="289"/>
    <col min="4619" max="4619" width="12.85546875" style="289" customWidth="1"/>
    <col min="4620" max="4620" width="11.5703125" style="289" customWidth="1"/>
    <col min="4621" max="4865" width="9.140625" style="289"/>
    <col min="4866" max="4866" width="13.140625" style="289" customWidth="1"/>
    <col min="4867" max="4867" width="66.42578125" style="289" customWidth="1"/>
    <col min="4868" max="4868" width="11.42578125" style="289" bestFit="1" customWidth="1"/>
    <col min="4869" max="4870" width="11.5703125" style="289" customWidth="1"/>
    <col min="4871" max="4871" width="9.140625" style="289"/>
    <col min="4872" max="4872" width="12.42578125" style="289" customWidth="1"/>
    <col min="4873" max="4873" width="11" style="289" customWidth="1"/>
    <col min="4874" max="4874" width="9.140625" style="289"/>
    <col min="4875" max="4875" width="12.85546875" style="289" customWidth="1"/>
    <col min="4876" max="4876" width="11.5703125" style="289" customWidth="1"/>
    <col min="4877" max="5121" width="9.140625" style="289"/>
    <col min="5122" max="5122" width="13.140625" style="289" customWidth="1"/>
    <col min="5123" max="5123" width="66.42578125" style="289" customWidth="1"/>
    <col min="5124" max="5124" width="11.42578125" style="289" bestFit="1" customWidth="1"/>
    <col min="5125" max="5126" width="11.5703125" style="289" customWidth="1"/>
    <col min="5127" max="5127" width="9.140625" style="289"/>
    <col min="5128" max="5128" width="12.42578125" style="289" customWidth="1"/>
    <col min="5129" max="5129" width="11" style="289" customWidth="1"/>
    <col min="5130" max="5130" width="9.140625" style="289"/>
    <col min="5131" max="5131" width="12.85546875" style="289" customWidth="1"/>
    <col min="5132" max="5132" width="11.5703125" style="289" customWidth="1"/>
    <col min="5133" max="5377" width="9.140625" style="289"/>
    <col min="5378" max="5378" width="13.140625" style="289" customWidth="1"/>
    <col min="5379" max="5379" width="66.42578125" style="289" customWidth="1"/>
    <col min="5380" max="5380" width="11.42578125" style="289" bestFit="1" customWidth="1"/>
    <col min="5381" max="5382" width="11.5703125" style="289" customWidth="1"/>
    <col min="5383" max="5383" width="9.140625" style="289"/>
    <col min="5384" max="5384" width="12.42578125" style="289" customWidth="1"/>
    <col min="5385" max="5385" width="11" style="289" customWidth="1"/>
    <col min="5386" max="5386" width="9.140625" style="289"/>
    <col min="5387" max="5387" width="12.85546875" style="289" customWidth="1"/>
    <col min="5388" max="5388" width="11.5703125" style="289" customWidth="1"/>
    <col min="5389" max="5633" width="9.140625" style="289"/>
    <col min="5634" max="5634" width="13.140625" style="289" customWidth="1"/>
    <col min="5635" max="5635" width="66.42578125" style="289" customWidth="1"/>
    <col min="5636" max="5636" width="11.42578125" style="289" bestFit="1" customWidth="1"/>
    <col min="5637" max="5638" width="11.5703125" style="289" customWidth="1"/>
    <col min="5639" max="5639" width="9.140625" style="289"/>
    <col min="5640" max="5640" width="12.42578125" style="289" customWidth="1"/>
    <col min="5641" max="5641" width="11" style="289" customWidth="1"/>
    <col min="5642" max="5642" width="9.140625" style="289"/>
    <col min="5643" max="5643" width="12.85546875" style="289" customWidth="1"/>
    <col min="5644" max="5644" width="11.5703125" style="289" customWidth="1"/>
    <col min="5645" max="5889" width="9.140625" style="289"/>
    <col min="5890" max="5890" width="13.140625" style="289" customWidth="1"/>
    <col min="5891" max="5891" width="66.42578125" style="289" customWidth="1"/>
    <col min="5892" max="5892" width="11.42578125" style="289" bestFit="1" customWidth="1"/>
    <col min="5893" max="5894" width="11.5703125" style="289" customWidth="1"/>
    <col min="5895" max="5895" width="9.140625" style="289"/>
    <col min="5896" max="5896" width="12.42578125" style="289" customWidth="1"/>
    <col min="5897" max="5897" width="11" style="289" customWidth="1"/>
    <col min="5898" max="5898" width="9.140625" style="289"/>
    <col min="5899" max="5899" width="12.85546875" style="289" customWidth="1"/>
    <col min="5900" max="5900" width="11.5703125" style="289" customWidth="1"/>
    <col min="5901" max="6145" width="9.140625" style="289"/>
    <col min="6146" max="6146" width="13.140625" style="289" customWidth="1"/>
    <col min="6147" max="6147" width="66.42578125" style="289" customWidth="1"/>
    <col min="6148" max="6148" width="11.42578125" style="289" bestFit="1" customWidth="1"/>
    <col min="6149" max="6150" width="11.5703125" style="289" customWidth="1"/>
    <col min="6151" max="6151" width="9.140625" style="289"/>
    <col min="6152" max="6152" width="12.42578125" style="289" customWidth="1"/>
    <col min="6153" max="6153" width="11" style="289" customWidth="1"/>
    <col min="6154" max="6154" width="9.140625" style="289"/>
    <col min="6155" max="6155" width="12.85546875" style="289" customWidth="1"/>
    <col min="6156" max="6156" width="11.5703125" style="289" customWidth="1"/>
    <col min="6157" max="6401" width="9.140625" style="289"/>
    <col min="6402" max="6402" width="13.140625" style="289" customWidth="1"/>
    <col min="6403" max="6403" width="66.42578125" style="289" customWidth="1"/>
    <col min="6404" max="6404" width="11.42578125" style="289" bestFit="1" customWidth="1"/>
    <col min="6405" max="6406" width="11.5703125" style="289" customWidth="1"/>
    <col min="6407" max="6407" width="9.140625" style="289"/>
    <col min="6408" max="6408" width="12.42578125" style="289" customWidth="1"/>
    <col min="6409" max="6409" width="11" style="289" customWidth="1"/>
    <col min="6410" max="6410" width="9.140625" style="289"/>
    <col min="6411" max="6411" width="12.85546875" style="289" customWidth="1"/>
    <col min="6412" max="6412" width="11.5703125" style="289" customWidth="1"/>
    <col min="6413" max="6657" width="9.140625" style="289"/>
    <col min="6658" max="6658" width="13.140625" style="289" customWidth="1"/>
    <col min="6659" max="6659" width="66.42578125" style="289" customWidth="1"/>
    <col min="6660" max="6660" width="11.42578125" style="289" bestFit="1" customWidth="1"/>
    <col min="6661" max="6662" width="11.5703125" style="289" customWidth="1"/>
    <col min="6663" max="6663" width="9.140625" style="289"/>
    <col min="6664" max="6664" width="12.42578125" style="289" customWidth="1"/>
    <col min="6665" max="6665" width="11" style="289" customWidth="1"/>
    <col min="6666" max="6666" width="9.140625" style="289"/>
    <col min="6667" max="6667" width="12.85546875" style="289" customWidth="1"/>
    <col min="6668" max="6668" width="11.5703125" style="289" customWidth="1"/>
    <col min="6669" max="6913" width="9.140625" style="289"/>
    <col min="6914" max="6914" width="13.140625" style="289" customWidth="1"/>
    <col min="6915" max="6915" width="66.42578125" style="289" customWidth="1"/>
    <col min="6916" max="6916" width="11.42578125" style="289" bestFit="1" customWidth="1"/>
    <col min="6917" max="6918" width="11.5703125" style="289" customWidth="1"/>
    <col min="6919" max="6919" width="9.140625" style="289"/>
    <col min="6920" max="6920" width="12.42578125" style="289" customWidth="1"/>
    <col min="6921" max="6921" width="11" style="289" customWidth="1"/>
    <col min="6922" max="6922" width="9.140625" style="289"/>
    <col min="6923" max="6923" width="12.85546875" style="289" customWidth="1"/>
    <col min="6924" max="6924" width="11.5703125" style="289" customWidth="1"/>
    <col min="6925" max="7169" width="9.140625" style="289"/>
    <col min="7170" max="7170" width="13.140625" style="289" customWidth="1"/>
    <col min="7171" max="7171" width="66.42578125" style="289" customWidth="1"/>
    <col min="7172" max="7172" width="11.42578125" style="289" bestFit="1" customWidth="1"/>
    <col min="7173" max="7174" width="11.5703125" style="289" customWidth="1"/>
    <col min="7175" max="7175" width="9.140625" style="289"/>
    <col min="7176" max="7176" width="12.42578125" style="289" customWidth="1"/>
    <col min="7177" max="7177" width="11" style="289" customWidth="1"/>
    <col min="7178" max="7178" width="9.140625" style="289"/>
    <col min="7179" max="7179" width="12.85546875" style="289" customWidth="1"/>
    <col min="7180" max="7180" width="11.5703125" style="289" customWidth="1"/>
    <col min="7181" max="7425" width="9.140625" style="289"/>
    <col min="7426" max="7426" width="13.140625" style="289" customWidth="1"/>
    <col min="7427" max="7427" width="66.42578125" style="289" customWidth="1"/>
    <col min="7428" max="7428" width="11.42578125" style="289" bestFit="1" customWidth="1"/>
    <col min="7429" max="7430" width="11.5703125" style="289" customWidth="1"/>
    <col min="7431" max="7431" width="9.140625" style="289"/>
    <col min="7432" max="7432" width="12.42578125" style="289" customWidth="1"/>
    <col min="7433" max="7433" width="11" style="289" customWidth="1"/>
    <col min="7434" max="7434" width="9.140625" style="289"/>
    <col min="7435" max="7435" width="12.85546875" style="289" customWidth="1"/>
    <col min="7436" max="7436" width="11.5703125" style="289" customWidth="1"/>
    <col min="7437" max="7681" width="9.140625" style="289"/>
    <col min="7682" max="7682" width="13.140625" style="289" customWidth="1"/>
    <col min="7683" max="7683" width="66.42578125" style="289" customWidth="1"/>
    <col min="7684" max="7684" width="11.42578125" style="289" bestFit="1" customWidth="1"/>
    <col min="7685" max="7686" width="11.5703125" style="289" customWidth="1"/>
    <col min="7687" max="7687" width="9.140625" style="289"/>
    <col min="7688" max="7688" width="12.42578125" style="289" customWidth="1"/>
    <col min="7689" max="7689" width="11" style="289" customWidth="1"/>
    <col min="7690" max="7690" width="9.140625" style="289"/>
    <col min="7691" max="7691" width="12.85546875" style="289" customWidth="1"/>
    <col min="7692" max="7692" width="11.5703125" style="289" customWidth="1"/>
    <col min="7693" max="7937" width="9.140625" style="289"/>
    <col min="7938" max="7938" width="13.140625" style="289" customWidth="1"/>
    <col min="7939" max="7939" width="66.42578125" style="289" customWidth="1"/>
    <col min="7940" max="7940" width="11.42578125" style="289" bestFit="1" customWidth="1"/>
    <col min="7941" max="7942" width="11.5703125" style="289" customWidth="1"/>
    <col min="7943" max="7943" width="9.140625" style="289"/>
    <col min="7944" max="7944" width="12.42578125" style="289" customWidth="1"/>
    <col min="7945" max="7945" width="11" style="289" customWidth="1"/>
    <col min="7946" max="7946" width="9.140625" style="289"/>
    <col min="7947" max="7947" width="12.85546875" style="289" customWidth="1"/>
    <col min="7948" max="7948" width="11.5703125" style="289" customWidth="1"/>
    <col min="7949" max="8193" width="9.140625" style="289"/>
    <col min="8194" max="8194" width="13.140625" style="289" customWidth="1"/>
    <col min="8195" max="8195" width="66.42578125" style="289" customWidth="1"/>
    <col min="8196" max="8196" width="11.42578125" style="289" bestFit="1" customWidth="1"/>
    <col min="8197" max="8198" width="11.5703125" style="289" customWidth="1"/>
    <col min="8199" max="8199" width="9.140625" style="289"/>
    <col min="8200" max="8200" width="12.42578125" style="289" customWidth="1"/>
    <col min="8201" max="8201" width="11" style="289" customWidth="1"/>
    <col min="8202" max="8202" width="9.140625" style="289"/>
    <col min="8203" max="8203" width="12.85546875" style="289" customWidth="1"/>
    <col min="8204" max="8204" width="11.5703125" style="289" customWidth="1"/>
    <col min="8205" max="8449" width="9.140625" style="289"/>
    <col min="8450" max="8450" width="13.140625" style="289" customWidth="1"/>
    <col min="8451" max="8451" width="66.42578125" style="289" customWidth="1"/>
    <col min="8452" max="8452" width="11.42578125" style="289" bestFit="1" customWidth="1"/>
    <col min="8453" max="8454" width="11.5703125" style="289" customWidth="1"/>
    <col min="8455" max="8455" width="9.140625" style="289"/>
    <col min="8456" max="8456" width="12.42578125" style="289" customWidth="1"/>
    <col min="8457" max="8457" width="11" style="289" customWidth="1"/>
    <col min="8458" max="8458" width="9.140625" style="289"/>
    <col min="8459" max="8459" width="12.85546875" style="289" customWidth="1"/>
    <col min="8460" max="8460" width="11.5703125" style="289" customWidth="1"/>
    <col min="8461" max="8705" width="9.140625" style="289"/>
    <col min="8706" max="8706" width="13.140625" style="289" customWidth="1"/>
    <col min="8707" max="8707" width="66.42578125" style="289" customWidth="1"/>
    <col min="8708" max="8708" width="11.42578125" style="289" bestFit="1" customWidth="1"/>
    <col min="8709" max="8710" width="11.5703125" style="289" customWidth="1"/>
    <col min="8711" max="8711" width="9.140625" style="289"/>
    <col min="8712" max="8712" width="12.42578125" style="289" customWidth="1"/>
    <col min="8713" max="8713" width="11" style="289" customWidth="1"/>
    <col min="8714" max="8714" width="9.140625" style="289"/>
    <col min="8715" max="8715" width="12.85546875" style="289" customWidth="1"/>
    <col min="8716" max="8716" width="11.5703125" style="289" customWidth="1"/>
    <col min="8717" max="8961" width="9.140625" style="289"/>
    <col min="8962" max="8962" width="13.140625" style="289" customWidth="1"/>
    <col min="8963" max="8963" width="66.42578125" style="289" customWidth="1"/>
    <col min="8964" max="8964" width="11.42578125" style="289" bestFit="1" customWidth="1"/>
    <col min="8965" max="8966" width="11.5703125" style="289" customWidth="1"/>
    <col min="8967" max="8967" width="9.140625" style="289"/>
    <col min="8968" max="8968" width="12.42578125" style="289" customWidth="1"/>
    <col min="8969" max="8969" width="11" style="289" customWidth="1"/>
    <col min="8970" max="8970" width="9.140625" style="289"/>
    <col min="8971" max="8971" width="12.85546875" style="289" customWidth="1"/>
    <col min="8972" max="8972" width="11.5703125" style="289" customWidth="1"/>
    <col min="8973" max="9217" width="9.140625" style="289"/>
    <col min="9218" max="9218" width="13.140625" style="289" customWidth="1"/>
    <col min="9219" max="9219" width="66.42578125" style="289" customWidth="1"/>
    <col min="9220" max="9220" width="11.42578125" style="289" bestFit="1" customWidth="1"/>
    <col min="9221" max="9222" width="11.5703125" style="289" customWidth="1"/>
    <col min="9223" max="9223" width="9.140625" style="289"/>
    <col min="9224" max="9224" width="12.42578125" style="289" customWidth="1"/>
    <col min="9225" max="9225" width="11" style="289" customWidth="1"/>
    <col min="9226" max="9226" width="9.140625" style="289"/>
    <col min="9227" max="9227" width="12.85546875" style="289" customWidth="1"/>
    <col min="9228" max="9228" width="11.5703125" style="289" customWidth="1"/>
    <col min="9229" max="9473" width="9.140625" style="289"/>
    <col min="9474" max="9474" width="13.140625" style="289" customWidth="1"/>
    <col min="9475" max="9475" width="66.42578125" style="289" customWidth="1"/>
    <col min="9476" max="9476" width="11.42578125" style="289" bestFit="1" customWidth="1"/>
    <col min="9477" max="9478" width="11.5703125" style="289" customWidth="1"/>
    <col min="9479" max="9479" width="9.140625" style="289"/>
    <col min="9480" max="9480" width="12.42578125" style="289" customWidth="1"/>
    <col min="9481" max="9481" width="11" style="289" customWidth="1"/>
    <col min="9482" max="9482" width="9.140625" style="289"/>
    <col min="9483" max="9483" width="12.85546875" style="289" customWidth="1"/>
    <col min="9484" max="9484" width="11.5703125" style="289" customWidth="1"/>
    <col min="9485" max="9729" width="9.140625" style="289"/>
    <col min="9730" max="9730" width="13.140625" style="289" customWidth="1"/>
    <col min="9731" max="9731" width="66.42578125" style="289" customWidth="1"/>
    <col min="9732" max="9732" width="11.42578125" style="289" bestFit="1" customWidth="1"/>
    <col min="9733" max="9734" width="11.5703125" style="289" customWidth="1"/>
    <col min="9735" max="9735" width="9.140625" style="289"/>
    <col min="9736" max="9736" width="12.42578125" style="289" customWidth="1"/>
    <col min="9737" max="9737" width="11" style="289" customWidth="1"/>
    <col min="9738" max="9738" width="9.140625" style="289"/>
    <col min="9739" max="9739" width="12.85546875" style="289" customWidth="1"/>
    <col min="9740" max="9740" width="11.5703125" style="289" customWidth="1"/>
    <col min="9741" max="9985" width="9.140625" style="289"/>
    <col min="9986" max="9986" width="13.140625" style="289" customWidth="1"/>
    <col min="9987" max="9987" width="66.42578125" style="289" customWidth="1"/>
    <col min="9988" max="9988" width="11.42578125" style="289" bestFit="1" customWidth="1"/>
    <col min="9989" max="9990" width="11.5703125" style="289" customWidth="1"/>
    <col min="9991" max="9991" width="9.140625" style="289"/>
    <col min="9992" max="9992" width="12.42578125" style="289" customWidth="1"/>
    <col min="9993" max="9993" width="11" style="289" customWidth="1"/>
    <col min="9994" max="9994" width="9.140625" style="289"/>
    <col min="9995" max="9995" width="12.85546875" style="289" customWidth="1"/>
    <col min="9996" max="9996" width="11.5703125" style="289" customWidth="1"/>
    <col min="9997" max="10241" width="9.140625" style="289"/>
    <col min="10242" max="10242" width="13.140625" style="289" customWidth="1"/>
    <col min="10243" max="10243" width="66.42578125" style="289" customWidth="1"/>
    <col min="10244" max="10244" width="11.42578125" style="289" bestFit="1" customWidth="1"/>
    <col min="10245" max="10246" width="11.5703125" style="289" customWidth="1"/>
    <col min="10247" max="10247" width="9.140625" style="289"/>
    <col min="10248" max="10248" width="12.42578125" style="289" customWidth="1"/>
    <col min="10249" max="10249" width="11" style="289" customWidth="1"/>
    <col min="10250" max="10250" width="9.140625" style="289"/>
    <col min="10251" max="10251" width="12.85546875" style="289" customWidth="1"/>
    <col min="10252" max="10252" width="11.5703125" style="289" customWidth="1"/>
    <col min="10253" max="10497" width="9.140625" style="289"/>
    <col min="10498" max="10498" width="13.140625" style="289" customWidth="1"/>
    <col min="10499" max="10499" width="66.42578125" style="289" customWidth="1"/>
    <col min="10500" max="10500" width="11.42578125" style="289" bestFit="1" customWidth="1"/>
    <col min="10501" max="10502" width="11.5703125" style="289" customWidth="1"/>
    <col min="10503" max="10503" width="9.140625" style="289"/>
    <col min="10504" max="10504" width="12.42578125" style="289" customWidth="1"/>
    <col min="10505" max="10505" width="11" style="289" customWidth="1"/>
    <col min="10506" max="10506" width="9.140625" style="289"/>
    <col min="10507" max="10507" width="12.85546875" style="289" customWidth="1"/>
    <col min="10508" max="10508" width="11.5703125" style="289" customWidth="1"/>
    <col min="10509" max="10753" width="9.140625" style="289"/>
    <col min="10754" max="10754" width="13.140625" style="289" customWidth="1"/>
    <col min="10755" max="10755" width="66.42578125" style="289" customWidth="1"/>
    <col min="10756" max="10756" width="11.42578125" style="289" bestFit="1" customWidth="1"/>
    <col min="10757" max="10758" width="11.5703125" style="289" customWidth="1"/>
    <col min="10759" max="10759" width="9.140625" style="289"/>
    <col min="10760" max="10760" width="12.42578125" style="289" customWidth="1"/>
    <col min="10761" max="10761" width="11" style="289" customWidth="1"/>
    <col min="10762" max="10762" width="9.140625" style="289"/>
    <col min="10763" max="10763" width="12.85546875" style="289" customWidth="1"/>
    <col min="10764" max="10764" width="11.5703125" style="289" customWidth="1"/>
    <col min="10765" max="11009" width="9.140625" style="289"/>
    <col min="11010" max="11010" width="13.140625" style="289" customWidth="1"/>
    <col min="11011" max="11011" width="66.42578125" style="289" customWidth="1"/>
    <col min="11012" max="11012" width="11.42578125" style="289" bestFit="1" customWidth="1"/>
    <col min="11013" max="11014" width="11.5703125" style="289" customWidth="1"/>
    <col min="11015" max="11015" width="9.140625" style="289"/>
    <col min="11016" max="11016" width="12.42578125" style="289" customWidth="1"/>
    <col min="11017" max="11017" width="11" style="289" customWidth="1"/>
    <col min="11018" max="11018" width="9.140625" style="289"/>
    <col min="11019" max="11019" width="12.85546875" style="289" customWidth="1"/>
    <col min="11020" max="11020" width="11.5703125" style="289" customWidth="1"/>
    <col min="11021" max="11265" width="9.140625" style="289"/>
    <col min="11266" max="11266" width="13.140625" style="289" customWidth="1"/>
    <col min="11267" max="11267" width="66.42578125" style="289" customWidth="1"/>
    <col min="11268" max="11268" width="11.42578125" style="289" bestFit="1" customWidth="1"/>
    <col min="11269" max="11270" width="11.5703125" style="289" customWidth="1"/>
    <col min="11271" max="11271" width="9.140625" style="289"/>
    <col min="11272" max="11272" width="12.42578125" style="289" customWidth="1"/>
    <col min="11273" max="11273" width="11" style="289" customWidth="1"/>
    <col min="11274" max="11274" width="9.140625" style="289"/>
    <col min="11275" max="11275" width="12.85546875" style="289" customWidth="1"/>
    <col min="11276" max="11276" width="11.5703125" style="289" customWidth="1"/>
    <col min="11277" max="11521" width="9.140625" style="289"/>
    <col min="11522" max="11522" width="13.140625" style="289" customWidth="1"/>
    <col min="11523" max="11523" width="66.42578125" style="289" customWidth="1"/>
    <col min="11524" max="11524" width="11.42578125" style="289" bestFit="1" customWidth="1"/>
    <col min="11525" max="11526" width="11.5703125" style="289" customWidth="1"/>
    <col min="11527" max="11527" width="9.140625" style="289"/>
    <col min="11528" max="11528" width="12.42578125" style="289" customWidth="1"/>
    <col min="11529" max="11529" width="11" style="289" customWidth="1"/>
    <col min="11530" max="11530" width="9.140625" style="289"/>
    <col min="11531" max="11531" width="12.85546875" style="289" customWidth="1"/>
    <col min="11532" max="11532" width="11.5703125" style="289" customWidth="1"/>
    <col min="11533" max="11777" width="9.140625" style="289"/>
    <col min="11778" max="11778" width="13.140625" style="289" customWidth="1"/>
    <col min="11779" max="11779" width="66.42578125" style="289" customWidth="1"/>
    <col min="11780" max="11780" width="11.42578125" style="289" bestFit="1" customWidth="1"/>
    <col min="11781" max="11782" width="11.5703125" style="289" customWidth="1"/>
    <col min="11783" max="11783" width="9.140625" style="289"/>
    <col min="11784" max="11784" width="12.42578125" style="289" customWidth="1"/>
    <col min="11785" max="11785" width="11" style="289" customWidth="1"/>
    <col min="11786" max="11786" width="9.140625" style="289"/>
    <col min="11787" max="11787" width="12.85546875" style="289" customWidth="1"/>
    <col min="11788" max="11788" width="11.5703125" style="289" customWidth="1"/>
    <col min="11789" max="12033" width="9.140625" style="289"/>
    <col min="12034" max="12034" width="13.140625" style="289" customWidth="1"/>
    <col min="12035" max="12035" width="66.42578125" style="289" customWidth="1"/>
    <col min="12036" max="12036" width="11.42578125" style="289" bestFit="1" customWidth="1"/>
    <col min="12037" max="12038" width="11.5703125" style="289" customWidth="1"/>
    <col min="12039" max="12039" width="9.140625" style="289"/>
    <col min="12040" max="12040" width="12.42578125" style="289" customWidth="1"/>
    <col min="12041" max="12041" width="11" style="289" customWidth="1"/>
    <col min="12042" max="12042" width="9.140625" style="289"/>
    <col min="12043" max="12043" width="12.85546875" style="289" customWidth="1"/>
    <col min="12044" max="12044" width="11.5703125" style="289" customWidth="1"/>
    <col min="12045" max="12289" width="9.140625" style="289"/>
    <col min="12290" max="12290" width="13.140625" style="289" customWidth="1"/>
    <col min="12291" max="12291" width="66.42578125" style="289" customWidth="1"/>
    <col min="12292" max="12292" width="11.42578125" style="289" bestFit="1" customWidth="1"/>
    <col min="12293" max="12294" width="11.5703125" style="289" customWidth="1"/>
    <col min="12295" max="12295" width="9.140625" style="289"/>
    <col min="12296" max="12296" width="12.42578125" style="289" customWidth="1"/>
    <col min="12297" max="12297" width="11" style="289" customWidth="1"/>
    <col min="12298" max="12298" width="9.140625" style="289"/>
    <col min="12299" max="12299" width="12.85546875" style="289" customWidth="1"/>
    <col min="12300" max="12300" width="11.5703125" style="289" customWidth="1"/>
    <col min="12301" max="12545" width="9.140625" style="289"/>
    <col min="12546" max="12546" width="13.140625" style="289" customWidth="1"/>
    <col min="12547" max="12547" width="66.42578125" style="289" customWidth="1"/>
    <col min="12548" max="12548" width="11.42578125" style="289" bestFit="1" customWidth="1"/>
    <col min="12549" max="12550" width="11.5703125" style="289" customWidth="1"/>
    <col min="12551" max="12551" width="9.140625" style="289"/>
    <col min="12552" max="12552" width="12.42578125" style="289" customWidth="1"/>
    <col min="12553" max="12553" width="11" style="289" customWidth="1"/>
    <col min="12554" max="12554" width="9.140625" style="289"/>
    <col min="12555" max="12555" width="12.85546875" style="289" customWidth="1"/>
    <col min="12556" max="12556" width="11.5703125" style="289" customWidth="1"/>
    <col min="12557" max="12801" width="9.140625" style="289"/>
    <col min="12802" max="12802" width="13.140625" style="289" customWidth="1"/>
    <col min="12803" max="12803" width="66.42578125" style="289" customWidth="1"/>
    <col min="12804" max="12804" width="11.42578125" style="289" bestFit="1" customWidth="1"/>
    <col min="12805" max="12806" width="11.5703125" style="289" customWidth="1"/>
    <col min="12807" max="12807" width="9.140625" style="289"/>
    <col min="12808" max="12808" width="12.42578125" style="289" customWidth="1"/>
    <col min="12809" max="12809" width="11" style="289" customWidth="1"/>
    <col min="12810" max="12810" width="9.140625" style="289"/>
    <col min="12811" max="12811" width="12.85546875" style="289" customWidth="1"/>
    <col min="12812" max="12812" width="11.5703125" style="289" customWidth="1"/>
    <col min="12813" max="13057" width="9.140625" style="289"/>
    <col min="13058" max="13058" width="13.140625" style="289" customWidth="1"/>
    <col min="13059" max="13059" width="66.42578125" style="289" customWidth="1"/>
    <col min="13060" max="13060" width="11.42578125" style="289" bestFit="1" customWidth="1"/>
    <col min="13061" max="13062" width="11.5703125" style="289" customWidth="1"/>
    <col min="13063" max="13063" width="9.140625" style="289"/>
    <col min="13064" max="13064" width="12.42578125" style="289" customWidth="1"/>
    <col min="13065" max="13065" width="11" style="289" customWidth="1"/>
    <col min="13066" max="13066" width="9.140625" style="289"/>
    <col min="13067" max="13067" width="12.85546875" style="289" customWidth="1"/>
    <col min="13068" max="13068" width="11.5703125" style="289" customWidth="1"/>
    <col min="13069" max="13313" width="9.140625" style="289"/>
    <col min="13314" max="13314" width="13.140625" style="289" customWidth="1"/>
    <col min="13315" max="13315" width="66.42578125" style="289" customWidth="1"/>
    <col min="13316" max="13316" width="11.42578125" style="289" bestFit="1" customWidth="1"/>
    <col min="13317" max="13318" width="11.5703125" style="289" customWidth="1"/>
    <col min="13319" max="13319" width="9.140625" style="289"/>
    <col min="13320" max="13320" width="12.42578125" style="289" customWidth="1"/>
    <col min="13321" max="13321" width="11" style="289" customWidth="1"/>
    <col min="13322" max="13322" width="9.140625" style="289"/>
    <col min="13323" max="13323" width="12.85546875" style="289" customWidth="1"/>
    <col min="13324" max="13324" width="11.5703125" style="289" customWidth="1"/>
    <col min="13325" max="13569" width="9.140625" style="289"/>
    <col min="13570" max="13570" width="13.140625" style="289" customWidth="1"/>
    <col min="13571" max="13571" width="66.42578125" style="289" customWidth="1"/>
    <col min="13572" max="13572" width="11.42578125" style="289" bestFit="1" customWidth="1"/>
    <col min="13573" max="13574" width="11.5703125" style="289" customWidth="1"/>
    <col min="13575" max="13575" width="9.140625" style="289"/>
    <col min="13576" max="13576" width="12.42578125" style="289" customWidth="1"/>
    <col min="13577" max="13577" width="11" style="289" customWidth="1"/>
    <col min="13578" max="13578" width="9.140625" style="289"/>
    <col min="13579" max="13579" width="12.85546875" style="289" customWidth="1"/>
    <col min="13580" max="13580" width="11.5703125" style="289" customWidth="1"/>
    <col min="13581" max="13825" width="9.140625" style="289"/>
    <col min="13826" max="13826" width="13.140625" style="289" customWidth="1"/>
    <col min="13827" max="13827" width="66.42578125" style="289" customWidth="1"/>
    <col min="13828" max="13828" width="11.42578125" style="289" bestFit="1" customWidth="1"/>
    <col min="13829" max="13830" width="11.5703125" style="289" customWidth="1"/>
    <col min="13831" max="13831" width="9.140625" style="289"/>
    <col min="13832" max="13832" width="12.42578125" style="289" customWidth="1"/>
    <col min="13833" max="13833" width="11" style="289" customWidth="1"/>
    <col min="13834" max="13834" width="9.140625" style="289"/>
    <col min="13835" max="13835" width="12.85546875" style="289" customWidth="1"/>
    <col min="13836" max="13836" width="11.5703125" style="289" customWidth="1"/>
    <col min="13837" max="14081" width="9.140625" style="289"/>
    <col min="14082" max="14082" width="13.140625" style="289" customWidth="1"/>
    <col min="14083" max="14083" width="66.42578125" style="289" customWidth="1"/>
    <col min="14084" max="14084" width="11.42578125" style="289" bestFit="1" customWidth="1"/>
    <col min="14085" max="14086" width="11.5703125" style="289" customWidth="1"/>
    <col min="14087" max="14087" width="9.140625" style="289"/>
    <col min="14088" max="14088" width="12.42578125" style="289" customWidth="1"/>
    <col min="14089" max="14089" width="11" style="289" customWidth="1"/>
    <col min="14090" max="14090" width="9.140625" style="289"/>
    <col min="14091" max="14091" width="12.85546875" style="289" customWidth="1"/>
    <col min="14092" max="14092" width="11.5703125" style="289" customWidth="1"/>
    <col min="14093" max="14337" width="9.140625" style="289"/>
    <col min="14338" max="14338" width="13.140625" style="289" customWidth="1"/>
    <col min="14339" max="14339" width="66.42578125" style="289" customWidth="1"/>
    <col min="14340" max="14340" width="11.42578125" style="289" bestFit="1" customWidth="1"/>
    <col min="14341" max="14342" width="11.5703125" style="289" customWidth="1"/>
    <col min="14343" max="14343" width="9.140625" style="289"/>
    <col min="14344" max="14344" width="12.42578125" style="289" customWidth="1"/>
    <col min="14345" max="14345" width="11" style="289" customWidth="1"/>
    <col min="14346" max="14346" width="9.140625" style="289"/>
    <col min="14347" max="14347" width="12.85546875" style="289" customWidth="1"/>
    <col min="14348" max="14348" width="11.5703125" style="289" customWidth="1"/>
    <col min="14349" max="14593" width="9.140625" style="289"/>
    <col min="14594" max="14594" width="13.140625" style="289" customWidth="1"/>
    <col min="14595" max="14595" width="66.42578125" style="289" customWidth="1"/>
    <col min="14596" max="14596" width="11.42578125" style="289" bestFit="1" customWidth="1"/>
    <col min="14597" max="14598" width="11.5703125" style="289" customWidth="1"/>
    <col min="14599" max="14599" width="9.140625" style="289"/>
    <col min="14600" max="14600" width="12.42578125" style="289" customWidth="1"/>
    <col min="14601" max="14601" width="11" style="289" customWidth="1"/>
    <col min="14602" max="14602" width="9.140625" style="289"/>
    <col min="14603" max="14603" width="12.85546875" style="289" customWidth="1"/>
    <col min="14604" max="14604" width="11.5703125" style="289" customWidth="1"/>
    <col min="14605" max="14849" width="9.140625" style="289"/>
    <col min="14850" max="14850" width="13.140625" style="289" customWidth="1"/>
    <col min="14851" max="14851" width="66.42578125" style="289" customWidth="1"/>
    <col min="14852" max="14852" width="11.42578125" style="289" bestFit="1" customWidth="1"/>
    <col min="14853" max="14854" width="11.5703125" style="289" customWidth="1"/>
    <col min="14855" max="14855" width="9.140625" style="289"/>
    <col min="14856" max="14856" width="12.42578125" style="289" customWidth="1"/>
    <col min="14857" max="14857" width="11" style="289" customWidth="1"/>
    <col min="14858" max="14858" width="9.140625" style="289"/>
    <col min="14859" max="14859" width="12.85546875" style="289" customWidth="1"/>
    <col min="14860" max="14860" width="11.5703125" style="289" customWidth="1"/>
    <col min="14861" max="15105" width="9.140625" style="289"/>
    <col min="15106" max="15106" width="13.140625" style="289" customWidth="1"/>
    <col min="15107" max="15107" width="66.42578125" style="289" customWidth="1"/>
    <col min="15108" max="15108" width="11.42578125" style="289" bestFit="1" customWidth="1"/>
    <col min="15109" max="15110" width="11.5703125" style="289" customWidth="1"/>
    <col min="15111" max="15111" width="9.140625" style="289"/>
    <col min="15112" max="15112" width="12.42578125" style="289" customWidth="1"/>
    <col min="15113" max="15113" width="11" style="289" customWidth="1"/>
    <col min="15114" max="15114" width="9.140625" style="289"/>
    <col min="15115" max="15115" width="12.85546875" style="289" customWidth="1"/>
    <col min="15116" max="15116" width="11.5703125" style="289" customWidth="1"/>
    <col min="15117" max="15361" width="9.140625" style="289"/>
    <col min="15362" max="15362" width="13.140625" style="289" customWidth="1"/>
    <col min="15363" max="15363" width="66.42578125" style="289" customWidth="1"/>
    <col min="15364" max="15364" width="11.42578125" style="289" bestFit="1" customWidth="1"/>
    <col min="15365" max="15366" width="11.5703125" style="289" customWidth="1"/>
    <col min="15367" max="15367" width="9.140625" style="289"/>
    <col min="15368" max="15368" width="12.42578125" style="289" customWidth="1"/>
    <col min="15369" max="15369" width="11" style="289" customWidth="1"/>
    <col min="15370" max="15370" width="9.140625" style="289"/>
    <col min="15371" max="15371" width="12.85546875" style="289" customWidth="1"/>
    <col min="15372" max="15372" width="11.5703125" style="289" customWidth="1"/>
    <col min="15373" max="15617" width="9.140625" style="289"/>
    <col min="15618" max="15618" width="13.140625" style="289" customWidth="1"/>
    <col min="15619" max="15619" width="66.42578125" style="289" customWidth="1"/>
    <col min="15620" max="15620" width="11.42578125" style="289" bestFit="1" customWidth="1"/>
    <col min="15621" max="15622" width="11.5703125" style="289" customWidth="1"/>
    <col min="15623" max="15623" width="9.140625" style="289"/>
    <col min="15624" max="15624" width="12.42578125" style="289" customWidth="1"/>
    <col min="15625" max="15625" width="11" style="289" customWidth="1"/>
    <col min="15626" max="15626" width="9.140625" style="289"/>
    <col min="15627" max="15627" width="12.85546875" style="289" customWidth="1"/>
    <col min="15628" max="15628" width="11.5703125" style="289" customWidth="1"/>
    <col min="15629" max="15873" width="9.140625" style="289"/>
    <col min="15874" max="15874" width="13.140625" style="289" customWidth="1"/>
    <col min="15875" max="15875" width="66.42578125" style="289" customWidth="1"/>
    <col min="15876" max="15876" width="11.42578125" style="289" bestFit="1" customWidth="1"/>
    <col min="15877" max="15878" width="11.5703125" style="289" customWidth="1"/>
    <col min="15879" max="15879" width="9.140625" style="289"/>
    <col min="15880" max="15880" width="12.42578125" style="289" customWidth="1"/>
    <col min="15881" max="15881" width="11" style="289" customWidth="1"/>
    <col min="15882" max="15882" width="9.140625" style="289"/>
    <col min="15883" max="15883" width="12.85546875" style="289" customWidth="1"/>
    <col min="15884" max="15884" width="11.5703125" style="289" customWidth="1"/>
    <col min="15885" max="16129" width="9.140625" style="289"/>
    <col min="16130" max="16130" width="13.140625" style="289" customWidth="1"/>
    <col min="16131" max="16131" width="66.42578125" style="289" customWidth="1"/>
    <col min="16132" max="16132" width="11.42578125" style="289" bestFit="1" customWidth="1"/>
    <col min="16133" max="16134" width="11.5703125" style="289" customWidth="1"/>
    <col min="16135" max="16135" width="9.140625" style="289"/>
    <col min="16136" max="16136" width="12.42578125" style="289" customWidth="1"/>
    <col min="16137" max="16137" width="11" style="289" customWidth="1"/>
    <col min="16138" max="16138" width="9.140625" style="289"/>
    <col min="16139" max="16139" width="12.85546875" style="289" customWidth="1"/>
    <col min="16140" max="16140" width="11.5703125" style="289" customWidth="1"/>
    <col min="16141" max="16384" width="9.140625" style="289"/>
  </cols>
  <sheetData>
    <row r="1" spans="1:21" s="285" customFormat="1" ht="18" customHeight="1">
      <c r="A1" s="1926"/>
      <c r="B1" s="6747" t="str">
        <f>[4]БакалавриатДО!B1</f>
        <v>Гуманитарно-педагогическая академия (филиал) ФГАОУ ВО «КФУ им. В. И. Вернадского» в г. Ялте</v>
      </c>
      <c r="C1" s="6747"/>
      <c r="D1" s="6747"/>
      <c r="E1" s="6747"/>
      <c r="F1" s="6747"/>
      <c r="G1" s="6747"/>
      <c r="H1" s="6747"/>
      <c r="I1" s="6747"/>
      <c r="J1" s="6747"/>
      <c r="K1" s="6747"/>
      <c r="L1" s="6747"/>
    </row>
    <row r="2" spans="1:21" s="285" customFormat="1" ht="18.75">
      <c r="A2" s="6747"/>
      <c r="B2" s="6747"/>
      <c r="C2" s="6747"/>
      <c r="D2" s="6747"/>
      <c r="E2" s="6747"/>
      <c r="F2" s="6747"/>
      <c r="G2" s="6747"/>
      <c r="H2" s="6747"/>
      <c r="I2" s="6747"/>
      <c r="J2" s="6747"/>
      <c r="K2" s="6747"/>
      <c r="L2" s="6747"/>
    </row>
    <row r="3" spans="1:21" s="285" customFormat="1" ht="18" customHeight="1">
      <c r="A3" s="1926"/>
      <c r="B3" s="6924" t="s">
        <v>154</v>
      </c>
      <c r="C3" s="6924"/>
      <c r="D3" s="6925">
        <v>44713</v>
      </c>
      <c r="E3" s="6926"/>
      <c r="F3" s="6927" t="s">
        <v>162</v>
      </c>
      <c r="G3" s="6927"/>
      <c r="H3" s="6927"/>
      <c r="I3" s="6927"/>
      <c r="J3" s="6927"/>
      <c r="K3" s="6927"/>
      <c r="L3" s="6927"/>
    </row>
    <row r="4" spans="1:21" s="285" customFormat="1" ht="19.5" thickBot="1">
      <c r="A4" s="292"/>
      <c r="B4" s="1926"/>
      <c r="C4" s="1926"/>
      <c r="F4" s="293"/>
      <c r="I4" s="293"/>
      <c r="L4" s="293"/>
    </row>
    <row r="5" spans="1:21" s="285" customFormat="1" ht="12.75" customHeight="1" thickBot="1">
      <c r="A5" s="292"/>
      <c r="B5" s="6948" t="s">
        <v>1</v>
      </c>
      <c r="C5" s="6949"/>
      <c r="D5" s="6940" t="s">
        <v>2</v>
      </c>
      <c r="E5" s="6941"/>
      <c r="F5" s="6941"/>
      <c r="G5" s="6941" t="s">
        <v>3</v>
      </c>
      <c r="H5" s="6941"/>
      <c r="I5" s="6941"/>
      <c r="J5" s="6944" t="s">
        <v>38</v>
      </c>
      <c r="K5" s="6944"/>
      <c r="L5" s="6945"/>
    </row>
    <row r="6" spans="1:21" s="285" customFormat="1" ht="19.5" thickBot="1">
      <c r="A6" s="292"/>
      <c r="B6" s="6950"/>
      <c r="C6" s="6951"/>
      <c r="D6" s="6942"/>
      <c r="E6" s="6943"/>
      <c r="F6" s="6943"/>
      <c r="G6" s="6943"/>
      <c r="H6" s="6943"/>
      <c r="I6" s="6943"/>
      <c r="J6" s="6946"/>
      <c r="K6" s="6946"/>
      <c r="L6" s="6947"/>
    </row>
    <row r="7" spans="1:21" s="285" customFormat="1" ht="55.5" customHeight="1" thickBot="1">
      <c r="A7" s="292"/>
      <c r="B7" s="6952"/>
      <c r="C7" s="6953"/>
      <c r="D7" s="2959" t="s">
        <v>7</v>
      </c>
      <c r="E7" s="2960" t="s">
        <v>8</v>
      </c>
      <c r="F7" s="2961" t="s">
        <v>9</v>
      </c>
      <c r="G7" s="2962" t="s">
        <v>7</v>
      </c>
      <c r="H7" s="2960" t="s">
        <v>8</v>
      </c>
      <c r="I7" s="2961" t="s">
        <v>9</v>
      </c>
      <c r="J7" s="2962" t="s">
        <v>7</v>
      </c>
      <c r="K7" s="2960" t="s">
        <v>8</v>
      </c>
      <c r="L7" s="1982" t="s">
        <v>9</v>
      </c>
    </row>
    <row r="8" spans="1:21" s="285" customFormat="1" ht="27.75" customHeight="1" thickBot="1">
      <c r="A8" s="292"/>
      <c r="B8" s="6964" t="s">
        <v>10</v>
      </c>
      <c r="C8" s="6965"/>
      <c r="D8" s="1990">
        <f t="shared" ref="D8:L8" si="0">SUM(D9:D15)</f>
        <v>73</v>
      </c>
      <c r="E8" s="1989">
        <f t="shared" si="0"/>
        <v>3</v>
      </c>
      <c r="F8" s="1987">
        <f t="shared" si="0"/>
        <v>76</v>
      </c>
      <c r="G8" s="1993">
        <f t="shared" si="0"/>
        <v>79</v>
      </c>
      <c r="H8" s="1994">
        <f t="shared" si="0"/>
        <v>3</v>
      </c>
      <c r="I8" s="1987">
        <f t="shared" si="0"/>
        <v>82</v>
      </c>
      <c r="J8" s="1993">
        <f t="shared" si="0"/>
        <v>152</v>
      </c>
      <c r="K8" s="1994">
        <f t="shared" si="0"/>
        <v>6</v>
      </c>
      <c r="L8" s="1987">
        <f t="shared" si="0"/>
        <v>158</v>
      </c>
    </row>
    <row r="9" spans="1:21" s="285" customFormat="1" ht="18.75">
      <c r="A9" s="292"/>
      <c r="B9" s="1995" t="s">
        <v>163</v>
      </c>
      <c r="C9" s="1996" t="s">
        <v>113</v>
      </c>
      <c r="D9" s="1997">
        <v>0</v>
      </c>
      <c r="E9" s="1998">
        <v>0</v>
      </c>
      <c r="F9" s="1999">
        <v>0</v>
      </c>
      <c r="G9" s="2000">
        <v>7</v>
      </c>
      <c r="H9" s="1998">
        <v>0</v>
      </c>
      <c r="I9" s="1999">
        <v>7</v>
      </c>
      <c r="J9" s="2000">
        <v>7</v>
      </c>
      <c r="K9" s="1998">
        <v>0</v>
      </c>
      <c r="L9" s="1999">
        <v>7</v>
      </c>
    </row>
    <row r="10" spans="1:21" ht="18.75">
      <c r="B10" s="2001" t="s">
        <v>164</v>
      </c>
      <c r="C10" s="2002" t="s">
        <v>115</v>
      </c>
      <c r="D10" s="2003">
        <v>0</v>
      </c>
      <c r="E10" s="2004">
        <v>0</v>
      </c>
      <c r="F10" s="2005">
        <v>0</v>
      </c>
      <c r="G10" s="2006">
        <v>10</v>
      </c>
      <c r="H10" s="2004">
        <v>2</v>
      </c>
      <c r="I10" s="2005">
        <v>12</v>
      </c>
      <c r="J10" s="2006">
        <v>10</v>
      </c>
      <c r="K10" s="2004">
        <v>2</v>
      </c>
      <c r="L10" s="2005">
        <v>12</v>
      </c>
    </row>
    <row r="11" spans="1:21" ht="18.75">
      <c r="B11" s="2001" t="s">
        <v>165</v>
      </c>
      <c r="C11" s="2002" t="s">
        <v>117</v>
      </c>
      <c r="D11" s="2003">
        <v>13</v>
      </c>
      <c r="E11" s="2004">
        <v>1</v>
      </c>
      <c r="F11" s="2005">
        <v>14</v>
      </c>
      <c r="G11" s="2006">
        <v>0</v>
      </c>
      <c r="H11" s="2004">
        <v>0</v>
      </c>
      <c r="I11" s="2005">
        <v>0</v>
      </c>
      <c r="J11" s="2006">
        <v>13</v>
      </c>
      <c r="K11" s="2004">
        <v>1</v>
      </c>
      <c r="L11" s="2005">
        <v>14</v>
      </c>
    </row>
    <row r="12" spans="1:21" ht="18.75">
      <c r="B12" s="2001" t="s">
        <v>166</v>
      </c>
      <c r="C12" s="2002" t="s">
        <v>121</v>
      </c>
      <c r="D12" s="2003">
        <v>45</v>
      </c>
      <c r="E12" s="2004">
        <v>2</v>
      </c>
      <c r="F12" s="2005">
        <v>47</v>
      </c>
      <c r="G12" s="2006">
        <v>25</v>
      </c>
      <c r="H12" s="2004">
        <v>0</v>
      </c>
      <c r="I12" s="2005">
        <v>25</v>
      </c>
      <c r="J12" s="2006">
        <v>70</v>
      </c>
      <c r="K12" s="2004">
        <v>2</v>
      </c>
      <c r="L12" s="2005">
        <v>72</v>
      </c>
    </row>
    <row r="13" spans="1:21" ht="18.75">
      <c r="B13" s="2001" t="s">
        <v>167</v>
      </c>
      <c r="C13" s="2002" t="s">
        <v>123</v>
      </c>
      <c r="D13" s="2003">
        <v>0</v>
      </c>
      <c r="E13" s="2004">
        <v>0</v>
      </c>
      <c r="F13" s="2005">
        <v>0</v>
      </c>
      <c r="G13" s="2006">
        <v>19</v>
      </c>
      <c r="H13" s="2004">
        <v>1</v>
      </c>
      <c r="I13" s="2005">
        <v>20</v>
      </c>
      <c r="J13" s="2006">
        <v>19</v>
      </c>
      <c r="K13" s="2004">
        <v>1</v>
      </c>
      <c r="L13" s="2005">
        <v>20</v>
      </c>
    </row>
    <row r="14" spans="1:21" ht="18.75">
      <c r="B14" s="2001" t="s">
        <v>168</v>
      </c>
      <c r="C14" s="2002" t="s">
        <v>127</v>
      </c>
      <c r="D14" s="2003">
        <v>15</v>
      </c>
      <c r="E14" s="2004">
        <v>0</v>
      </c>
      <c r="F14" s="2005">
        <v>15</v>
      </c>
      <c r="G14" s="2006">
        <v>11</v>
      </c>
      <c r="H14" s="2004">
        <v>0</v>
      </c>
      <c r="I14" s="2005">
        <v>11</v>
      </c>
      <c r="J14" s="2006">
        <v>26</v>
      </c>
      <c r="K14" s="2004">
        <v>0</v>
      </c>
      <c r="L14" s="2005">
        <v>26</v>
      </c>
    </row>
    <row r="15" spans="1:21" ht="20.25" customHeight="1" thickBot="1">
      <c r="B15" s="2007" t="s">
        <v>169</v>
      </c>
      <c r="C15" s="2008" t="s">
        <v>149</v>
      </c>
      <c r="D15" s="2009">
        <v>0</v>
      </c>
      <c r="E15" s="2010">
        <v>0</v>
      </c>
      <c r="F15" s="2011">
        <v>0</v>
      </c>
      <c r="G15" s="2012">
        <v>7</v>
      </c>
      <c r="H15" s="2010">
        <v>0</v>
      </c>
      <c r="I15" s="2011">
        <v>7</v>
      </c>
      <c r="J15" s="2012">
        <v>7</v>
      </c>
      <c r="K15" s="2010">
        <v>0</v>
      </c>
      <c r="L15" s="2011">
        <v>7</v>
      </c>
    </row>
    <row r="16" spans="1:21" s="286" customFormat="1" ht="19.5" customHeight="1" thickBot="1">
      <c r="A16" s="294"/>
      <c r="B16" s="6966" t="s">
        <v>14</v>
      </c>
      <c r="C16" s="6967"/>
      <c r="D16" s="1983">
        <f t="shared" ref="D16:L16" si="1">SUM(D9:D15)</f>
        <v>73</v>
      </c>
      <c r="E16" s="1983">
        <f t="shared" si="1"/>
        <v>3</v>
      </c>
      <c r="F16" s="1985">
        <f t="shared" si="1"/>
        <v>76</v>
      </c>
      <c r="G16" s="1986">
        <f t="shared" si="1"/>
        <v>79</v>
      </c>
      <c r="H16" s="1983">
        <f t="shared" si="1"/>
        <v>3</v>
      </c>
      <c r="I16" s="1985">
        <f t="shared" si="1"/>
        <v>82</v>
      </c>
      <c r="J16" s="1986">
        <f t="shared" si="1"/>
        <v>152</v>
      </c>
      <c r="K16" s="1983">
        <f t="shared" si="1"/>
        <v>6</v>
      </c>
      <c r="L16" s="1985">
        <f t="shared" si="1"/>
        <v>158</v>
      </c>
      <c r="M16" s="299"/>
      <c r="N16" s="299"/>
      <c r="O16" s="299"/>
      <c r="P16" s="1926"/>
      <c r="Q16" s="1926"/>
      <c r="R16" s="1926"/>
      <c r="S16" s="299"/>
      <c r="T16" s="299"/>
      <c r="U16" s="299"/>
    </row>
    <row r="17" spans="1:12" ht="20.25" customHeight="1">
      <c r="B17" s="6894" t="s">
        <v>15</v>
      </c>
      <c r="C17" s="6895"/>
      <c r="D17" s="1564"/>
      <c r="E17" s="297"/>
      <c r="F17" s="1565"/>
      <c r="G17" s="297"/>
      <c r="H17" s="297"/>
      <c r="I17" s="1565"/>
      <c r="J17" s="297"/>
      <c r="K17" s="297"/>
      <c r="L17" s="1565"/>
    </row>
    <row r="18" spans="1:12" ht="21.75" customHeight="1" thickBot="1">
      <c r="B18" s="6968" t="s">
        <v>16</v>
      </c>
      <c r="C18" s="6969"/>
      <c r="D18" s="1564"/>
      <c r="E18" s="297"/>
      <c r="F18" s="1565"/>
      <c r="G18" s="297"/>
      <c r="H18" s="297"/>
      <c r="I18" s="1565"/>
      <c r="J18" s="297"/>
      <c r="K18" s="297"/>
      <c r="L18" s="1565"/>
    </row>
    <row r="19" spans="1:12" s="285" customFormat="1" ht="20.25" customHeight="1">
      <c r="A19" s="292"/>
      <c r="B19" s="1995" t="s">
        <v>163</v>
      </c>
      <c r="C19" s="1996" t="s">
        <v>113</v>
      </c>
      <c r="D19" s="1997">
        <v>0</v>
      </c>
      <c r="E19" s="1998">
        <v>0</v>
      </c>
      <c r="F19" s="1999">
        <v>0</v>
      </c>
      <c r="G19" s="2000">
        <v>7</v>
      </c>
      <c r="H19" s="1998">
        <v>0</v>
      </c>
      <c r="I19" s="1999">
        <v>7</v>
      </c>
      <c r="J19" s="2000">
        <v>7</v>
      </c>
      <c r="K19" s="1998">
        <v>0</v>
      </c>
      <c r="L19" s="1999">
        <v>7</v>
      </c>
    </row>
    <row r="20" spans="1:12" ht="21.6" customHeight="1">
      <c r="B20" s="2001" t="s">
        <v>164</v>
      </c>
      <c r="C20" s="2002" t="s">
        <v>115</v>
      </c>
      <c r="D20" s="2003">
        <v>0</v>
      </c>
      <c r="E20" s="2004">
        <v>0</v>
      </c>
      <c r="F20" s="2005">
        <v>0</v>
      </c>
      <c r="G20" s="2006">
        <v>10</v>
      </c>
      <c r="H20" s="2004">
        <v>2</v>
      </c>
      <c r="I20" s="2005">
        <v>12</v>
      </c>
      <c r="J20" s="2006">
        <v>10</v>
      </c>
      <c r="K20" s="2004">
        <v>2</v>
      </c>
      <c r="L20" s="2005">
        <v>12</v>
      </c>
    </row>
    <row r="21" spans="1:12" ht="18" customHeight="1">
      <c r="B21" s="2001" t="s">
        <v>165</v>
      </c>
      <c r="C21" s="2002" t="s">
        <v>117</v>
      </c>
      <c r="D21" s="2003">
        <v>13</v>
      </c>
      <c r="E21" s="2004">
        <v>1</v>
      </c>
      <c r="F21" s="2005">
        <v>14</v>
      </c>
      <c r="G21" s="2006">
        <v>0</v>
      </c>
      <c r="H21" s="2004">
        <v>0</v>
      </c>
      <c r="I21" s="2005">
        <v>0</v>
      </c>
      <c r="J21" s="2006">
        <v>13</v>
      </c>
      <c r="K21" s="2004">
        <v>1</v>
      </c>
      <c r="L21" s="2005">
        <v>14</v>
      </c>
    </row>
    <row r="22" spans="1:12" ht="19.149999999999999" customHeight="1">
      <c r="B22" s="2001" t="s">
        <v>166</v>
      </c>
      <c r="C22" s="2002" t="s">
        <v>121</v>
      </c>
      <c r="D22" s="2003">
        <v>45</v>
      </c>
      <c r="E22" s="2004">
        <v>2</v>
      </c>
      <c r="F22" s="2005">
        <v>47</v>
      </c>
      <c r="G22" s="2006">
        <v>25</v>
      </c>
      <c r="H22" s="2004">
        <v>0</v>
      </c>
      <c r="I22" s="2005">
        <v>25</v>
      </c>
      <c r="J22" s="2006">
        <v>70</v>
      </c>
      <c r="K22" s="2004">
        <v>2</v>
      </c>
      <c r="L22" s="2005">
        <v>72</v>
      </c>
    </row>
    <row r="23" spans="1:12" ht="18.75">
      <c r="B23" s="2001" t="s">
        <v>167</v>
      </c>
      <c r="C23" s="2002" t="s">
        <v>123</v>
      </c>
      <c r="D23" s="2003">
        <v>0</v>
      </c>
      <c r="E23" s="2004">
        <v>0</v>
      </c>
      <c r="F23" s="2005">
        <v>0</v>
      </c>
      <c r="G23" s="2006">
        <v>19</v>
      </c>
      <c r="H23" s="2004">
        <v>1</v>
      </c>
      <c r="I23" s="2005">
        <v>20</v>
      </c>
      <c r="J23" s="2006">
        <v>19</v>
      </c>
      <c r="K23" s="2004">
        <v>1</v>
      </c>
      <c r="L23" s="2005">
        <v>20</v>
      </c>
    </row>
    <row r="24" spans="1:12" ht="17.100000000000001" customHeight="1">
      <c r="B24" s="2001" t="s">
        <v>168</v>
      </c>
      <c r="C24" s="2002" t="s">
        <v>127</v>
      </c>
      <c r="D24" s="2003">
        <v>15</v>
      </c>
      <c r="E24" s="2004">
        <v>0</v>
      </c>
      <c r="F24" s="2005">
        <v>15</v>
      </c>
      <c r="G24" s="2006">
        <v>10</v>
      </c>
      <c r="H24" s="2004">
        <v>0</v>
      </c>
      <c r="I24" s="2005">
        <v>10</v>
      </c>
      <c r="J24" s="2006">
        <v>25</v>
      </c>
      <c r="K24" s="2004">
        <v>0</v>
      </c>
      <c r="L24" s="2005">
        <v>25</v>
      </c>
    </row>
    <row r="25" spans="1:12" ht="20.25" customHeight="1" thickBot="1">
      <c r="B25" s="2007" t="s">
        <v>169</v>
      </c>
      <c r="C25" s="2008" t="s">
        <v>149</v>
      </c>
      <c r="D25" s="2009">
        <v>0</v>
      </c>
      <c r="E25" s="2010">
        <v>0</v>
      </c>
      <c r="F25" s="2011">
        <v>0</v>
      </c>
      <c r="G25" s="2012">
        <v>7</v>
      </c>
      <c r="H25" s="2010">
        <v>0</v>
      </c>
      <c r="I25" s="2011">
        <v>7</v>
      </c>
      <c r="J25" s="2012">
        <v>7</v>
      </c>
      <c r="K25" s="2010">
        <v>0</v>
      </c>
      <c r="L25" s="2011">
        <v>7</v>
      </c>
    </row>
    <row r="26" spans="1:12" ht="19.5" customHeight="1" thickBot="1">
      <c r="B26" s="6956" t="s">
        <v>17</v>
      </c>
      <c r="C26" s="6957"/>
      <c r="D26" s="1983">
        <f t="shared" ref="D26:L26" si="2">SUM(D19:D25)</f>
        <v>73</v>
      </c>
      <c r="E26" s="1984">
        <f t="shared" si="2"/>
        <v>3</v>
      </c>
      <c r="F26" s="1985">
        <f t="shared" si="2"/>
        <v>76</v>
      </c>
      <c r="G26" s="1986">
        <f t="shared" si="2"/>
        <v>78</v>
      </c>
      <c r="H26" s="1984">
        <f t="shared" si="2"/>
        <v>3</v>
      </c>
      <c r="I26" s="1985">
        <f t="shared" si="2"/>
        <v>81</v>
      </c>
      <c r="J26" s="1986">
        <f t="shared" si="2"/>
        <v>151</v>
      </c>
      <c r="K26" s="1984">
        <f t="shared" si="2"/>
        <v>6</v>
      </c>
      <c r="L26" s="1985">
        <f t="shared" si="2"/>
        <v>157</v>
      </c>
    </row>
    <row r="27" spans="1:12" ht="20.25" customHeight="1" thickBot="1">
      <c r="B27" s="6954" t="s">
        <v>18</v>
      </c>
      <c r="C27" s="6955"/>
      <c r="D27" s="1562"/>
      <c r="E27" s="299"/>
      <c r="F27" s="1563"/>
      <c r="G27" s="299"/>
      <c r="H27" s="299"/>
      <c r="I27" s="1563"/>
      <c r="J27" s="299"/>
      <c r="K27" s="299"/>
      <c r="L27" s="1563"/>
    </row>
    <row r="28" spans="1:12" s="287" customFormat="1" ht="19.5" thickBot="1">
      <c r="A28" s="294"/>
      <c r="B28" s="4822" t="s">
        <v>166</v>
      </c>
      <c r="C28" s="4823" t="s">
        <v>121</v>
      </c>
      <c r="D28" s="4824">
        <v>0</v>
      </c>
      <c r="E28" s="4825">
        <v>1</v>
      </c>
      <c r="F28" s="4826">
        <v>1</v>
      </c>
      <c r="G28" s="4825">
        <v>0</v>
      </c>
      <c r="H28" s="4825">
        <v>0</v>
      </c>
      <c r="I28" s="4826">
        <v>0</v>
      </c>
      <c r="J28" s="4825">
        <v>0</v>
      </c>
      <c r="K28" s="4825">
        <v>1</v>
      </c>
      <c r="L28" s="4827">
        <v>1</v>
      </c>
    </row>
    <row r="29" spans="1:12" ht="20.25" customHeight="1" thickBot="1">
      <c r="B29" s="2013" t="s">
        <v>168</v>
      </c>
      <c r="C29" s="2014" t="s">
        <v>127</v>
      </c>
      <c r="D29" s="2015">
        <v>0</v>
      </c>
      <c r="E29" s="2016">
        <v>0</v>
      </c>
      <c r="F29" s="2017">
        <v>0</v>
      </c>
      <c r="G29" s="2018">
        <v>1</v>
      </c>
      <c r="H29" s="2016">
        <v>0</v>
      </c>
      <c r="I29" s="2017">
        <v>1</v>
      </c>
      <c r="J29" s="2018">
        <v>1</v>
      </c>
      <c r="K29" s="2016">
        <v>0</v>
      </c>
      <c r="L29" s="2017">
        <v>1</v>
      </c>
    </row>
    <row r="30" spans="1:12" ht="20.25" customHeight="1" thickBot="1">
      <c r="B30" s="6956" t="s">
        <v>19</v>
      </c>
      <c r="C30" s="6957"/>
      <c r="D30" s="2019">
        <f t="shared" ref="D30:L30" si="3">SUM(D28:D29)</f>
        <v>0</v>
      </c>
      <c r="E30" s="2019">
        <f t="shared" si="3"/>
        <v>1</v>
      </c>
      <c r="F30" s="2019">
        <f t="shared" si="3"/>
        <v>1</v>
      </c>
      <c r="G30" s="2019">
        <f t="shared" si="3"/>
        <v>1</v>
      </c>
      <c r="H30" s="2019">
        <f t="shared" si="3"/>
        <v>0</v>
      </c>
      <c r="I30" s="2019">
        <f t="shared" si="3"/>
        <v>1</v>
      </c>
      <c r="J30" s="2020">
        <f t="shared" si="3"/>
        <v>1</v>
      </c>
      <c r="K30" s="1984">
        <f t="shared" si="3"/>
        <v>1</v>
      </c>
      <c r="L30" s="2021">
        <f t="shared" si="3"/>
        <v>2</v>
      </c>
    </row>
    <row r="31" spans="1:12" ht="30.75" customHeight="1">
      <c r="B31" s="6958" t="s">
        <v>29</v>
      </c>
      <c r="C31" s="6959"/>
      <c r="D31" s="2022">
        <f t="shared" ref="D31:L31" si="4">D26</f>
        <v>73</v>
      </c>
      <c r="E31" s="2023">
        <f t="shared" si="4"/>
        <v>3</v>
      </c>
      <c r="F31" s="2024">
        <f t="shared" si="4"/>
        <v>76</v>
      </c>
      <c r="G31" s="2022">
        <f t="shared" si="4"/>
        <v>78</v>
      </c>
      <c r="H31" s="2023">
        <f t="shared" si="4"/>
        <v>3</v>
      </c>
      <c r="I31" s="2024">
        <f t="shared" si="4"/>
        <v>81</v>
      </c>
      <c r="J31" s="2025">
        <f t="shared" si="4"/>
        <v>151</v>
      </c>
      <c r="K31" s="2023">
        <f t="shared" si="4"/>
        <v>6</v>
      </c>
      <c r="L31" s="2026">
        <f t="shared" si="4"/>
        <v>157</v>
      </c>
    </row>
    <row r="32" spans="1:12" ht="29.25" customHeight="1" thickBot="1">
      <c r="B32" s="6960" t="s">
        <v>34</v>
      </c>
      <c r="C32" s="6961"/>
      <c r="D32" s="2027">
        <f>D30</f>
        <v>0</v>
      </c>
      <c r="E32" s="2028">
        <f t="shared" ref="E32:L32" si="5">E30</f>
        <v>1</v>
      </c>
      <c r="F32" s="2029">
        <f t="shared" si="5"/>
        <v>1</v>
      </c>
      <c r="G32" s="2027">
        <f t="shared" si="5"/>
        <v>1</v>
      </c>
      <c r="H32" s="2028">
        <f t="shared" si="5"/>
        <v>0</v>
      </c>
      <c r="I32" s="2029">
        <f t="shared" si="5"/>
        <v>1</v>
      </c>
      <c r="J32" s="2030">
        <f t="shared" si="5"/>
        <v>1</v>
      </c>
      <c r="K32" s="2028">
        <f t="shared" si="5"/>
        <v>1</v>
      </c>
      <c r="L32" s="2031">
        <f t="shared" si="5"/>
        <v>2</v>
      </c>
    </row>
    <row r="33" spans="2:19" ht="20.25" customHeight="1" thickBot="1">
      <c r="B33" s="6962" t="s">
        <v>35</v>
      </c>
      <c r="C33" s="6963"/>
      <c r="D33" s="2032">
        <f>D31+D32</f>
        <v>73</v>
      </c>
      <c r="E33" s="2033">
        <f t="shared" ref="E33:L33" si="6">E31+E32</f>
        <v>4</v>
      </c>
      <c r="F33" s="1988">
        <f t="shared" si="6"/>
        <v>77</v>
      </c>
      <c r="G33" s="2032">
        <f t="shared" si="6"/>
        <v>79</v>
      </c>
      <c r="H33" s="2033">
        <f t="shared" si="6"/>
        <v>3</v>
      </c>
      <c r="I33" s="1988">
        <f t="shared" si="6"/>
        <v>82</v>
      </c>
      <c r="J33" s="2032">
        <f t="shared" si="6"/>
        <v>152</v>
      </c>
      <c r="K33" s="2033">
        <f t="shared" si="6"/>
        <v>7</v>
      </c>
      <c r="L33" s="1988">
        <f t="shared" si="6"/>
        <v>159</v>
      </c>
    </row>
    <row r="34" spans="2:19" ht="26.1" customHeight="1"/>
    <row r="35" spans="2:19" ht="21.6" customHeight="1"/>
    <row r="36" spans="2:19" ht="20.25" customHeight="1">
      <c r="B36" s="6769"/>
      <c r="C36" s="6769"/>
      <c r="D36" s="6769"/>
      <c r="E36" s="6769"/>
      <c r="F36" s="6769"/>
      <c r="G36" s="6769"/>
      <c r="H36" s="6769"/>
      <c r="I36" s="6769"/>
      <c r="J36" s="6769"/>
      <c r="K36" s="6769"/>
      <c r="L36" s="6769"/>
      <c r="M36" s="302"/>
      <c r="N36" s="302"/>
      <c r="O36" s="302"/>
      <c r="P36" s="302"/>
      <c r="Q36" s="302"/>
      <c r="R36" s="285"/>
      <c r="S36" s="285"/>
    </row>
    <row r="37" spans="2:19" ht="26.25" customHeight="1">
      <c r="B37" s="6769"/>
      <c r="C37" s="6769"/>
      <c r="D37" s="6769"/>
      <c r="E37" s="6769"/>
      <c r="F37" s="6769"/>
      <c r="G37" s="6769"/>
      <c r="H37" s="6769"/>
      <c r="I37" s="6769"/>
      <c r="J37" s="6769"/>
      <c r="K37" s="6769"/>
      <c r="L37" s="6769"/>
    </row>
    <row r="38" spans="2:19" ht="19.5" customHeight="1"/>
    <row r="39" spans="2:19" ht="29.25" customHeight="1"/>
    <row r="40" spans="2:19" ht="26.25" customHeight="1">
      <c r="D40" s="301"/>
      <c r="E40" s="301"/>
      <c r="F40" s="301"/>
      <c r="G40" s="301"/>
      <c r="H40" s="301"/>
      <c r="I40" s="301"/>
      <c r="J40" s="301"/>
      <c r="K40" s="301"/>
      <c r="L40" s="301"/>
    </row>
    <row r="41" spans="2:19" ht="23.25" customHeight="1"/>
    <row r="42" spans="2:19" ht="21.6" customHeight="1"/>
    <row r="43" spans="2:19" ht="19.149999999999999" customHeight="1"/>
    <row r="44" spans="2:19" ht="21.6" customHeight="1"/>
    <row r="45" spans="2:19" ht="24.6" customHeight="1"/>
  </sheetData>
  <mergeCells count="21">
    <mergeCell ref="B36:L36"/>
    <mergeCell ref="B37:L37"/>
    <mergeCell ref="D5:F6"/>
    <mergeCell ref="G5:I6"/>
    <mergeCell ref="J5:L6"/>
    <mergeCell ref="B5:C7"/>
    <mergeCell ref="B27:C27"/>
    <mergeCell ref="B30:C30"/>
    <mergeCell ref="B31:C31"/>
    <mergeCell ref="B32:C32"/>
    <mergeCell ref="B33:C33"/>
    <mergeCell ref="B8:C8"/>
    <mergeCell ref="B16:C16"/>
    <mergeCell ref="B17:C17"/>
    <mergeCell ref="B18:C18"/>
    <mergeCell ref="B26:C26"/>
    <mergeCell ref="B1:L1"/>
    <mergeCell ref="A2:L2"/>
    <mergeCell ref="B3:C3"/>
    <mergeCell ref="D3:E3"/>
    <mergeCell ref="F3:L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9"/>
  <sheetViews>
    <sheetView zoomScale="65" zoomScaleNormal="65" workbookViewId="0">
      <selection activeCell="R32" sqref="R32:S32"/>
    </sheetView>
  </sheetViews>
  <sheetFormatPr defaultRowHeight="18"/>
  <cols>
    <col min="1" max="1" width="9.140625" style="745"/>
    <col min="2" max="2" width="13.5703125" style="745" customWidth="1"/>
    <col min="3" max="3" width="66.85546875" style="745" customWidth="1"/>
    <col min="4" max="4" width="13.5703125" style="745" customWidth="1"/>
    <col min="5" max="5" width="12" style="745" customWidth="1"/>
    <col min="6" max="6" width="10.85546875" style="747" customWidth="1"/>
    <col min="7" max="7" width="11.5703125" style="745" customWidth="1"/>
    <col min="8" max="8" width="11.140625" style="745" customWidth="1"/>
    <col min="9" max="9" width="12.140625" style="747" customWidth="1"/>
    <col min="10" max="10" width="11.140625" style="745" customWidth="1"/>
    <col min="11" max="11" width="11" style="745" customWidth="1"/>
    <col min="12" max="12" width="11.140625" style="747" customWidth="1"/>
    <col min="13" max="13" width="11.140625" style="745" customWidth="1"/>
    <col min="14" max="14" width="11.42578125" style="745" customWidth="1"/>
    <col min="15" max="15" width="10.5703125" style="747" customWidth="1"/>
    <col min="16" max="257" width="9.140625" style="745"/>
    <col min="258" max="258" width="13.5703125" style="745" customWidth="1"/>
    <col min="259" max="259" width="66.85546875" style="745" customWidth="1"/>
    <col min="260" max="260" width="11.42578125" style="745" bestFit="1" customWidth="1"/>
    <col min="261" max="261" width="11.140625" style="745" customWidth="1"/>
    <col min="262" max="262" width="10.85546875" style="745" customWidth="1"/>
    <col min="263" max="263" width="9.140625" style="745"/>
    <col min="264" max="264" width="11.140625" style="745" customWidth="1"/>
    <col min="265" max="265" width="12.140625" style="745" customWidth="1"/>
    <col min="266" max="266" width="9.140625" style="745"/>
    <col min="267" max="267" width="11" style="745" customWidth="1"/>
    <col min="268" max="268" width="11.140625" style="745" customWidth="1"/>
    <col min="269" max="269" width="9.140625" style="745"/>
    <col min="270" max="270" width="11.42578125" style="745" customWidth="1"/>
    <col min="271" max="271" width="10.5703125" style="745" customWidth="1"/>
    <col min="272" max="513" width="9.140625" style="745"/>
    <col min="514" max="514" width="13.5703125" style="745" customWidth="1"/>
    <col min="515" max="515" width="66.85546875" style="745" customWidth="1"/>
    <col min="516" max="516" width="11.42578125" style="745" bestFit="1" customWidth="1"/>
    <col min="517" max="517" width="11.140625" style="745" customWidth="1"/>
    <col min="518" max="518" width="10.85546875" style="745" customWidth="1"/>
    <col min="519" max="519" width="9.140625" style="745"/>
    <col min="520" max="520" width="11.140625" style="745" customWidth="1"/>
    <col min="521" max="521" width="12.140625" style="745" customWidth="1"/>
    <col min="522" max="522" width="9.140625" style="745"/>
    <col min="523" max="523" width="11" style="745" customWidth="1"/>
    <col min="524" max="524" width="11.140625" style="745" customWidth="1"/>
    <col min="525" max="525" width="9.140625" style="745"/>
    <col min="526" max="526" width="11.42578125" style="745" customWidth="1"/>
    <col min="527" max="527" width="10.5703125" style="745" customWidth="1"/>
    <col min="528" max="769" width="9.140625" style="745"/>
    <col min="770" max="770" width="13.5703125" style="745" customWidth="1"/>
    <col min="771" max="771" width="66.85546875" style="745" customWidth="1"/>
    <col min="772" max="772" width="11.42578125" style="745" bestFit="1" customWidth="1"/>
    <col min="773" max="773" width="11.140625" style="745" customWidth="1"/>
    <col min="774" max="774" width="10.85546875" style="745" customWidth="1"/>
    <col min="775" max="775" width="9.140625" style="745"/>
    <col min="776" max="776" width="11.140625" style="745" customWidth="1"/>
    <col min="777" max="777" width="12.140625" style="745" customWidth="1"/>
    <col min="778" max="778" width="9.140625" style="745"/>
    <col min="779" max="779" width="11" style="745" customWidth="1"/>
    <col min="780" max="780" width="11.140625" style="745" customWidth="1"/>
    <col min="781" max="781" width="9.140625" style="745"/>
    <col min="782" max="782" width="11.42578125" style="745" customWidth="1"/>
    <col min="783" max="783" width="10.5703125" style="745" customWidth="1"/>
    <col min="784" max="1025" width="9.140625" style="745"/>
    <col min="1026" max="1026" width="13.5703125" style="745" customWidth="1"/>
    <col min="1027" max="1027" width="66.85546875" style="745" customWidth="1"/>
    <col min="1028" max="1028" width="11.42578125" style="745" bestFit="1" customWidth="1"/>
    <col min="1029" max="1029" width="11.140625" style="745" customWidth="1"/>
    <col min="1030" max="1030" width="10.85546875" style="745" customWidth="1"/>
    <col min="1031" max="1031" width="9.140625" style="745"/>
    <col min="1032" max="1032" width="11.140625" style="745" customWidth="1"/>
    <col min="1033" max="1033" width="12.140625" style="745" customWidth="1"/>
    <col min="1034" max="1034" width="9.140625" style="745"/>
    <col min="1035" max="1035" width="11" style="745" customWidth="1"/>
    <col min="1036" max="1036" width="11.140625" style="745" customWidth="1"/>
    <col min="1037" max="1037" width="9.140625" style="745"/>
    <col min="1038" max="1038" width="11.42578125" style="745" customWidth="1"/>
    <col min="1039" max="1039" width="10.5703125" style="745" customWidth="1"/>
    <col min="1040" max="1281" width="9.140625" style="745"/>
    <col min="1282" max="1282" width="13.5703125" style="745" customWidth="1"/>
    <col min="1283" max="1283" width="66.85546875" style="745" customWidth="1"/>
    <col min="1284" max="1284" width="11.42578125" style="745" bestFit="1" customWidth="1"/>
    <col min="1285" max="1285" width="11.140625" style="745" customWidth="1"/>
    <col min="1286" max="1286" width="10.85546875" style="745" customWidth="1"/>
    <col min="1287" max="1287" width="9.140625" style="745"/>
    <col min="1288" max="1288" width="11.140625" style="745" customWidth="1"/>
    <col min="1289" max="1289" width="12.140625" style="745" customWidth="1"/>
    <col min="1290" max="1290" width="9.140625" style="745"/>
    <col min="1291" max="1291" width="11" style="745" customWidth="1"/>
    <col min="1292" max="1292" width="11.140625" style="745" customWidth="1"/>
    <col min="1293" max="1293" width="9.140625" style="745"/>
    <col min="1294" max="1294" width="11.42578125" style="745" customWidth="1"/>
    <col min="1295" max="1295" width="10.5703125" style="745" customWidth="1"/>
    <col min="1296" max="1537" width="9.140625" style="745"/>
    <col min="1538" max="1538" width="13.5703125" style="745" customWidth="1"/>
    <col min="1539" max="1539" width="66.85546875" style="745" customWidth="1"/>
    <col min="1540" max="1540" width="11.42578125" style="745" bestFit="1" customWidth="1"/>
    <col min="1541" max="1541" width="11.140625" style="745" customWidth="1"/>
    <col min="1542" max="1542" width="10.85546875" style="745" customWidth="1"/>
    <col min="1543" max="1543" width="9.140625" style="745"/>
    <col min="1544" max="1544" width="11.140625" style="745" customWidth="1"/>
    <col min="1545" max="1545" width="12.140625" style="745" customWidth="1"/>
    <col min="1546" max="1546" width="9.140625" style="745"/>
    <col min="1547" max="1547" width="11" style="745" customWidth="1"/>
    <col min="1548" max="1548" width="11.140625" style="745" customWidth="1"/>
    <col min="1549" max="1549" width="9.140625" style="745"/>
    <col min="1550" max="1550" width="11.42578125" style="745" customWidth="1"/>
    <col min="1551" max="1551" width="10.5703125" style="745" customWidth="1"/>
    <col min="1552" max="1793" width="9.140625" style="745"/>
    <col min="1794" max="1794" width="13.5703125" style="745" customWidth="1"/>
    <col min="1795" max="1795" width="66.85546875" style="745" customWidth="1"/>
    <col min="1796" max="1796" width="11.42578125" style="745" bestFit="1" customWidth="1"/>
    <col min="1797" max="1797" width="11.140625" style="745" customWidth="1"/>
    <col min="1798" max="1798" width="10.85546875" style="745" customWidth="1"/>
    <col min="1799" max="1799" width="9.140625" style="745"/>
    <col min="1800" max="1800" width="11.140625" style="745" customWidth="1"/>
    <col min="1801" max="1801" width="12.140625" style="745" customWidth="1"/>
    <col min="1802" max="1802" width="9.140625" style="745"/>
    <col min="1803" max="1803" width="11" style="745" customWidth="1"/>
    <col min="1804" max="1804" width="11.140625" style="745" customWidth="1"/>
    <col min="1805" max="1805" width="9.140625" style="745"/>
    <col min="1806" max="1806" width="11.42578125" style="745" customWidth="1"/>
    <col min="1807" max="1807" width="10.5703125" style="745" customWidth="1"/>
    <col min="1808" max="2049" width="9.140625" style="745"/>
    <col min="2050" max="2050" width="13.5703125" style="745" customWidth="1"/>
    <col min="2051" max="2051" width="66.85546875" style="745" customWidth="1"/>
    <col min="2052" max="2052" width="11.42578125" style="745" bestFit="1" customWidth="1"/>
    <col min="2053" max="2053" width="11.140625" style="745" customWidth="1"/>
    <col min="2054" max="2054" width="10.85546875" style="745" customWidth="1"/>
    <col min="2055" max="2055" width="9.140625" style="745"/>
    <col min="2056" max="2056" width="11.140625" style="745" customWidth="1"/>
    <col min="2057" max="2057" width="12.140625" style="745" customWidth="1"/>
    <col min="2058" max="2058" width="9.140625" style="745"/>
    <col min="2059" max="2059" width="11" style="745" customWidth="1"/>
    <col min="2060" max="2060" width="11.140625" style="745" customWidth="1"/>
    <col min="2061" max="2061" width="9.140625" style="745"/>
    <col min="2062" max="2062" width="11.42578125" style="745" customWidth="1"/>
    <col min="2063" max="2063" width="10.5703125" style="745" customWidth="1"/>
    <col min="2064" max="2305" width="9.140625" style="745"/>
    <col min="2306" max="2306" width="13.5703125" style="745" customWidth="1"/>
    <col min="2307" max="2307" width="66.85546875" style="745" customWidth="1"/>
    <col min="2308" max="2308" width="11.42578125" style="745" bestFit="1" customWidth="1"/>
    <col min="2309" max="2309" width="11.140625" style="745" customWidth="1"/>
    <col min="2310" max="2310" width="10.85546875" style="745" customWidth="1"/>
    <col min="2311" max="2311" width="9.140625" style="745"/>
    <col min="2312" max="2312" width="11.140625" style="745" customWidth="1"/>
    <col min="2313" max="2313" width="12.140625" style="745" customWidth="1"/>
    <col min="2314" max="2314" width="9.140625" style="745"/>
    <col min="2315" max="2315" width="11" style="745" customWidth="1"/>
    <col min="2316" max="2316" width="11.140625" style="745" customWidth="1"/>
    <col min="2317" max="2317" width="9.140625" style="745"/>
    <col min="2318" max="2318" width="11.42578125" style="745" customWidth="1"/>
    <col min="2319" max="2319" width="10.5703125" style="745" customWidth="1"/>
    <col min="2320" max="2561" width="9.140625" style="745"/>
    <col min="2562" max="2562" width="13.5703125" style="745" customWidth="1"/>
    <col min="2563" max="2563" width="66.85546875" style="745" customWidth="1"/>
    <col min="2564" max="2564" width="11.42578125" style="745" bestFit="1" customWidth="1"/>
    <col min="2565" max="2565" width="11.140625" style="745" customWidth="1"/>
    <col min="2566" max="2566" width="10.85546875" style="745" customWidth="1"/>
    <col min="2567" max="2567" width="9.140625" style="745"/>
    <col min="2568" max="2568" width="11.140625" style="745" customWidth="1"/>
    <col min="2569" max="2569" width="12.140625" style="745" customWidth="1"/>
    <col min="2570" max="2570" width="9.140625" style="745"/>
    <col min="2571" max="2571" width="11" style="745" customWidth="1"/>
    <col min="2572" max="2572" width="11.140625" style="745" customWidth="1"/>
    <col min="2573" max="2573" width="9.140625" style="745"/>
    <col min="2574" max="2574" width="11.42578125" style="745" customWidth="1"/>
    <col min="2575" max="2575" width="10.5703125" style="745" customWidth="1"/>
    <col min="2576" max="2817" width="9.140625" style="745"/>
    <col min="2818" max="2818" width="13.5703125" style="745" customWidth="1"/>
    <col min="2819" max="2819" width="66.85546875" style="745" customWidth="1"/>
    <col min="2820" max="2820" width="11.42578125" style="745" bestFit="1" customWidth="1"/>
    <col min="2821" max="2821" width="11.140625" style="745" customWidth="1"/>
    <col min="2822" max="2822" width="10.85546875" style="745" customWidth="1"/>
    <col min="2823" max="2823" width="9.140625" style="745"/>
    <col min="2824" max="2824" width="11.140625" style="745" customWidth="1"/>
    <col min="2825" max="2825" width="12.140625" style="745" customWidth="1"/>
    <col min="2826" max="2826" width="9.140625" style="745"/>
    <col min="2827" max="2827" width="11" style="745" customWidth="1"/>
    <col min="2828" max="2828" width="11.140625" style="745" customWidth="1"/>
    <col min="2829" max="2829" width="9.140625" style="745"/>
    <col min="2830" max="2830" width="11.42578125" style="745" customWidth="1"/>
    <col min="2831" max="2831" width="10.5703125" style="745" customWidth="1"/>
    <col min="2832" max="3073" width="9.140625" style="745"/>
    <col min="3074" max="3074" width="13.5703125" style="745" customWidth="1"/>
    <col min="3075" max="3075" width="66.85546875" style="745" customWidth="1"/>
    <col min="3076" max="3076" width="11.42578125" style="745" bestFit="1" customWidth="1"/>
    <col min="3077" max="3077" width="11.140625" style="745" customWidth="1"/>
    <col min="3078" max="3078" width="10.85546875" style="745" customWidth="1"/>
    <col min="3079" max="3079" width="9.140625" style="745"/>
    <col min="3080" max="3080" width="11.140625" style="745" customWidth="1"/>
    <col min="3081" max="3081" width="12.140625" style="745" customWidth="1"/>
    <col min="3082" max="3082" width="9.140625" style="745"/>
    <col min="3083" max="3083" width="11" style="745" customWidth="1"/>
    <col min="3084" max="3084" width="11.140625" style="745" customWidth="1"/>
    <col min="3085" max="3085" width="9.140625" style="745"/>
    <col min="3086" max="3086" width="11.42578125" style="745" customWidth="1"/>
    <col min="3087" max="3087" width="10.5703125" style="745" customWidth="1"/>
    <col min="3088" max="3329" width="9.140625" style="745"/>
    <col min="3330" max="3330" width="13.5703125" style="745" customWidth="1"/>
    <col min="3331" max="3331" width="66.85546875" style="745" customWidth="1"/>
    <col min="3332" max="3332" width="11.42578125" style="745" bestFit="1" customWidth="1"/>
    <col min="3333" max="3333" width="11.140625" style="745" customWidth="1"/>
    <col min="3334" max="3334" width="10.85546875" style="745" customWidth="1"/>
    <col min="3335" max="3335" width="9.140625" style="745"/>
    <col min="3336" max="3336" width="11.140625" style="745" customWidth="1"/>
    <col min="3337" max="3337" width="12.140625" style="745" customWidth="1"/>
    <col min="3338" max="3338" width="9.140625" style="745"/>
    <col min="3339" max="3339" width="11" style="745" customWidth="1"/>
    <col min="3340" max="3340" width="11.140625" style="745" customWidth="1"/>
    <col min="3341" max="3341" width="9.140625" style="745"/>
    <col min="3342" max="3342" width="11.42578125" style="745" customWidth="1"/>
    <col min="3343" max="3343" width="10.5703125" style="745" customWidth="1"/>
    <col min="3344" max="3585" width="9.140625" style="745"/>
    <col min="3586" max="3586" width="13.5703125" style="745" customWidth="1"/>
    <col min="3587" max="3587" width="66.85546875" style="745" customWidth="1"/>
    <col min="3588" max="3588" width="11.42578125" style="745" bestFit="1" customWidth="1"/>
    <col min="3589" max="3589" width="11.140625" style="745" customWidth="1"/>
    <col min="3590" max="3590" width="10.85546875" style="745" customWidth="1"/>
    <col min="3591" max="3591" width="9.140625" style="745"/>
    <col min="3592" max="3592" width="11.140625" style="745" customWidth="1"/>
    <col min="3593" max="3593" width="12.140625" style="745" customWidth="1"/>
    <col min="3594" max="3594" width="9.140625" style="745"/>
    <col min="3595" max="3595" width="11" style="745" customWidth="1"/>
    <col min="3596" max="3596" width="11.140625" style="745" customWidth="1"/>
    <col min="3597" max="3597" width="9.140625" style="745"/>
    <col min="3598" max="3598" width="11.42578125" style="745" customWidth="1"/>
    <col min="3599" max="3599" width="10.5703125" style="745" customWidth="1"/>
    <col min="3600" max="3841" width="9.140625" style="745"/>
    <col min="3842" max="3842" width="13.5703125" style="745" customWidth="1"/>
    <col min="3843" max="3843" width="66.85546875" style="745" customWidth="1"/>
    <col min="3844" max="3844" width="11.42578125" style="745" bestFit="1" customWidth="1"/>
    <col min="3845" max="3845" width="11.140625" style="745" customWidth="1"/>
    <col min="3846" max="3846" width="10.85546875" style="745" customWidth="1"/>
    <col min="3847" max="3847" width="9.140625" style="745"/>
    <col min="3848" max="3848" width="11.140625" style="745" customWidth="1"/>
    <col min="3849" max="3849" width="12.140625" style="745" customWidth="1"/>
    <col min="3850" max="3850" width="9.140625" style="745"/>
    <col min="3851" max="3851" width="11" style="745" customWidth="1"/>
    <col min="3852" max="3852" width="11.140625" style="745" customWidth="1"/>
    <col min="3853" max="3853" width="9.140625" style="745"/>
    <col min="3854" max="3854" width="11.42578125" style="745" customWidth="1"/>
    <col min="3855" max="3855" width="10.5703125" style="745" customWidth="1"/>
    <col min="3856" max="4097" width="9.140625" style="745"/>
    <col min="4098" max="4098" width="13.5703125" style="745" customWidth="1"/>
    <col min="4099" max="4099" width="66.85546875" style="745" customWidth="1"/>
    <col min="4100" max="4100" width="11.42578125" style="745" bestFit="1" customWidth="1"/>
    <col min="4101" max="4101" width="11.140625" style="745" customWidth="1"/>
    <col min="4102" max="4102" width="10.85546875" style="745" customWidth="1"/>
    <col min="4103" max="4103" width="9.140625" style="745"/>
    <col min="4104" max="4104" width="11.140625" style="745" customWidth="1"/>
    <col min="4105" max="4105" width="12.140625" style="745" customWidth="1"/>
    <col min="4106" max="4106" width="9.140625" style="745"/>
    <col min="4107" max="4107" width="11" style="745" customWidth="1"/>
    <col min="4108" max="4108" width="11.140625" style="745" customWidth="1"/>
    <col min="4109" max="4109" width="9.140625" style="745"/>
    <col min="4110" max="4110" width="11.42578125" style="745" customWidth="1"/>
    <col min="4111" max="4111" width="10.5703125" style="745" customWidth="1"/>
    <col min="4112" max="4353" width="9.140625" style="745"/>
    <col min="4354" max="4354" width="13.5703125" style="745" customWidth="1"/>
    <col min="4355" max="4355" width="66.85546875" style="745" customWidth="1"/>
    <col min="4356" max="4356" width="11.42578125" style="745" bestFit="1" customWidth="1"/>
    <col min="4357" max="4357" width="11.140625" style="745" customWidth="1"/>
    <col min="4358" max="4358" width="10.85546875" style="745" customWidth="1"/>
    <col min="4359" max="4359" width="9.140625" style="745"/>
    <col min="4360" max="4360" width="11.140625" style="745" customWidth="1"/>
    <col min="4361" max="4361" width="12.140625" style="745" customWidth="1"/>
    <col min="4362" max="4362" width="9.140625" style="745"/>
    <col min="4363" max="4363" width="11" style="745" customWidth="1"/>
    <col min="4364" max="4364" width="11.140625" style="745" customWidth="1"/>
    <col min="4365" max="4365" width="9.140625" style="745"/>
    <col min="4366" max="4366" width="11.42578125" style="745" customWidth="1"/>
    <col min="4367" max="4367" width="10.5703125" style="745" customWidth="1"/>
    <col min="4368" max="4609" width="9.140625" style="745"/>
    <col min="4610" max="4610" width="13.5703125" style="745" customWidth="1"/>
    <col min="4611" max="4611" width="66.85546875" style="745" customWidth="1"/>
    <col min="4612" max="4612" width="11.42578125" style="745" bestFit="1" customWidth="1"/>
    <col min="4613" max="4613" width="11.140625" style="745" customWidth="1"/>
    <col min="4614" max="4614" width="10.85546875" style="745" customWidth="1"/>
    <col min="4615" max="4615" width="9.140625" style="745"/>
    <col min="4616" max="4616" width="11.140625" style="745" customWidth="1"/>
    <col min="4617" max="4617" width="12.140625" style="745" customWidth="1"/>
    <col min="4618" max="4618" width="9.140625" style="745"/>
    <col min="4619" max="4619" width="11" style="745" customWidth="1"/>
    <col min="4620" max="4620" width="11.140625" style="745" customWidth="1"/>
    <col min="4621" max="4621" width="9.140625" style="745"/>
    <col min="4622" max="4622" width="11.42578125" style="745" customWidth="1"/>
    <col min="4623" max="4623" width="10.5703125" style="745" customWidth="1"/>
    <col min="4624" max="4865" width="9.140625" style="745"/>
    <col min="4866" max="4866" width="13.5703125" style="745" customWidth="1"/>
    <col min="4867" max="4867" width="66.85546875" style="745" customWidth="1"/>
    <col min="4868" max="4868" width="11.42578125" style="745" bestFit="1" customWidth="1"/>
    <col min="4869" max="4869" width="11.140625" style="745" customWidth="1"/>
    <col min="4870" max="4870" width="10.85546875" style="745" customWidth="1"/>
    <col min="4871" max="4871" width="9.140625" style="745"/>
    <col min="4872" max="4872" width="11.140625" style="745" customWidth="1"/>
    <col min="4873" max="4873" width="12.140625" style="745" customWidth="1"/>
    <col min="4874" max="4874" width="9.140625" style="745"/>
    <col min="4875" max="4875" width="11" style="745" customWidth="1"/>
    <col min="4876" max="4876" width="11.140625" style="745" customWidth="1"/>
    <col min="4877" max="4877" width="9.140625" style="745"/>
    <col min="4878" max="4878" width="11.42578125" style="745" customWidth="1"/>
    <col min="4879" max="4879" width="10.5703125" style="745" customWidth="1"/>
    <col min="4880" max="5121" width="9.140625" style="745"/>
    <col min="5122" max="5122" width="13.5703125" style="745" customWidth="1"/>
    <col min="5123" max="5123" width="66.85546875" style="745" customWidth="1"/>
    <col min="5124" max="5124" width="11.42578125" style="745" bestFit="1" customWidth="1"/>
    <col min="5125" max="5125" width="11.140625" style="745" customWidth="1"/>
    <col min="5126" max="5126" width="10.85546875" style="745" customWidth="1"/>
    <col min="5127" max="5127" width="9.140625" style="745"/>
    <col min="5128" max="5128" width="11.140625" style="745" customWidth="1"/>
    <col min="5129" max="5129" width="12.140625" style="745" customWidth="1"/>
    <col min="5130" max="5130" width="9.140625" style="745"/>
    <col min="5131" max="5131" width="11" style="745" customWidth="1"/>
    <col min="5132" max="5132" width="11.140625" style="745" customWidth="1"/>
    <col min="5133" max="5133" width="9.140625" style="745"/>
    <col min="5134" max="5134" width="11.42578125" style="745" customWidth="1"/>
    <col min="5135" max="5135" width="10.5703125" style="745" customWidth="1"/>
    <col min="5136" max="5377" width="9.140625" style="745"/>
    <col min="5378" max="5378" width="13.5703125" style="745" customWidth="1"/>
    <col min="5379" max="5379" width="66.85546875" style="745" customWidth="1"/>
    <col min="5380" max="5380" width="11.42578125" style="745" bestFit="1" customWidth="1"/>
    <col min="5381" max="5381" width="11.140625" style="745" customWidth="1"/>
    <col min="5382" max="5382" width="10.85546875" style="745" customWidth="1"/>
    <col min="5383" max="5383" width="9.140625" style="745"/>
    <col min="5384" max="5384" width="11.140625" style="745" customWidth="1"/>
    <col min="5385" max="5385" width="12.140625" style="745" customWidth="1"/>
    <col min="5386" max="5386" width="9.140625" style="745"/>
    <col min="5387" max="5387" width="11" style="745" customWidth="1"/>
    <col min="5388" max="5388" width="11.140625" style="745" customWidth="1"/>
    <col min="5389" max="5389" width="9.140625" style="745"/>
    <col min="5390" max="5390" width="11.42578125" style="745" customWidth="1"/>
    <col min="5391" max="5391" width="10.5703125" style="745" customWidth="1"/>
    <col min="5392" max="5633" width="9.140625" style="745"/>
    <col min="5634" max="5634" width="13.5703125" style="745" customWidth="1"/>
    <col min="5635" max="5635" width="66.85546875" style="745" customWidth="1"/>
    <col min="5636" max="5636" width="11.42578125" style="745" bestFit="1" customWidth="1"/>
    <col min="5637" max="5637" width="11.140625" style="745" customWidth="1"/>
    <col min="5638" max="5638" width="10.85546875" style="745" customWidth="1"/>
    <col min="5639" max="5639" width="9.140625" style="745"/>
    <col min="5640" max="5640" width="11.140625" style="745" customWidth="1"/>
    <col min="5641" max="5641" width="12.140625" style="745" customWidth="1"/>
    <col min="5642" max="5642" width="9.140625" style="745"/>
    <col min="5643" max="5643" width="11" style="745" customWidth="1"/>
    <col min="5644" max="5644" width="11.140625" style="745" customWidth="1"/>
    <col min="5645" max="5645" width="9.140625" style="745"/>
    <col min="5646" max="5646" width="11.42578125" style="745" customWidth="1"/>
    <col min="5647" max="5647" width="10.5703125" style="745" customWidth="1"/>
    <col min="5648" max="5889" width="9.140625" style="745"/>
    <col min="5890" max="5890" width="13.5703125" style="745" customWidth="1"/>
    <col min="5891" max="5891" width="66.85546875" style="745" customWidth="1"/>
    <col min="5892" max="5892" width="11.42578125" style="745" bestFit="1" customWidth="1"/>
    <col min="5893" max="5893" width="11.140625" style="745" customWidth="1"/>
    <col min="5894" max="5894" width="10.85546875" style="745" customWidth="1"/>
    <col min="5895" max="5895" width="9.140625" style="745"/>
    <col min="5896" max="5896" width="11.140625" style="745" customWidth="1"/>
    <col min="5897" max="5897" width="12.140625" style="745" customWidth="1"/>
    <col min="5898" max="5898" width="9.140625" style="745"/>
    <col min="5899" max="5899" width="11" style="745" customWidth="1"/>
    <col min="5900" max="5900" width="11.140625" style="745" customWidth="1"/>
    <col min="5901" max="5901" width="9.140625" style="745"/>
    <col min="5902" max="5902" width="11.42578125" style="745" customWidth="1"/>
    <col min="5903" max="5903" width="10.5703125" style="745" customWidth="1"/>
    <col min="5904" max="6145" width="9.140625" style="745"/>
    <col min="6146" max="6146" width="13.5703125" style="745" customWidth="1"/>
    <col min="6147" max="6147" width="66.85546875" style="745" customWidth="1"/>
    <col min="6148" max="6148" width="11.42578125" style="745" bestFit="1" customWidth="1"/>
    <col min="6149" max="6149" width="11.140625" style="745" customWidth="1"/>
    <col min="6150" max="6150" width="10.85546875" style="745" customWidth="1"/>
    <col min="6151" max="6151" width="9.140625" style="745"/>
    <col min="6152" max="6152" width="11.140625" style="745" customWidth="1"/>
    <col min="6153" max="6153" width="12.140625" style="745" customWidth="1"/>
    <col min="6154" max="6154" width="9.140625" style="745"/>
    <col min="6155" max="6155" width="11" style="745" customWidth="1"/>
    <col min="6156" max="6156" width="11.140625" style="745" customWidth="1"/>
    <col min="6157" max="6157" width="9.140625" style="745"/>
    <col min="6158" max="6158" width="11.42578125" style="745" customWidth="1"/>
    <col min="6159" max="6159" width="10.5703125" style="745" customWidth="1"/>
    <col min="6160" max="6401" width="9.140625" style="745"/>
    <col min="6402" max="6402" width="13.5703125" style="745" customWidth="1"/>
    <col min="6403" max="6403" width="66.85546875" style="745" customWidth="1"/>
    <col min="6404" max="6404" width="11.42578125" style="745" bestFit="1" customWidth="1"/>
    <col min="6405" max="6405" width="11.140625" style="745" customWidth="1"/>
    <col min="6406" max="6406" width="10.85546875" style="745" customWidth="1"/>
    <col min="6407" max="6407" width="9.140625" style="745"/>
    <col min="6408" max="6408" width="11.140625" style="745" customWidth="1"/>
    <col min="6409" max="6409" width="12.140625" style="745" customWidth="1"/>
    <col min="6410" max="6410" width="9.140625" style="745"/>
    <col min="6411" max="6411" width="11" style="745" customWidth="1"/>
    <col min="6412" max="6412" width="11.140625" style="745" customWidth="1"/>
    <col min="6413" max="6413" width="9.140625" style="745"/>
    <col min="6414" max="6414" width="11.42578125" style="745" customWidth="1"/>
    <col min="6415" max="6415" width="10.5703125" style="745" customWidth="1"/>
    <col min="6416" max="6657" width="9.140625" style="745"/>
    <col min="6658" max="6658" width="13.5703125" style="745" customWidth="1"/>
    <col min="6659" max="6659" width="66.85546875" style="745" customWidth="1"/>
    <col min="6660" max="6660" width="11.42578125" style="745" bestFit="1" customWidth="1"/>
    <col min="6661" max="6661" width="11.140625" style="745" customWidth="1"/>
    <col min="6662" max="6662" width="10.85546875" style="745" customWidth="1"/>
    <col min="6663" max="6663" width="9.140625" style="745"/>
    <col min="6664" max="6664" width="11.140625" style="745" customWidth="1"/>
    <col min="6665" max="6665" width="12.140625" style="745" customWidth="1"/>
    <col min="6666" max="6666" width="9.140625" style="745"/>
    <col min="6667" max="6667" width="11" style="745" customWidth="1"/>
    <col min="6668" max="6668" width="11.140625" style="745" customWidth="1"/>
    <col min="6669" max="6669" width="9.140625" style="745"/>
    <col min="6670" max="6670" width="11.42578125" style="745" customWidth="1"/>
    <col min="6671" max="6671" width="10.5703125" style="745" customWidth="1"/>
    <col min="6672" max="6913" width="9.140625" style="745"/>
    <col min="6914" max="6914" width="13.5703125" style="745" customWidth="1"/>
    <col min="6915" max="6915" width="66.85546875" style="745" customWidth="1"/>
    <col min="6916" max="6916" width="11.42578125" style="745" bestFit="1" customWidth="1"/>
    <col min="6917" max="6917" width="11.140625" style="745" customWidth="1"/>
    <col min="6918" max="6918" width="10.85546875" style="745" customWidth="1"/>
    <col min="6919" max="6919" width="9.140625" style="745"/>
    <col min="6920" max="6920" width="11.140625" style="745" customWidth="1"/>
    <col min="6921" max="6921" width="12.140625" style="745" customWidth="1"/>
    <col min="6922" max="6922" width="9.140625" style="745"/>
    <col min="6923" max="6923" width="11" style="745" customWidth="1"/>
    <col min="6924" max="6924" width="11.140625" style="745" customWidth="1"/>
    <col min="6925" max="6925" width="9.140625" style="745"/>
    <col min="6926" max="6926" width="11.42578125" style="745" customWidth="1"/>
    <col min="6927" max="6927" width="10.5703125" style="745" customWidth="1"/>
    <col min="6928" max="7169" width="9.140625" style="745"/>
    <col min="7170" max="7170" width="13.5703125" style="745" customWidth="1"/>
    <col min="7171" max="7171" width="66.85546875" style="745" customWidth="1"/>
    <col min="7172" max="7172" width="11.42578125" style="745" bestFit="1" customWidth="1"/>
    <col min="7173" max="7173" width="11.140625" style="745" customWidth="1"/>
    <col min="7174" max="7174" width="10.85546875" style="745" customWidth="1"/>
    <col min="7175" max="7175" width="9.140625" style="745"/>
    <col min="7176" max="7176" width="11.140625" style="745" customWidth="1"/>
    <col min="7177" max="7177" width="12.140625" style="745" customWidth="1"/>
    <col min="7178" max="7178" width="9.140625" style="745"/>
    <col min="7179" max="7179" width="11" style="745" customWidth="1"/>
    <col min="7180" max="7180" width="11.140625" style="745" customWidth="1"/>
    <col min="7181" max="7181" width="9.140625" style="745"/>
    <col min="7182" max="7182" width="11.42578125" style="745" customWidth="1"/>
    <col min="7183" max="7183" width="10.5703125" style="745" customWidth="1"/>
    <col min="7184" max="7425" width="9.140625" style="745"/>
    <col min="7426" max="7426" width="13.5703125" style="745" customWidth="1"/>
    <col min="7427" max="7427" width="66.85546875" style="745" customWidth="1"/>
    <col min="7428" max="7428" width="11.42578125" style="745" bestFit="1" customWidth="1"/>
    <col min="7429" max="7429" width="11.140625" style="745" customWidth="1"/>
    <col min="7430" max="7430" width="10.85546875" style="745" customWidth="1"/>
    <col min="7431" max="7431" width="9.140625" style="745"/>
    <col min="7432" max="7432" width="11.140625" style="745" customWidth="1"/>
    <col min="7433" max="7433" width="12.140625" style="745" customWidth="1"/>
    <col min="7434" max="7434" width="9.140625" style="745"/>
    <col min="7435" max="7435" width="11" style="745" customWidth="1"/>
    <col min="7436" max="7436" width="11.140625" style="745" customWidth="1"/>
    <col min="7437" max="7437" width="9.140625" style="745"/>
    <col min="7438" max="7438" width="11.42578125" style="745" customWidth="1"/>
    <col min="7439" max="7439" width="10.5703125" style="745" customWidth="1"/>
    <col min="7440" max="7681" width="9.140625" style="745"/>
    <col min="7682" max="7682" width="13.5703125" style="745" customWidth="1"/>
    <col min="7683" max="7683" width="66.85546875" style="745" customWidth="1"/>
    <col min="7684" max="7684" width="11.42578125" style="745" bestFit="1" customWidth="1"/>
    <col min="7685" max="7685" width="11.140625" style="745" customWidth="1"/>
    <col min="7686" max="7686" width="10.85546875" style="745" customWidth="1"/>
    <col min="7687" max="7687" width="9.140625" style="745"/>
    <col min="7688" max="7688" width="11.140625" style="745" customWidth="1"/>
    <col min="7689" max="7689" width="12.140625" style="745" customWidth="1"/>
    <col min="7690" max="7690" width="9.140625" style="745"/>
    <col min="7691" max="7691" width="11" style="745" customWidth="1"/>
    <col min="7692" max="7692" width="11.140625" style="745" customWidth="1"/>
    <col min="7693" max="7693" width="9.140625" style="745"/>
    <col min="7694" max="7694" width="11.42578125" style="745" customWidth="1"/>
    <col min="7695" max="7695" width="10.5703125" style="745" customWidth="1"/>
    <col min="7696" max="7937" width="9.140625" style="745"/>
    <col min="7938" max="7938" width="13.5703125" style="745" customWidth="1"/>
    <col min="7939" max="7939" width="66.85546875" style="745" customWidth="1"/>
    <col min="7940" max="7940" width="11.42578125" style="745" bestFit="1" customWidth="1"/>
    <col min="7941" max="7941" width="11.140625" style="745" customWidth="1"/>
    <col min="7942" max="7942" width="10.85546875" style="745" customWidth="1"/>
    <col min="7943" max="7943" width="9.140625" style="745"/>
    <col min="7944" max="7944" width="11.140625" style="745" customWidth="1"/>
    <col min="7945" max="7945" width="12.140625" style="745" customWidth="1"/>
    <col min="7946" max="7946" width="9.140625" style="745"/>
    <col min="7947" max="7947" width="11" style="745" customWidth="1"/>
    <col min="7948" max="7948" width="11.140625" style="745" customWidth="1"/>
    <col min="7949" max="7949" width="9.140625" style="745"/>
    <col min="7950" max="7950" width="11.42578125" style="745" customWidth="1"/>
    <col min="7951" max="7951" width="10.5703125" style="745" customWidth="1"/>
    <col min="7952" max="8193" width="9.140625" style="745"/>
    <col min="8194" max="8194" width="13.5703125" style="745" customWidth="1"/>
    <col min="8195" max="8195" width="66.85546875" style="745" customWidth="1"/>
    <col min="8196" max="8196" width="11.42578125" style="745" bestFit="1" customWidth="1"/>
    <col min="8197" max="8197" width="11.140625" style="745" customWidth="1"/>
    <col min="8198" max="8198" width="10.85546875" style="745" customWidth="1"/>
    <col min="8199" max="8199" width="9.140625" style="745"/>
    <col min="8200" max="8200" width="11.140625" style="745" customWidth="1"/>
    <col min="8201" max="8201" width="12.140625" style="745" customWidth="1"/>
    <col min="8202" max="8202" width="9.140625" style="745"/>
    <col min="8203" max="8203" width="11" style="745" customWidth="1"/>
    <col min="8204" max="8204" width="11.140625" style="745" customWidth="1"/>
    <col min="8205" max="8205" width="9.140625" style="745"/>
    <col min="8206" max="8206" width="11.42578125" style="745" customWidth="1"/>
    <col min="8207" max="8207" width="10.5703125" style="745" customWidth="1"/>
    <col min="8208" max="8449" width="9.140625" style="745"/>
    <col min="8450" max="8450" width="13.5703125" style="745" customWidth="1"/>
    <col min="8451" max="8451" width="66.85546875" style="745" customWidth="1"/>
    <col min="8452" max="8452" width="11.42578125" style="745" bestFit="1" customWidth="1"/>
    <col min="8453" max="8453" width="11.140625" style="745" customWidth="1"/>
    <col min="8454" max="8454" width="10.85546875" style="745" customWidth="1"/>
    <col min="8455" max="8455" width="9.140625" style="745"/>
    <col min="8456" max="8456" width="11.140625" style="745" customWidth="1"/>
    <col min="8457" max="8457" width="12.140625" style="745" customWidth="1"/>
    <col min="8458" max="8458" width="9.140625" style="745"/>
    <col min="8459" max="8459" width="11" style="745" customWidth="1"/>
    <col min="8460" max="8460" width="11.140625" style="745" customWidth="1"/>
    <col min="8461" max="8461" width="9.140625" style="745"/>
    <col min="8462" max="8462" width="11.42578125" style="745" customWidth="1"/>
    <col min="8463" max="8463" width="10.5703125" style="745" customWidth="1"/>
    <col min="8464" max="8705" width="9.140625" style="745"/>
    <col min="8706" max="8706" width="13.5703125" style="745" customWidth="1"/>
    <col min="8707" max="8707" width="66.85546875" style="745" customWidth="1"/>
    <col min="8708" max="8708" width="11.42578125" style="745" bestFit="1" customWidth="1"/>
    <col min="8709" max="8709" width="11.140625" style="745" customWidth="1"/>
    <col min="8710" max="8710" width="10.85546875" style="745" customWidth="1"/>
    <col min="8711" max="8711" width="9.140625" style="745"/>
    <col min="8712" max="8712" width="11.140625" style="745" customWidth="1"/>
    <col min="8713" max="8713" width="12.140625" style="745" customWidth="1"/>
    <col min="8714" max="8714" width="9.140625" style="745"/>
    <col min="8715" max="8715" width="11" style="745" customWidth="1"/>
    <col min="8716" max="8716" width="11.140625" style="745" customWidth="1"/>
    <col min="8717" max="8717" width="9.140625" style="745"/>
    <col min="8718" max="8718" width="11.42578125" style="745" customWidth="1"/>
    <col min="8719" max="8719" width="10.5703125" style="745" customWidth="1"/>
    <col min="8720" max="8961" width="9.140625" style="745"/>
    <col min="8962" max="8962" width="13.5703125" style="745" customWidth="1"/>
    <col min="8963" max="8963" width="66.85546875" style="745" customWidth="1"/>
    <col min="8964" max="8964" width="11.42578125" style="745" bestFit="1" customWidth="1"/>
    <col min="8965" max="8965" width="11.140625" style="745" customWidth="1"/>
    <col min="8966" max="8966" width="10.85546875" style="745" customWidth="1"/>
    <col min="8967" max="8967" width="9.140625" style="745"/>
    <col min="8968" max="8968" width="11.140625" style="745" customWidth="1"/>
    <col min="8969" max="8969" width="12.140625" style="745" customWidth="1"/>
    <col min="8970" max="8970" width="9.140625" style="745"/>
    <col min="8971" max="8971" width="11" style="745" customWidth="1"/>
    <col min="8972" max="8972" width="11.140625" style="745" customWidth="1"/>
    <col min="8973" max="8973" width="9.140625" style="745"/>
    <col min="8974" max="8974" width="11.42578125" style="745" customWidth="1"/>
    <col min="8975" max="8975" width="10.5703125" style="745" customWidth="1"/>
    <col min="8976" max="9217" width="9.140625" style="745"/>
    <col min="9218" max="9218" width="13.5703125" style="745" customWidth="1"/>
    <col min="9219" max="9219" width="66.85546875" style="745" customWidth="1"/>
    <col min="9220" max="9220" width="11.42578125" style="745" bestFit="1" customWidth="1"/>
    <col min="9221" max="9221" width="11.140625" style="745" customWidth="1"/>
    <col min="9222" max="9222" width="10.85546875" style="745" customWidth="1"/>
    <col min="9223" max="9223" width="9.140625" style="745"/>
    <col min="9224" max="9224" width="11.140625" style="745" customWidth="1"/>
    <col min="9225" max="9225" width="12.140625" style="745" customWidth="1"/>
    <col min="9226" max="9226" width="9.140625" style="745"/>
    <col min="9227" max="9227" width="11" style="745" customWidth="1"/>
    <col min="9228" max="9228" width="11.140625" style="745" customWidth="1"/>
    <col min="9229" max="9229" width="9.140625" style="745"/>
    <col min="9230" max="9230" width="11.42578125" style="745" customWidth="1"/>
    <col min="9231" max="9231" width="10.5703125" style="745" customWidth="1"/>
    <col min="9232" max="9473" width="9.140625" style="745"/>
    <col min="9474" max="9474" width="13.5703125" style="745" customWidth="1"/>
    <col min="9475" max="9475" width="66.85546875" style="745" customWidth="1"/>
    <col min="9476" max="9476" width="11.42578125" style="745" bestFit="1" customWidth="1"/>
    <col min="9477" max="9477" width="11.140625" style="745" customWidth="1"/>
    <col min="9478" max="9478" width="10.85546875" style="745" customWidth="1"/>
    <col min="9479" max="9479" width="9.140625" style="745"/>
    <col min="9480" max="9480" width="11.140625" style="745" customWidth="1"/>
    <col min="9481" max="9481" width="12.140625" style="745" customWidth="1"/>
    <col min="9482" max="9482" width="9.140625" style="745"/>
    <col min="9483" max="9483" width="11" style="745" customWidth="1"/>
    <col min="9484" max="9484" width="11.140625" style="745" customWidth="1"/>
    <col min="9485" max="9485" width="9.140625" style="745"/>
    <col min="9486" max="9486" width="11.42578125" style="745" customWidth="1"/>
    <col min="9487" max="9487" width="10.5703125" style="745" customWidth="1"/>
    <col min="9488" max="9729" width="9.140625" style="745"/>
    <col min="9730" max="9730" width="13.5703125" style="745" customWidth="1"/>
    <col min="9731" max="9731" width="66.85546875" style="745" customWidth="1"/>
    <col min="9732" max="9732" width="11.42578125" style="745" bestFit="1" customWidth="1"/>
    <col min="9733" max="9733" width="11.140625" style="745" customWidth="1"/>
    <col min="9734" max="9734" width="10.85546875" style="745" customWidth="1"/>
    <col min="9735" max="9735" width="9.140625" style="745"/>
    <col min="9736" max="9736" width="11.140625" style="745" customWidth="1"/>
    <col min="9737" max="9737" width="12.140625" style="745" customWidth="1"/>
    <col min="9738" max="9738" width="9.140625" style="745"/>
    <col min="9739" max="9739" width="11" style="745" customWidth="1"/>
    <col min="9740" max="9740" width="11.140625" style="745" customWidth="1"/>
    <col min="9741" max="9741" width="9.140625" style="745"/>
    <col min="9742" max="9742" width="11.42578125" style="745" customWidth="1"/>
    <col min="9743" max="9743" width="10.5703125" style="745" customWidth="1"/>
    <col min="9744" max="9985" width="9.140625" style="745"/>
    <col min="9986" max="9986" width="13.5703125" style="745" customWidth="1"/>
    <col min="9987" max="9987" width="66.85546875" style="745" customWidth="1"/>
    <col min="9988" max="9988" width="11.42578125" style="745" bestFit="1" customWidth="1"/>
    <col min="9989" max="9989" width="11.140625" style="745" customWidth="1"/>
    <col min="9990" max="9990" width="10.85546875" style="745" customWidth="1"/>
    <col min="9991" max="9991" width="9.140625" style="745"/>
    <col min="9992" max="9992" width="11.140625" style="745" customWidth="1"/>
    <col min="9993" max="9993" width="12.140625" style="745" customWidth="1"/>
    <col min="9994" max="9994" width="9.140625" style="745"/>
    <col min="9995" max="9995" width="11" style="745" customWidth="1"/>
    <col min="9996" max="9996" width="11.140625" style="745" customWidth="1"/>
    <col min="9997" max="9997" width="9.140625" style="745"/>
    <col min="9998" max="9998" width="11.42578125" style="745" customWidth="1"/>
    <col min="9999" max="9999" width="10.5703125" style="745" customWidth="1"/>
    <col min="10000" max="10241" width="9.140625" style="745"/>
    <col min="10242" max="10242" width="13.5703125" style="745" customWidth="1"/>
    <col min="10243" max="10243" width="66.85546875" style="745" customWidth="1"/>
    <col min="10244" max="10244" width="11.42578125" style="745" bestFit="1" customWidth="1"/>
    <col min="10245" max="10245" width="11.140625" style="745" customWidth="1"/>
    <col min="10246" max="10246" width="10.85546875" style="745" customWidth="1"/>
    <col min="10247" max="10247" width="9.140625" style="745"/>
    <col min="10248" max="10248" width="11.140625" style="745" customWidth="1"/>
    <col min="10249" max="10249" width="12.140625" style="745" customWidth="1"/>
    <col min="10250" max="10250" width="9.140625" style="745"/>
    <col min="10251" max="10251" width="11" style="745" customWidth="1"/>
    <col min="10252" max="10252" width="11.140625" style="745" customWidth="1"/>
    <col min="10253" max="10253" width="9.140625" style="745"/>
    <col min="10254" max="10254" width="11.42578125" style="745" customWidth="1"/>
    <col min="10255" max="10255" width="10.5703125" style="745" customWidth="1"/>
    <col min="10256" max="10497" width="9.140625" style="745"/>
    <col min="10498" max="10498" width="13.5703125" style="745" customWidth="1"/>
    <col min="10499" max="10499" width="66.85546875" style="745" customWidth="1"/>
    <col min="10500" max="10500" width="11.42578125" style="745" bestFit="1" customWidth="1"/>
    <col min="10501" max="10501" width="11.140625" style="745" customWidth="1"/>
    <col min="10502" max="10502" width="10.85546875" style="745" customWidth="1"/>
    <col min="10503" max="10503" width="9.140625" style="745"/>
    <col min="10504" max="10504" width="11.140625" style="745" customWidth="1"/>
    <col min="10505" max="10505" width="12.140625" style="745" customWidth="1"/>
    <col min="10506" max="10506" width="9.140625" style="745"/>
    <col min="10507" max="10507" width="11" style="745" customWidth="1"/>
    <col min="10508" max="10508" width="11.140625" style="745" customWidth="1"/>
    <col min="10509" max="10509" width="9.140625" style="745"/>
    <col min="10510" max="10510" width="11.42578125" style="745" customWidth="1"/>
    <col min="10511" max="10511" width="10.5703125" style="745" customWidth="1"/>
    <col min="10512" max="10753" width="9.140625" style="745"/>
    <col min="10754" max="10754" width="13.5703125" style="745" customWidth="1"/>
    <col min="10755" max="10755" width="66.85546875" style="745" customWidth="1"/>
    <col min="10756" max="10756" width="11.42578125" style="745" bestFit="1" customWidth="1"/>
    <col min="10757" max="10757" width="11.140625" style="745" customWidth="1"/>
    <col min="10758" max="10758" width="10.85546875" style="745" customWidth="1"/>
    <col min="10759" max="10759" width="9.140625" style="745"/>
    <col min="10760" max="10760" width="11.140625" style="745" customWidth="1"/>
    <col min="10761" max="10761" width="12.140625" style="745" customWidth="1"/>
    <col min="10762" max="10762" width="9.140625" style="745"/>
    <col min="10763" max="10763" width="11" style="745" customWidth="1"/>
    <col min="10764" max="10764" width="11.140625" style="745" customWidth="1"/>
    <col min="10765" max="10765" width="9.140625" style="745"/>
    <col min="10766" max="10766" width="11.42578125" style="745" customWidth="1"/>
    <col min="10767" max="10767" width="10.5703125" style="745" customWidth="1"/>
    <col min="10768" max="11009" width="9.140625" style="745"/>
    <col min="11010" max="11010" width="13.5703125" style="745" customWidth="1"/>
    <col min="11011" max="11011" width="66.85546875" style="745" customWidth="1"/>
    <col min="11012" max="11012" width="11.42578125" style="745" bestFit="1" customWidth="1"/>
    <col min="11013" max="11013" width="11.140625" style="745" customWidth="1"/>
    <col min="11014" max="11014" width="10.85546875" style="745" customWidth="1"/>
    <col min="11015" max="11015" width="9.140625" style="745"/>
    <col min="11016" max="11016" width="11.140625" style="745" customWidth="1"/>
    <col min="11017" max="11017" width="12.140625" style="745" customWidth="1"/>
    <col min="11018" max="11018" width="9.140625" style="745"/>
    <col min="11019" max="11019" width="11" style="745" customWidth="1"/>
    <col min="11020" max="11020" width="11.140625" style="745" customWidth="1"/>
    <col min="11021" max="11021" width="9.140625" style="745"/>
    <col min="11022" max="11022" width="11.42578125" style="745" customWidth="1"/>
    <col min="11023" max="11023" width="10.5703125" style="745" customWidth="1"/>
    <col min="11024" max="11265" width="9.140625" style="745"/>
    <col min="11266" max="11266" width="13.5703125" style="745" customWidth="1"/>
    <col min="11267" max="11267" width="66.85546875" style="745" customWidth="1"/>
    <col min="11268" max="11268" width="11.42578125" style="745" bestFit="1" customWidth="1"/>
    <col min="11269" max="11269" width="11.140625" style="745" customWidth="1"/>
    <col min="11270" max="11270" width="10.85546875" style="745" customWidth="1"/>
    <col min="11271" max="11271" width="9.140625" style="745"/>
    <col min="11272" max="11272" width="11.140625" style="745" customWidth="1"/>
    <col min="11273" max="11273" width="12.140625" style="745" customWidth="1"/>
    <col min="11274" max="11274" width="9.140625" style="745"/>
    <col min="11275" max="11275" width="11" style="745" customWidth="1"/>
    <col min="11276" max="11276" width="11.140625" style="745" customWidth="1"/>
    <col min="11277" max="11277" width="9.140625" style="745"/>
    <col min="11278" max="11278" width="11.42578125" style="745" customWidth="1"/>
    <col min="11279" max="11279" width="10.5703125" style="745" customWidth="1"/>
    <col min="11280" max="11521" width="9.140625" style="745"/>
    <col min="11522" max="11522" width="13.5703125" style="745" customWidth="1"/>
    <col min="11523" max="11523" width="66.85546875" style="745" customWidth="1"/>
    <col min="11524" max="11524" width="11.42578125" style="745" bestFit="1" customWidth="1"/>
    <col min="11525" max="11525" width="11.140625" style="745" customWidth="1"/>
    <col min="11526" max="11526" width="10.85546875" style="745" customWidth="1"/>
    <col min="11527" max="11527" width="9.140625" style="745"/>
    <col min="11528" max="11528" width="11.140625" style="745" customWidth="1"/>
    <col min="11529" max="11529" width="12.140625" style="745" customWidth="1"/>
    <col min="11530" max="11530" width="9.140625" style="745"/>
    <col min="11531" max="11531" width="11" style="745" customWidth="1"/>
    <col min="11532" max="11532" width="11.140625" style="745" customWidth="1"/>
    <col min="11533" max="11533" width="9.140625" style="745"/>
    <col min="11534" max="11534" width="11.42578125" style="745" customWidth="1"/>
    <col min="11535" max="11535" width="10.5703125" style="745" customWidth="1"/>
    <col min="11536" max="11777" width="9.140625" style="745"/>
    <col min="11778" max="11778" width="13.5703125" style="745" customWidth="1"/>
    <col min="11779" max="11779" width="66.85546875" style="745" customWidth="1"/>
    <col min="11780" max="11780" width="11.42578125" style="745" bestFit="1" customWidth="1"/>
    <col min="11781" max="11781" width="11.140625" style="745" customWidth="1"/>
    <col min="11782" max="11782" width="10.85546875" style="745" customWidth="1"/>
    <col min="11783" max="11783" width="9.140625" style="745"/>
    <col min="11784" max="11784" width="11.140625" style="745" customWidth="1"/>
    <col min="11785" max="11785" width="12.140625" style="745" customWidth="1"/>
    <col min="11786" max="11786" width="9.140625" style="745"/>
    <col min="11787" max="11787" width="11" style="745" customWidth="1"/>
    <col min="11788" max="11788" width="11.140625" style="745" customWidth="1"/>
    <col min="11789" max="11789" width="9.140625" style="745"/>
    <col min="11790" max="11790" width="11.42578125" style="745" customWidth="1"/>
    <col min="11791" max="11791" width="10.5703125" style="745" customWidth="1"/>
    <col min="11792" max="12033" width="9.140625" style="745"/>
    <col min="12034" max="12034" width="13.5703125" style="745" customWidth="1"/>
    <col min="12035" max="12035" width="66.85546875" style="745" customWidth="1"/>
    <col min="12036" max="12036" width="11.42578125" style="745" bestFit="1" customWidth="1"/>
    <col min="12037" max="12037" width="11.140625" style="745" customWidth="1"/>
    <col min="12038" max="12038" width="10.85546875" style="745" customWidth="1"/>
    <col min="12039" max="12039" width="9.140625" style="745"/>
    <col min="12040" max="12040" width="11.140625" style="745" customWidth="1"/>
    <col min="12041" max="12041" width="12.140625" style="745" customWidth="1"/>
    <col min="12042" max="12042" width="9.140625" style="745"/>
    <col min="12043" max="12043" width="11" style="745" customWidth="1"/>
    <col min="12044" max="12044" width="11.140625" style="745" customWidth="1"/>
    <col min="12045" max="12045" width="9.140625" style="745"/>
    <col min="12046" max="12046" width="11.42578125" style="745" customWidth="1"/>
    <col min="12047" max="12047" width="10.5703125" style="745" customWidth="1"/>
    <col min="12048" max="12289" width="9.140625" style="745"/>
    <col min="12290" max="12290" width="13.5703125" style="745" customWidth="1"/>
    <col min="12291" max="12291" width="66.85546875" style="745" customWidth="1"/>
    <col min="12292" max="12292" width="11.42578125" style="745" bestFit="1" customWidth="1"/>
    <col min="12293" max="12293" width="11.140625" style="745" customWidth="1"/>
    <col min="12294" max="12294" width="10.85546875" style="745" customWidth="1"/>
    <col min="12295" max="12295" width="9.140625" style="745"/>
    <col min="12296" max="12296" width="11.140625" style="745" customWidth="1"/>
    <col min="12297" max="12297" width="12.140625" style="745" customWidth="1"/>
    <col min="12298" max="12298" width="9.140625" style="745"/>
    <col min="12299" max="12299" width="11" style="745" customWidth="1"/>
    <col min="12300" max="12300" width="11.140625" style="745" customWidth="1"/>
    <col min="12301" max="12301" width="9.140625" style="745"/>
    <col min="12302" max="12302" width="11.42578125" style="745" customWidth="1"/>
    <col min="12303" max="12303" width="10.5703125" style="745" customWidth="1"/>
    <col min="12304" max="12545" width="9.140625" style="745"/>
    <col min="12546" max="12546" width="13.5703125" style="745" customWidth="1"/>
    <col min="12547" max="12547" width="66.85546875" style="745" customWidth="1"/>
    <col min="12548" max="12548" width="11.42578125" style="745" bestFit="1" customWidth="1"/>
    <col min="12549" max="12549" width="11.140625" style="745" customWidth="1"/>
    <col min="12550" max="12550" width="10.85546875" style="745" customWidth="1"/>
    <col min="12551" max="12551" width="9.140625" style="745"/>
    <col min="12552" max="12552" width="11.140625" style="745" customWidth="1"/>
    <col min="12553" max="12553" width="12.140625" style="745" customWidth="1"/>
    <col min="12554" max="12554" width="9.140625" style="745"/>
    <col min="12555" max="12555" width="11" style="745" customWidth="1"/>
    <col min="12556" max="12556" width="11.140625" style="745" customWidth="1"/>
    <col min="12557" max="12557" width="9.140625" style="745"/>
    <col min="12558" max="12558" width="11.42578125" style="745" customWidth="1"/>
    <col min="12559" max="12559" width="10.5703125" style="745" customWidth="1"/>
    <col min="12560" max="12801" width="9.140625" style="745"/>
    <col min="12802" max="12802" width="13.5703125" style="745" customWidth="1"/>
    <col min="12803" max="12803" width="66.85546875" style="745" customWidth="1"/>
    <col min="12804" max="12804" width="11.42578125" style="745" bestFit="1" customWidth="1"/>
    <col min="12805" max="12805" width="11.140625" style="745" customWidth="1"/>
    <col min="12806" max="12806" width="10.85546875" style="745" customWidth="1"/>
    <col min="12807" max="12807" width="9.140625" style="745"/>
    <col min="12808" max="12808" width="11.140625" style="745" customWidth="1"/>
    <col min="12809" max="12809" width="12.140625" style="745" customWidth="1"/>
    <col min="12810" max="12810" width="9.140625" style="745"/>
    <col min="12811" max="12811" width="11" style="745" customWidth="1"/>
    <col min="12812" max="12812" width="11.140625" style="745" customWidth="1"/>
    <col min="12813" max="12813" width="9.140625" style="745"/>
    <col min="12814" max="12814" width="11.42578125" style="745" customWidth="1"/>
    <col min="12815" max="12815" width="10.5703125" style="745" customWidth="1"/>
    <col min="12816" max="13057" width="9.140625" style="745"/>
    <col min="13058" max="13058" width="13.5703125" style="745" customWidth="1"/>
    <col min="13059" max="13059" width="66.85546875" style="745" customWidth="1"/>
    <col min="13060" max="13060" width="11.42578125" style="745" bestFit="1" customWidth="1"/>
    <col min="13061" max="13061" width="11.140625" style="745" customWidth="1"/>
    <col min="13062" max="13062" width="10.85546875" style="745" customWidth="1"/>
    <col min="13063" max="13063" width="9.140625" style="745"/>
    <col min="13064" max="13064" width="11.140625" style="745" customWidth="1"/>
    <col min="13065" max="13065" width="12.140625" style="745" customWidth="1"/>
    <col min="13066" max="13066" width="9.140625" style="745"/>
    <col min="13067" max="13067" width="11" style="745" customWidth="1"/>
    <col min="13068" max="13068" width="11.140625" style="745" customWidth="1"/>
    <col min="13069" max="13069" width="9.140625" style="745"/>
    <col min="13070" max="13070" width="11.42578125" style="745" customWidth="1"/>
    <col min="13071" max="13071" width="10.5703125" style="745" customWidth="1"/>
    <col min="13072" max="13313" width="9.140625" style="745"/>
    <col min="13314" max="13314" width="13.5703125" style="745" customWidth="1"/>
    <col min="13315" max="13315" width="66.85546875" style="745" customWidth="1"/>
    <col min="13316" max="13316" width="11.42578125" style="745" bestFit="1" customWidth="1"/>
    <col min="13317" max="13317" width="11.140625" style="745" customWidth="1"/>
    <col min="13318" max="13318" width="10.85546875" style="745" customWidth="1"/>
    <col min="13319" max="13319" width="9.140625" style="745"/>
    <col min="13320" max="13320" width="11.140625" style="745" customWidth="1"/>
    <col min="13321" max="13321" width="12.140625" style="745" customWidth="1"/>
    <col min="13322" max="13322" width="9.140625" style="745"/>
    <col min="13323" max="13323" width="11" style="745" customWidth="1"/>
    <col min="13324" max="13324" width="11.140625" style="745" customWidth="1"/>
    <col min="13325" max="13325" width="9.140625" style="745"/>
    <col min="13326" max="13326" width="11.42578125" style="745" customWidth="1"/>
    <col min="13327" max="13327" width="10.5703125" style="745" customWidth="1"/>
    <col min="13328" max="13569" width="9.140625" style="745"/>
    <col min="13570" max="13570" width="13.5703125" style="745" customWidth="1"/>
    <col min="13571" max="13571" width="66.85546875" style="745" customWidth="1"/>
    <col min="13572" max="13572" width="11.42578125" style="745" bestFit="1" customWidth="1"/>
    <col min="13573" max="13573" width="11.140625" style="745" customWidth="1"/>
    <col min="13574" max="13574" width="10.85546875" style="745" customWidth="1"/>
    <col min="13575" max="13575" width="9.140625" style="745"/>
    <col min="13576" max="13576" width="11.140625" style="745" customWidth="1"/>
    <col min="13577" max="13577" width="12.140625" style="745" customWidth="1"/>
    <col min="13578" max="13578" width="9.140625" style="745"/>
    <col min="13579" max="13579" width="11" style="745" customWidth="1"/>
    <col min="13580" max="13580" width="11.140625" style="745" customWidth="1"/>
    <col min="13581" max="13581" width="9.140625" style="745"/>
    <col min="13582" max="13582" width="11.42578125" style="745" customWidth="1"/>
    <col min="13583" max="13583" width="10.5703125" style="745" customWidth="1"/>
    <col min="13584" max="13825" width="9.140625" style="745"/>
    <col min="13826" max="13826" width="13.5703125" style="745" customWidth="1"/>
    <col min="13827" max="13827" width="66.85546875" style="745" customWidth="1"/>
    <col min="13828" max="13828" width="11.42578125" style="745" bestFit="1" customWidth="1"/>
    <col min="13829" max="13829" width="11.140625" style="745" customWidth="1"/>
    <col min="13830" max="13830" width="10.85546875" style="745" customWidth="1"/>
    <col min="13831" max="13831" width="9.140625" style="745"/>
    <col min="13832" max="13832" width="11.140625" style="745" customWidth="1"/>
    <col min="13833" max="13833" width="12.140625" style="745" customWidth="1"/>
    <col min="13834" max="13834" width="9.140625" style="745"/>
    <col min="13835" max="13835" width="11" style="745" customWidth="1"/>
    <col min="13836" max="13836" width="11.140625" style="745" customWidth="1"/>
    <col min="13837" max="13837" width="9.140625" style="745"/>
    <col min="13838" max="13838" width="11.42578125" style="745" customWidth="1"/>
    <col min="13839" max="13839" width="10.5703125" style="745" customWidth="1"/>
    <col min="13840" max="14081" width="9.140625" style="745"/>
    <col min="14082" max="14082" width="13.5703125" style="745" customWidth="1"/>
    <col min="14083" max="14083" width="66.85546875" style="745" customWidth="1"/>
    <col min="14084" max="14084" width="11.42578125" style="745" bestFit="1" customWidth="1"/>
    <col min="14085" max="14085" width="11.140625" style="745" customWidth="1"/>
    <col min="14086" max="14086" width="10.85546875" style="745" customWidth="1"/>
    <col min="14087" max="14087" width="9.140625" style="745"/>
    <col min="14088" max="14088" width="11.140625" style="745" customWidth="1"/>
    <col min="14089" max="14089" width="12.140625" style="745" customWidth="1"/>
    <col min="14090" max="14090" width="9.140625" style="745"/>
    <col min="14091" max="14091" width="11" style="745" customWidth="1"/>
    <col min="14092" max="14092" width="11.140625" style="745" customWidth="1"/>
    <col min="14093" max="14093" width="9.140625" style="745"/>
    <col min="14094" max="14094" width="11.42578125" style="745" customWidth="1"/>
    <col min="14095" max="14095" width="10.5703125" style="745" customWidth="1"/>
    <col min="14096" max="14337" width="9.140625" style="745"/>
    <col min="14338" max="14338" width="13.5703125" style="745" customWidth="1"/>
    <col min="14339" max="14339" width="66.85546875" style="745" customWidth="1"/>
    <col min="14340" max="14340" width="11.42578125" style="745" bestFit="1" customWidth="1"/>
    <col min="14341" max="14341" width="11.140625" style="745" customWidth="1"/>
    <col min="14342" max="14342" width="10.85546875" style="745" customWidth="1"/>
    <col min="14343" max="14343" width="9.140625" style="745"/>
    <col min="14344" max="14344" width="11.140625" style="745" customWidth="1"/>
    <col min="14345" max="14345" width="12.140625" style="745" customWidth="1"/>
    <col min="14346" max="14346" width="9.140625" style="745"/>
    <col min="14347" max="14347" width="11" style="745" customWidth="1"/>
    <col min="14348" max="14348" width="11.140625" style="745" customWidth="1"/>
    <col min="14349" max="14349" width="9.140625" style="745"/>
    <col min="14350" max="14350" width="11.42578125" style="745" customWidth="1"/>
    <col min="14351" max="14351" width="10.5703125" style="745" customWidth="1"/>
    <col min="14352" max="14593" width="9.140625" style="745"/>
    <col min="14594" max="14594" width="13.5703125" style="745" customWidth="1"/>
    <col min="14595" max="14595" width="66.85546875" style="745" customWidth="1"/>
    <col min="14596" max="14596" width="11.42578125" style="745" bestFit="1" customWidth="1"/>
    <col min="14597" max="14597" width="11.140625" style="745" customWidth="1"/>
    <col min="14598" max="14598" width="10.85546875" style="745" customWidth="1"/>
    <col min="14599" max="14599" width="9.140625" style="745"/>
    <col min="14600" max="14600" width="11.140625" style="745" customWidth="1"/>
    <col min="14601" max="14601" width="12.140625" style="745" customWidth="1"/>
    <col min="14602" max="14602" width="9.140625" style="745"/>
    <col min="14603" max="14603" width="11" style="745" customWidth="1"/>
    <col min="14604" max="14604" width="11.140625" style="745" customWidth="1"/>
    <col min="14605" max="14605" width="9.140625" style="745"/>
    <col min="14606" max="14606" width="11.42578125" style="745" customWidth="1"/>
    <col min="14607" max="14607" width="10.5703125" style="745" customWidth="1"/>
    <col min="14608" max="14849" width="9.140625" style="745"/>
    <col min="14850" max="14850" width="13.5703125" style="745" customWidth="1"/>
    <col min="14851" max="14851" width="66.85546875" style="745" customWidth="1"/>
    <col min="14852" max="14852" width="11.42578125" style="745" bestFit="1" customWidth="1"/>
    <col min="14853" max="14853" width="11.140625" style="745" customWidth="1"/>
    <col min="14854" max="14854" width="10.85546875" style="745" customWidth="1"/>
    <col min="14855" max="14855" width="9.140625" style="745"/>
    <col min="14856" max="14856" width="11.140625" style="745" customWidth="1"/>
    <col min="14857" max="14857" width="12.140625" style="745" customWidth="1"/>
    <col min="14858" max="14858" width="9.140625" style="745"/>
    <col min="14859" max="14859" width="11" style="745" customWidth="1"/>
    <col min="14860" max="14860" width="11.140625" style="745" customWidth="1"/>
    <col min="14861" max="14861" width="9.140625" style="745"/>
    <col min="14862" max="14862" width="11.42578125" style="745" customWidth="1"/>
    <col min="14863" max="14863" width="10.5703125" style="745" customWidth="1"/>
    <col min="14864" max="15105" width="9.140625" style="745"/>
    <col min="15106" max="15106" width="13.5703125" style="745" customWidth="1"/>
    <col min="15107" max="15107" width="66.85546875" style="745" customWidth="1"/>
    <col min="15108" max="15108" width="11.42578125" style="745" bestFit="1" customWidth="1"/>
    <col min="15109" max="15109" width="11.140625" style="745" customWidth="1"/>
    <col min="15110" max="15110" width="10.85546875" style="745" customWidth="1"/>
    <col min="15111" max="15111" width="9.140625" style="745"/>
    <col min="15112" max="15112" width="11.140625" style="745" customWidth="1"/>
    <col min="15113" max="15113" width="12.140625" style="745" customWidth="1"/>
    <col min="15114" max="15114" width="9.140625" style="745"/>
    <col min="15115" max="15115" width="11" style="745" customWidth="1"/>
    <col min="15116" max="15116" width="11.140625" style="745" customWidth="1"/>
    <col min="15117" max="15117" width="9.140625" style="745"/>
    <col min="15118" max="15118" width="11.42578125" style="745" customWidth="1"/>
    <col min="15119" max="15119" width="10.5703125" style="745" customWidth="1"/>
    <col min="15120" max="15361" width="9.140625" style="745"/>
    <col min="15362" max="15362" width="13.5703125" style="745" customWidth="1"/>
    <col min="15363" max="15363" width="66.85546875" style="745" customWidth="1"/>
    <col min="15364" max="15364" width="11.42578125" style="745" bestFit="1" customWidth="1"/>
    <col min="15365" max="15365" width="11.140625" style="745" customWidth="1"/>
    <col min="15366" max="15366" width="10.85546875" style="745" customWidth="1"/>
    <col min="15367" max="15367" width="9.140625" style="745"/>
    <col min="15368" max="15368" width="11.140625" style="745" customWidth="1"/>
    <col min="15369" max="15369" width="12.140625" style="745" customWidth="1"/>
    <col min="15370" max="15370" width="9.140625" style="745"/>
    <col min="15371" max="15371" width="11" style="745" customWidth="1"/>
    <col min="15372" max="15372" width="11.140625" style="745" customWidth="1"/>
    <col min="15373" max="15373" width="9.140625" style="745"/>
    <col min="15374" max="15374" width="11.42578125" style="745" customWidth="1"/>
    <col min="15375" max="15375" width="10.5703125" style="745" customWidth="1"/>
    <col min="15376" max="15617" width="9.140625" style="745"/>
    <col min="15618" max="15618" width="13.5703125" style="745" customWidth="1"/>
    <col min="15619" max="15619" width="66.85546875" style="745" customWidth="1"/>
    <col min="15620" max="15620" width="11.42578125" style="745" bestFit="1" customWidth="1"/>
    <col min="15621" max="15621" width="11.140625" style="745" customWidth="1"/>
    <col min="15622" max="15622" width="10.85546875" style="745" customWidth="1"/>
    <col min="15623" max="15623" width="9.140625" style="745"/>
    <col min="15624" max="15624" width="11.140625" style="745" customWidth="1"/>
    <col min="15625" max="15625" width="12.140625" style="745" customWidth="1"/>
    <col min="15626" max="15626" width="9.140625" style="745"/>
    <col min="15627" max="15627" width="11" style="745" customWidth="1"/>
    <col min="15628" max="15628" width="11.140625" style="745" customWidth="1"/>
    <col min="15629" max="15629" width="9.140625" style="745"/>
    <col min="15630" max="15630" width="11.42578125" style="745" customWidth="1"/>
    <col min="15631" max="15631" width="10.5703125" style="745" customWidth="1"/>
    <col min="15632" max="15873" width="9.140625" style="745"/>
    <col min="15874" max="15874" width="13.5703125" style="745" customWidth="1"/>
    <col min="15875" max="15875" width="66.85546875" style="745" customWidth="1"/>
    <col min="15876" max="15876" width="11.42578125" style="745" bestFit="1" customWidth="1"/>
    <col min="15877" max="15877" width="11.140625" style="745" customWidth="1"/>
    <col min="15878" max="15878" width="10.85546875" style="745" customWidth="1"/>
    <col min="15879" max="15879" width="9.140625" style="745"/>
    <col min="15880" max="15880" width="11.140625" style="745" customWidth="1"/>
    <col min="15881" max="15881" width="12.140625" style="745" customWidth="1"/>
    <col min="15882" max="15882" width="9.140625" style="745"/>
    <col min="15883" max="15883" width="11" style="745" customWidth="1"/>
    <col min="15884" max="15884" width="11.140625" style="745" customWidth="1"/>
    <col min="15885" max="15885" width="9.140625" style="745"/>
    <col min="15886" max="15886" width="11.42578125" style="745" customWidth="1"/>
    <col min="15887" max="15887" width="10.5703125" style="745" customWidth="1"/>
    <col min="15888" max="16129" width="9.140625" style="745"/>
    <col min="16130" max="16130" width="13.5703125" style="745" customWidth="1"/>
    <col min="16131" max="16131" width="66.85546875" style="745" customWidth="1"/>
    <col min="16132" max="16132" width="11.42578125" style="745" bestFit="1" customWidth="1"/>
    <col min="16133" max="16133" width="11.140625" style="745" customWidth="1"/>
    <col min="16134" max="16134" width="10.85546875" style="745" customWidth="1"/>
    <col min="16135" max="16135" width="9.140625" style="745"/>
    <col min="16136" max="16136" width="11.140625" style="745" customWidth="1"/>
    <col min="16137" max="16137" width="12.140625" style="745" customWidth="1"/>
    <col min="16138" max="16138" width="9.140625" style="745"/>
    <col min="16139" max="16139" width="11" style="745" customWidth="1"/>
    <col min="16140" max="16140" width="11.140625" style="745" customWidth="1"/>
    <col min="16141" max="16141" width="9.140625" style="745"/>
    <col min="16142" max="16142" width="11.42578125" style="745" customWidth="1"/>
    <col min="16143" max="16143" width="10.5703125" style="745" customWidth="1"/>
    <col min="16144" max="16384" width="9.140625" style="745"/>
  </cols>
  <sheetData>
    <row r="1" spans="1:15" s="743" customFormat="1" ht="18.75" customHeight="1">
      <c r="A1" s="303"/>
      <c r="B1" s="6747" t="str">
        <f>[5]БакалавриатДО!B1</f>
        <v>Гуманитарно-педагогическая академия (филиал) ФГАОУ ВО «КФУ им. В. И. Вернадского» в г. Ялте</v>
      </c>
      <c r="C1" s="6747"/>
      <c r="D1" s="6747"/>
      <c r="E1" s="6747"/>
      <c r="F1" s="6747"/>
      <c r="G1" s="6747"/>
      <c r="H1" s="6747"/>
      <c r="I1" s="6747"/>
      <c r="J1" s="6747"/>
      <c r="K1" s="6747"/>
      <c r="L1" s="6747"/>
      <c r="M1" s="6747"/>
      <c r="N1" s="6747"/>
      <c r="O1" s="6747"/>
    </row>
    <row r="2" spans="1:15" s="743" customFormat="1" ht="12" customHeight="1">
      <c r="A2" s="6970"/>
      <c r="B2" s="6970"/>
      <c r="C2" s="6970"/>
      <c r="D2" s="6970"/>
      <c r="E2" s="6970"/>
      <c r="F2" s="6970"/>
      <c r="G2" s="6970"/>
      <c r="H2" s="6970"/>
      <c r="I2" s="6970"/>
      <c r="J2" s="6970"/>
      <c r="K2" s="6970"/>
      <c r="L2" s="6970"/>
      <c r="M2" s="6970"/>
      <c r="N2" s="6970"/>
      <c r="O2" s="6970"/>
    </row>
    <row r="3" spans="1:15" s="743" customFormat="1" ht="18.75" customHeight="1">
      <c r="A3" s="303"/>
      <c r="B3" s="6881" t="s">
        <v>161</v>
      </c>
      <c r="C3" s="6881"/>
      <c r="D3" s="6881"/>
      <c r="E3" s="6881"/>
      <c r="F3" s="6971">
        <v>44713</v>
      </c>
      <c r="G3" s="6882"/>
      <c r="H3" s="6883" t="s">
        <v>162</v>
      </c>
      <c r="I3" s="6883"/>
      <c r="J3" s="6883"/>
      <c r="K3" s="6883"/>
      <c r="L3" s="6883"/>
      <c r="M3" s="6883"/>
      <c r="N3" s="6883"/>
      <c r="O3" s="6883"/>
    </row>
    <row r="4" spans="1:15" s="743" customFormat="1" ht="18.75">
      <c r="B4" s="2403"/>
      <c r="C4" s="2403"/>
      <c r="F4" s="744"/>
      <c r="I4" s="744"/>
      <c r="L4" s="744"/>
      <c r="O4" s="744"/>
    </row>
    <row r="5" spans="1:15" s="743" customFormat="1" ht="18.75" customHeight="1">
      <c r="A5" s="285"/>
      <c r="B5" s="6984" t="s">
        <v>1</v>
      </c>
      <c r="C5" s="6985"/>
      <c r="D5" s="6972" t="s">
        <v>2</v>
      </c>
      <c r="E5" s="6973"/>
      <c r="F5" s="6973"/>
      <c r="G5" s="6976" t="s">
        <v>3</v>
      </c>
      <c r="H5" s="6976"/>
      <c r="I5" s="6976"/>
      <c r="J5" s="6978">
        <v>3</v>
      </c>
      <c r="K5" s="6978"/>
      <c r="L5" s="6978"/>
      <c r="M5" s="6980" t="s">
        <v>38</v>
      </c>
      <c r="N5" s="6980"/>
      <c r="O5" s="6981"/>
    </row>
    <row r="6" spans="1:15" s="743" customFormat="1" ht="18.75" customHeight="1">
      <c r="A6" s="285"/>
      <c r="B6" s="6986"/>
      <c r="C6" s="6987"/>
      <c r="D6" s="6974"/>
      <c r="E6" s="6975"/>
      <c r="F6" s="6975"/>
      <c r="G6" s="6977"/>
      <c r="H6" s="6977"/>
      <c r="I6" s="6977"/>
      <c r="J6" s="6979"/>
      <c r="K6" s="6979"/>
      <c r="L6" s="6979"/>
      <c r="M6" s="6982"/>
      <c r="N6" s="6982"/>
      <c r="O6" s="6983"/>
    </row>
    <row r="7" spans="1:15" s="743" customFormat="1" ht="61.5" customHeight="1">
      <c r="A7" s="285"/>
      <c r="B7" s="6986"/>
      <c r="C7" s="6987"/>
      <c r="D7" s="2465" t="s">
        <v>7</v>
      </c>
      <c r="E7" s="2466" t="s">
        <v>8</v>
      </c>
      <c r="F7" s="2467" t="s">
        <v>9</v>
      </c>
      <c r="G7" s="2468" t="s">
        <v>7</v>
      </c>
      <c r="H7" s="2466" t="s">
        <v>8</v>
      </c>
      <c r="I7" s="2467" t="s">
        <v>9</v>
      </c>
      <c r="J7" s="2469" t="s">
        <v>7</v>
      </c>
      <c r="K7" s="2470" t="s">
        <v>8</v>
      </c>
      <c r="L7" s="2467" t="s">
        <v>9</v>
      </c>
      <c r="M7" s="2468" t="s">
        <v>7</v>
      </c>
      <c r="N7" s="2466" t="s">
        <v>8</v>
      </c>
      <c r="O7" s="2427" t="s">
        <v>9</v>
      </c>
    </row>
    <row r="8" spans="1:15" s="743" customFormat="1" ht="18.95" customHeight="1">
      <c r="A8" s="285"/>
      <c r="B8" s="6998" t="s">
        <v>10</v>
      </c>
      <c r="C8" s="6999"/>
      <c r="D8" s="2428">
        <f t="shared" ref="D8:O8" si="0">SUM(D9:D19)</f>
        <v>19</v>
      </c>
      <c r="E8" s="2428">
        <f t="shared" si="0"/>
        <v>0</v>
      </c>
      <c r="F8" s="2429">
        <f t="shared" si="0"/>
        <v>19</v>
      </c>
      <c r="G8" s="2430">
        <f t="shared" si="0"/>
        <v>18</v>
      </c>
      <c r="H8" s="2428">
        <f t="shared" si="0"/>
        <v>2</v>
      </c>
      <c r="I8" s="2429">
        <f t="shared" si="0"/>
        <v>20</v>
      </c>
      <c r="J8" s="2430">
        <f t="shared" si="0"/>
        <v>0</v>
      </c>
      <c r="K8" s="2428">
        <f t="shared" si="0"/>
        <v>0</v>
      </c>
      <c r="L8" s="2429">
        <f t="shared" si="0"/>
        <v>0</v>
      </c>
      <c r="M8" s="2430">
        <f t="shared" si="0"/>
        <v>37</v>
      </c>
      <c r="N8" s="2428">
        <f t="shared" si="0"/>
        <v>2</v>
      </c>
      <c r="O8" s="2429">
        <f t="shared" si="0"/>
        <v>39</v>
      </c>
    </row>
    <row r="9" spans="1:15" s="743" customFormat="1" ht="20.25" customHeight="1">
      <c r="A9" s="285"/>
      <c r="B9" s="2431" t="s">
        <v>165</v>
      </c>
      <c r="C9" s="2432" t="s">
        <v>117</v>
      </c>
      <c r="D9" s="2433">
        <v>0</v>
      </c>
      <c r="E9" s="2434">
        <v>0</v>
      </c>
      <c r="F9" s="2435">
        <v>0</v>
      </c>
      <c r="G9" s="2436">
        <v>0</v>
      </c>
      <c r="H9" s="2434">
        <v>0</v>
      </c>
      <c r="I9" s="2435">
        <v>0</v>
      </c>
      <c r="J9" s="2436">
        <v>0</v>
      </c>
      <c r="K9" s="2434">
        <v>0</v>
      </c>
      <c r="L9" s="2435">
        <v>0</v>
      </c>
      <c r="M9" s="2436">
        <v>0</v>
      </c>
      <c r="N9" s="2434">
        <v>0</v>
      </c>
      <c r="O9" s="2435">
        <v>0</v>
      </c>
    </row>
    <row r="10" spans="1:15" s="743" customFormat="1" ht="20.25" customHeight="1">
      <c r="A10" s="285"/>
      <c r="B10" s="2437" t="s">
        <v>170</v>
      </c>
      <c r="C10" s="2438" t="s">
        <v>171</v>
      </c>
      <c r="D10" s="2439">
        <v>0</v>
      </c>
      <c r="E10" s="2440">
        <v>0</v>
      </c>
      <c r="F10" s="2441">
        <v>0</v>
      </c>
      <c r="G10" s="2442">
        <v>0</v>
      </c>
      <c r="H10" s="2440">
        <v>0</v>
      </c>
      <c r="I10" s="2441">
        <v>0</v>
      </c>
      <c r="J10" s="2442">
        <v>0</v>
      </c>
      <c r="K10" s="2440">
        <v>0</v>
      </c>
      <c r="L10" s="2441">
        <v>0</v>
      </c>
      <c r="M10" s="2442">
        <v>0</v>
      </c>
      <c r="N10" s="2440">
        <v>0</v>
      </c>
      <c r="O10" s="2441">
        <v>0</v>
      </c>
    </row>
    <row r="11" spans="1:15" s="743" customFormat="1" ht="20.25" customHeight="1">
      <c r="A11" s="285"/>
      <c r="B11" s="2437" t="s">
        <v>166</v>
      </c>
      <c r="C11" s="2438" t="s">
        <v>121</v>
      </c>
      <c r="D11" s="2439">
        <v>0</v>
      </c>
      <c r="E11" s="2440">
        <v>0</v>
      </c>
      <c r="F11" s="2441">
        <v>0</v>
      </c>
      <c r="G11" s="2442">
        <v>18</v>
      </c>
      <c r="H11" s="2440">
        <v>1</v>
      </c>
      <c r="I11" s="2441">
        <v>19</v>
      </c>
      <c r="J11" s="2442">
        <v>0</v>
      </c>
      <c r="K11" s="2440">
        <v>0</v>
      </c>
      <c r="L11" s="2441">
        <v>0</v>
      </c>
      <c r="M11" s="2442">
        <v>18</v>
      </c>
      <c r="N11" s="2440">
        <v>1</v>
      </c>
      <c r="O11" s="2441">
        <v>19</v>
      </c>
    </row>
    <row r="12" spans="1:15" s="743" customFormat="1" ht="20.25" customHeight="1">
      <c r="A12" s="285"/>
      <c r="B12" s="2437" t="s">
        <v>167</v>
      </c>
      <c r="C12" s="2438" t="s">
        <v>123</v>
      </c>
      <c r="D12" s="2439">
        <v>19</v>
      </c>
      <c r="E12" s="2440">
        <v>0</v>
      </c>
      <c r="F12" s="2441">
        <v>19</v>
      </c>
      <c r="G12" s="2442">
        <v>0</v>
      </c>
      <c r="H12" s="2440">
        <v>0</v>
      </c>
      <c r="I12" s="2441">
        <v>0</v>
      </c>
      <c r="J12" s="2442">
        <v>0</v>
      </c>
      <c r="K12" s="2440">
        <v>0</v>
      </c>
      <c r="L12" s="2441">
        <v>0</v>
      </c>
      <c r="M12" s="2442">
        <v>19</v>
      </c>
      <c r="N12" s="2440">
        <v>0</v>
      </c>
      <c r="O12" s="2441">
        <v>19</v>
      </c>
    </row>
    <row r="13" spans="1:15" s="743" customFormat="1" ht="20.25" customHeight="1">
      <c r="A13" s="285"/>
      <c r="B13" s="2437" t="s">
        <v>168</v>
      </c>
      <c r="C13" s="2438" t="s">
        <v>127</v>
      </c>
      <c r="D13" s="2439">
        <v>0</v>
      </c>
      <c r="E13" s="2440">
        <v>0</v>
      </c>
      <c r="F13" s="2441">
        <v>0</v>
      </c>
      <c r="G13" s="2442">
        <v>0</v>
      </c>
      <c r="H13" s="2440">
        <v>1</v>
      </c>
      <c r="I13" s="2441">
        <v>1</v>
      </c>
      <c r="J13" s="2442">
        <v>0</v>
      </c>
      <c r="K13" s="2440">
        <v>0</v>
      </c>
      <c r="L13" s="2441">
        <v>0</v>
      </c>
      <c r="M13" s="2442">
        <v>0</v>
      </c>
      <c r="N13" s="2440">
        <v>1</v>
      </c>
      <c r="O13" s="2441">
        <v>1</v>
      </c>
    </row>
    <row r="14" spans="1:15" s="743" customFormat="1" ht="20.25" customHeight="1">
      <c r="A14" s="285"/>
      <c r="B14" s="2437" t="s">
        <v>172</v>
      </c>
      <c r="C14" s="2438" t="s">
        <v>129</v>
      </c>
      <c r="D14" s="2439">
        <v>0</v>
      </c>
      <c r="E14" s="2440">
        <v>0</v>
      </c>
      <c r="F14" s="2441">
        <v>0</v>
      </c>
      <c r="G14" s="2442">
        <v>0</v>
      </c>
      <c r="H14" s="2440">
        <v>0</v>
      </c>
      <c r="I14" s="2441">
        <v>0</v>
      </c>
      <c r="J14" s="2442">
        <v>0</v>
      </c>
      <c r="K14" s="2440">
        <v>0</v>
      </c>
      <c r="L14" s="2441">
        <v>0</v>
      </c>
      <c r="M14" s="2442">
        <v>0</v>
      </c>
      <c r="N14" s="2440">
        <v>0</v>
      </c>
      <c r="O14" s="2441">
        <v>0</v>
      </c>
    </row>
    <row r="15" spans="1:15" s="743" customFormat="1" ht="20.25" customHeight="1">
      <c r="A15" s="285"/>
      <c r="B15" s="2437" t="s">
        <v>173</v>
      </c>
      <c r="C15" s="2438" t="s">
        <v>139</v>
      </c>
      <c r="D15" s="2439">
        <v>0</v>
      </c>
      <c r="E15" s="2440">
        <v>0</v>
      </c>
      <c r="F15" s="2441">
        <v>0</v>
      </c>
      <c r="G15" s="2442">
        <v>0</v>
      </c>
      <c r="H15" s="2440">
        <v>0</v>
      </c>
      <c r="I15" s="2441">
        <v>0</v>
      </c>
      <c r="J15" s="2442">
        <v>0</v>
      </c>
      <c r="K15" s="2440">
        <v>0</v>
      </c>
      <c r="L15" s="2441">
        <v>0</v>
      </c>
      <c r="M15" s="2442">
        <v>0</v>
      </c>
      <c r="N15" s="2440">
        <v>0</v>
      </c>
      <c r="O15" s="2441">
        <v>0</v>
      </c>
    </row>
    <row r="16" spans="1:15" ht="18.75">
      <c r="A16" s="289"/>
      <c r="B16" s="2437" t="s">
        <v>174</v>
      </c>
      <c r="C16" s="2438" t="s">
        <v>141</v>
      </c>
      <c r="D16" s="2439">
        <v>0</v>
      </c>
      <c r="E16" s="2440">
        <v>0</v>
      </c>
      <c r="F16" s="2441">
        <v>0</v>
      </c>
      <c r="G16" s="2442">
        <v>0</v>
      </c>
      <c r="H16" s="2440">
        <v>0</v>
      </c>
      <c r="I16" s="2441">
        <v>0</v>
      </c>
      <c r="J16" s="2442">
        <v>0</v>
      </c>
      <c r="K16" s="2440">
        <v>0</v>
      </c>
      <c r="L16" s="2441">
        <v>0</v>
      </c>
      <c r="M16" s="2442">
        <v>0</v>
      </c>
      <c r="N16" s="2440">
        <v>0</v>
      </c>
      <c r="O16" s="2441">
        <v>0</v>
      </c>
    </row>
    <row r="17" spans="1:15" ht="18.75">
      <c r="A17" s="285"/>
      <c r="B17" s="2437" t="s">
        <v>175</v>
      </c>
      <c r="C17" s="2438" t="s">
        <v>143</v>
      </c>
      <c r="D17" s="2439">
        <v>0</v>
      </c>
      <c r="E17" s="2440">
        <v>0</v>
      </c>
      <c r="F17" s="2441">
        <v>0</v>
      </c>
      <c r="G17" s="2442">
        <v>0</v>
      </c>
      <c r="H17" s="2440">
        <v>0</v>
      </c>
      <c r="I17" s="2441">
        <v>0</v>
      </c>
      <c r="J17" s="2442">
        <v>0</v>
      </c>
      <c r="K17" s="2440">
        <v>0</v>
      </c>
      <c r="L17" s="2441">
        <v>0</v>
      </c>
      <c r="M17" s="2442">
        <v>0</v>
      </c>
      <c r="N17" s="2440">
        <v>0</v>
      </c>
      <c r="O17" s="2441">
        <v>0</v>
      </c>
    </row>
    <row r="18" spans="1:15" ht="18.75">
      <c r="A18" s="289"/>
      <c r="B18" s="2437" t="s">
        <v>176</v>
      </c>
      <c r="C18" s="2438" t="s">
        <v>145</v>
      </c>
      <c r="D18" s="2439">
        <v>0</v>
      </c>
      <c r="E18" s="2440">
        <v>0</v>
      </c>
      <c r="F18" s="2441">
        <v>0</v>
      </c>
      <c r="G18" s="2442">
        <v>0</v>
      </c>
      <c r="H18" s="2440">
        <v>0</v>
      </c>
      <c r="I18" s="2441">
        <v>0</v>
      </c>
      <c r="J18" s="2442">
        <v>0</v>
      </c>
      <c r="K18" s="2440">
        <v>0</v>
      </c>
      <c r="L18" s="2441">
        <v>0</v>
      </c>
      <c r="M18" s="2442">
        <v>0</v>
      </c>
      <c r="N18" s="2440">
        <v>0</v>
      </c>
      <c r="O18" s="2441">
        <v>0</v>
      </c>
    </row>
    <row r="19" spans="1:15" ht="18.75">
      <c r="A19" s="285"/>
      <c r="B19" s="2421" t="s">
        <v>177</v>
      </c>
      <c r="C19" s="2422" t="s">
        <v>147</v>
      </c>
      <c r="D19" s="2423">
        <v>0</v>
      </c>
      <c r="E19" s="2424">
        <v>0</v>
      </c>
      <c r="F19" s="2425">
        <v>0</v>
      </c>
      <c r="G19" s="2426">
        <v>0</v>
      </c>
      <c r="H19" s="2424">
        <v>0</v>
      </c>
      <c r="I19" s="2425">
        <v>0</v>
      </c>
      <c r="J19" s="2426">
        <v>0</v>
      </c>
      <c r="K19" s="2424">
        <v>0</v>
      </c>
      <c r="L19" s="2425">
        <v>0</v>
      </c>
      <c r="M19" s="2426">
        <v>0</v>
      </c>
      <c r="N19" s="2424">
        <v>0</v>
      </c>
      <c r="O19" s="2425">
        <v>0</v>
      </c>
    </row>
    <row r="20" spans="1:15" s="746" customFormat="1" ht="18.600000000000001" customHeight="1">
      <c r="A20" s="290"/>
      <c r="B20" s="7000" t="s">
        <v>14</v>
      </c>
      <c r="C20" s="7001"/>
      <c r="D20" s="2408">
        <f t="shared" ref="D20:O20" si="1">SUM(D9:D19)</f>
        <v>19</v>
      </c>
      <c r="E20" s="2405">
        <f t="shared" si="1"/>
        <v>0</v>
      </c>
      <c r="F20" s="2406">
        <f t="shared" si="1"/>
        <v>19</v>
      </c>
      <c r="G20" s="2409">
        <f t="shared" si="1"/>
        <v>18</v>
      </c>
      <c r="H20" s="2405">
        <f t="shared" si="1"/>
        <v>2</v>
      </c>
      <c r="I20" s="2406">
        <f t="shared" si="1"/>
        <v>20</v>
      </c>
      <c r="J20" s="2409">
        <f t="shared" si="1"/>
        <v>0</v>
      </c>
      <c r="K20" s="2405">
        <f t="shared" si="1"/>
        <v>0</v>
      </c>
      <c r="L20" s="2406">
        <f t="shared" si="1"/>
        <v>0</v>
      </c>
      <c r="M20" s="2409">
        <f t="shared" si="1"/>
        <v>37</v>
      </c>
      <c r="N20" s="2405">
        <f t="shared" si="1"/>
        <v>2</v>
      </c>
      <c r="O20" s="2406">
        <f t="shared" si="1"/>
        <v>39</v>
      </c>
    </row>
    <row r="21" spans="1:15" ht="18" customHeight="1">
      <c r="A21" s="289"/>
      <c r="B21" s="7002" t="s">
        <v>15</v>
      </c>
      <c r="C21" s="7003"/>
      <c r="D21" s="2443"/>
      <c r="E21" s="2444"/>
      <c r="F21" s="2445"/>
      <c r="G21" s="2444"/>
      <c r="H21" s="2444"/>
      <c r="I21" s="2445"/>
      <c r="J21" s="2444"/>
      <c r="K21" s="2444"/>
      <c r="L21" s="2445"/>
      <c r="M21" s="2444"/>
      <c r="N21" s="2444"/>
      <c r="O21" s="2445"/>
    </row>
    <row r="22" spans="1:15" ht="18.600000000000001" customHeight="1">
      <c r="A22" s="289"/>
      <c r="B22" s="7004" t="s">
        <v>16</v>
      </c>
      <c r="C22" s="7005"/>
      <c r="D22" s="2446"/>
      <c r="E22" s="2447"/>
      <c r="F22" s="2448"/>
      <c r="G22" s="2447"/>
      <c r="H22" s="2447"/>
      <c r="I22" s="2448"/>
      <c r="J22" s="2447"/>
      <c r="K22" s="2447"/>
      <c r="L22" s="2448"/>
      <c r="M22" s="2447"/>
      <c r="N22" s="2447"/>
      <c r="O22" s="2448"/>
    </row>
    <row r="23" spans="1:15" s="743" customFormat="1" ht="20.25" customHeight="1">
      <c r="A23" s="285"/>
      <c r="B23" s="2415" t="s">
        <v>165</v>
      </c>
      <c r="C23" s="2416" t="s">
        <v>117</v>
      </c>
      <c r="D23" s="2417">
        <v>0</v>
      </c>
      <c r="E23" s="2418">
        <v>0</v>
      </c>
      <c r="F23" s="2419">
        <v>0</v>
      </c>
      <c r="G23" s="2420">
        <v>0</v>
      </c>
      <c r="H23" s="2418">
        <v>0</v>
      </c>
      <c r="I23" s="2419">
        <v>0</v>
      </c>
      <c r="J23" s="2420">
        <v>0</v>
      </c>
      <c r="K23" s="2418">
        <v>0</v>
      </c>
      <c r="L23" s="2419">
        <v>0</v>
      </c>
      <c r="M23" s="2420">
        <v>0</v>
      </c>
      <c r="N23" s="2418">
        <v>0</v>
      </c>
      <c r="O23" s="2419">
        <v>0</v>
      </c>
    </row>
    <row r="24" spans="1:15" s="743" customFormat="1" ht="20.25" customHeight="1">
      <c r="A24" s="285"/>
      <c r="B24" s="2437" t="s">
        <v>170</v>
      </c>
      <c r="C24" s="2438" t="s">
        <v>171</v>
      </c>
      <c r="D24" s="2439">
        <v>0</v>
      </c>
      <c r="E24" s="2440">
        <v>0</v>
      </c>
      <c r="F24" s="2441">
        <v>0</v>
      </c>
      <c r="G24" s="2442">
        <v>0</v>
      </c>
      <c r="H24" s="2440">
        <v>0</v>
      </c>
      <c r="I24" s="2441">
        <v>0</v>
      </c>
      <c r="J24" s="2442">
        <v>0</v>
      </c>
      <c r="K24" s="2440">
        <v>0</v>
      </c>
      <c r="L24" s="2441">
        <v>0</v>
      </c>
      <c r="M24" s="2442">
        <v>0</v>
      </c>
      <c r="N24" s="2440">
        <v>0</v>
      </c>
      <c r="O24" s="2441">
        <v>0</v>
      </c>
    </row>
    <row r="25" spans="1:15" s="743" customFormat="1" ht="20.25" customHeight="1">
      <c r="A25" s="285"/>
      <c r="B25" s="2437" t="s">
        <v>166</v>
      </c>
      <c r="C25" s="2438" t="s">
        <v>121</v>
      </c>
      <c r="D25" s="2439">
        <v>0</v>
      </c>
      <c r="E25" s="2440">
        <v>0</v>
      </c>
      <c r="F25" s="2441">
        <v>0</v>
      </c>
      <c r="G25" s="2442">
        <v>18</v>
      </c>
      <c r="H25" s="2440">
        <v>1</v>
      </c>
      <c r="I25" s="2441">
        <v>19</v>
      </c>
      <c r="J25" s="2442">
        <v>0</v>
      </c>
      <c r="K25" s="2440">
        <v>0</v>
      </c>
      <c r="L25" s="2441">
        <v>0</v>
      </c>
      <c r="M25" s="2442">
        <v>18</v>
      </c>
      <c r="N25" s="2440">
        <v>1</v>
      </c>
      <c r="O25" s="2441">
        <v>19</v>
      </c>
    </row>
    <row r="26" spans="1:15" s="743" customFormat="1" ht="20.25" customHeight="1">
      <c r="A26" s="285"/>
      <c r="B26" s="2437" t="s">
        <v>167</v>
      </c>
      <c r="C26" s="2438" t="s">
        <v>123</v>
      </c>
      <c r="D26" s="2439">
        <v>18</v>
      </c>
      <c r="E26" s="2440">
        <v>0</v>
      </c>
      <c r="F26" s="2441">
        <v>18</v>
      </c>
      <c r="G26" s="2442">
        <v>0</v>
      </c>
      <c r="H26" s="2440">
        <v>0</v>
      </c>
      <c r="I26" s="2441">
        <v>0</v>
      </c>
      <c r="J26" s="2442">
        <v>0</v>
      </c>
      <c r="K26" s="2440">
        <v>0</v>
      </c>
      <c r="L26" s="2441">
        <v>0</v>
      </c>
      <c r="M26" s="2442">
        <v>18</v>
      </c>
      <c r="N26" s="2440">
        <v>0</v>
      </c>
      <c r="O26" s="2441">
        <v>18</v>
      </c>
    </row>
    <row r="27" spans="1:15" s="743" customFormat="1" ht="20.25" customHeight="1">
      <c r="A27" s="285"/>
      <c r="B27" s="2437" t="s">
        <v>168</v>
      </c>
      <c r="C27" s="2438" t="s">
        <v>127</v>
      </c>
      <c r="D27" s="2439">
        <v>0</v>
      </c>
      <c r="E27" s="2440">
        <v>0</v>
      </c>
      <c r="F27" s="2441">
        <v>0</v>
      </c>
      <c r="G27" s="2442">
        <v>0</v>
      </c>
      <c r="H27" s="2440">
        <v>1</v>
      </c>
      <c r="I27" s="2441">
        <v>1</v>
      </c>
      <c r="J27" s="2442">
        <v>0</v>
      </c>
      <c r="K27" s="2440">
        <v>0</v>
      </c>
      <c r="L27" s="2441">
        <v>0</v>
      </c>
      <c r="M27" s="2442">
        <v>0</v>
      </c>
      <c r="N27" s="2440">
        <v>1</v>
      </c>
      <c r="O27" s="2441">
        <v>1</v>
      </c>
    </row>
    <row r="28" spans="1:15" s="743" customFormat="1" ht="20.25" customHeight="1">
      <c r="A28" s="285"/>
      <c r="B28" s="2437" t="s">
        <v>172</v>
      </c>
      <c r="C28" s="2438" t="s">
        <v>129</v>
      </c>
      <c r="D28" s="2439">
        <v>0</v>
      </c>
      <c r="E28" s="2440">
        <v>0</v>
      </c>
      <c r="F28" s="2441">
        <v>0</v>
      </c>
      <c r="G28" s="2442">
        <v>0</v>
      </c>
      <c r="H28" s="2440">
        <v>0</v>
      </c>
      <c r="I28" s="2441">
        <v>0</v>
      </c>
      <c r="J28" s="2442">
        <v>0</v>
      </c>
      <c r="K28" s="2440">
        <v>0</v>
      </c>
      <c r="L28" s="2441">
        <v>0</v>
      </c>
      <c r="M28" s="2442">
        <v>0</v>
      </c>
      <c r="N28" s="2440">
        <v>0</v>
      </c>
      <c r="O28" s="2441">
        <v>0</v>
      </c>
    </row>
    <row r="29" spans="1:15" s="743" customFormat="1" ht="20.25" customHeight="1">
      <c r="A29" s="285"/>
      <c r="B29" s="2437" t="s">
        <v>173</v>
      </c>
      <c r="C29" s="2438" t="s">
        <v>139</v>
      </c>
      <c r="D29" s="2439">
        <v>0</v>
      </c>
      <c r="E29" s="2440">
        <v>0</v>
      </c>
      <c r="F29" s="2441">
        <v>0</v>
      </c>
      <c r="G29" s="2442">
        <v>0</v>
      </c>
      <c r="H29" s="2440">
        <v>0</v>
      </c>
      <c r="I29" s="2441">
        <v>0</v>
      </c>
      <c r="J29" s="2442">
        <v>0</v>
      </c>
      <c r="K29" s="2440">
        <v>0</v>
      </c>
      <c r="L29" s="2441">
        <v>0</v>
      </c>
      <c r="M29" s="2442">
        <v>0</v>
      </c>
      <c r="N29" s="2440">
        <v>0</v>
      </c>
      <c r="O29" s="2441">
        <v>0</v>
      </c>
    </row>
    <row r="30" spans="1:15" s="743" customFormat="1" ht="20.25" customHeight="1">
      <c r="A30" s="285"/>
      <c r="B30" s="2437" t="s">
        <v>174</v>
      </c>
      <c r="C30" s="2438" t="s">
        <v>141</v>
      </c>
      <c r="D30" s="2439">
        <v>0</v>
      </c>
      <c r="E30" s="2440">
        <v>0</v>
      </c>
      <c r="F30" s="2441">
        <v>0</v>
      </c>
      <c r="G30" s="2442">
        <v>0</v>
      </c>
      <c r="H30" s="2440">
        <v>0</v>
      </c>
      <c r="I30" s="2441">
        <v>0</v>
      </c>
      <c r="J30" s="2442">
        <v>0</v>
      </c>
      <c r="K30" s="2440">
        <v>0</v>
      </c>
      <c r="L30" s="2441">
        <v>0</v>
      </c>
      <c r="M30" s="2442">
        <v>0</v>
      </c>
      <c r="N30" s="2440">
        <v>0</v>
      </c>
      <c r="O30" s="2441">
        <v>0</v>
      </c>
    </row>
    <row r="31" spans="1:15" ht="18.75">
      <c r="A31" s="289"/>
      <c r="B31" s="2437" t="s">
        <v>175</v>
      </c>
      <c r="C31" s="2438" t="s">
        <v>143</v>
      </c>
      <c r="D31" s="2439">
        <v>0</v>
      </c>
      <c r="E31" s="2440">
        <v>0</v>
      </c>
      <c r="F31" s="2441">
        <v>0</v>
      </c>
      <c r="G31" s="2442">
        <v>0</v>
      </c>
      <c r="H31" s="2440">
        <v>0</v>
      </c>
      <c r="I31" s="2441">
        <v>0</v>
      </c>
      <c r="J31" s="2442">
        <v>0</v>
      </c>
      <c r="K31" s="2440">
        <v>0</v>
      </c>
      <c r="L31" s="2441">
        <v>0</v>
      </c>
      <c r="M31" s="2442">
        <v>0</v>
      </c>
      <c r="N31" s="2440">
        <v>0</v>
      </c>
      <c r="O31" s="2441">
        <v>0</v>
      </c>
    </row>
    <row r="32" spans="1:15" ht="18.75">
      <c r="A32" s="289"/>
      <c r="B32" s="2437" t="s">
        <v>176</v>
      </c>
      <c r="C32" s="2438" t="s">
        <v>145</v>
      </c>
      <c r="D32" s="2439">
        <v>0</v>
      </c>
      <c r="E32" s="2440">
        <v>0</v>
      </c>
      <c r="F32" s="2441">
        <v>0</v>
      </c>
      <c r="G32" s="2442">
        <v>0</v>
      </c>
      <c r="H32" s="2440">
        <v>0</v>
      </c>
      <c r="I32" s="2441">
        <v>0</v>
      </c>
      <c r="J32" s="2442">
        <v>0</v>
      </c>
      <c r="K32" s="2440">
        <v>0</v>
      </c>
      <c r="L32" s="2441">
        <v>0</v>
      </c>
      <c r="M32" s="2442">
        <v>0</v>
      </c>
      <c r="N32" s="2440">
        <v>0</v>
      </c>
      <c r="O32" s="2441">
        <v>0</v>
      </c>
    </row>
    <row r="33" spans="1:17" ht="18.75">
      <c r="A33" s="289"/>
      <c r="B33" s="2421" t="s">
        <v>177</v>
      </c>
      <c r="C33" s="2422" t="s">
        <v>147</v>
      </c>
      <c r="D33" s="2423">
        <v>0</v>
      </c>
      <c r="E33" s="2424">
        <v>0</v>
      </c>
      <c r="F33" s="2425">
        <v>0</v>
      </c>
      <c r="G33" s="2426">
        <v>0</v>
      </c>
      <c r="H33" s="2424">
        <v>0</v>
      </c>
      <c r="I33" s="2425">
        <v>0</v>
      </c>
      <c r="J33" s="2426">
        <v>0</v>
      </c>
      <c r="K33" s="2424">
        <v>0</v>
      </c>
      <c r="L33" s="2425">
        <v>0</v>
      </c>
      <c r="M33" s="2426">
        <v>0</v>
      </c>
      <c r="N33" s="2424">
        <v>0</v>
      </c>
      <c r="O33" s="2425">
        <v>0</v>
      </c>
    </row>
    <row r="34" spans="1:17" ht="18" customHeight="1">
      <c r="A34" s="289"/>
      <c r="B34" s="7000" t="s">
        <v>178</v>
      </c>
      <c r="C34" s="7006"/>
      <c r="D34" s="2405">
        <f t="shared" ref="D34:O34" si="2">SUM(D23:D33)</f>
        <v>18</v>
      </c>
      <c r="E34" s="2405">
        <f t="shared" si="2"/>
        <v>0</v>
      </c>
      <c r="F34" s="2406">
        <f t="shared" si="2"/>
        <v>18</v>
      </c>
      <c r="G34" s="2407">
        <f t="shared" si="2"/>
        <v>18</v>
      </c>
      <c r="H34" s="2405">
        <f t="shared" si="2"/>
        <v>2</v>
      </c>
      <c r="I34" s="2406">
        <f t="shared" si="2"/>
        <v>20</v>
      </c>
      <c r="J34" s="2407">
        <f t="shared" si="2"/>
        <v>0</v>
      </c>
      <c r="K34" s="2405">
        <v>0</v>
      </c>
      <c r="L34" s="2406">
        <f t="shared" si="2"/>
        <v>0</v>
      </c>
      <c r="M34" s="2407">
        <f t="shared" si="2"/>
        <v>36</v>
      </c>
      <c r="N34" s="2405">
        <f t="shared" si="2"/>
        <v>2</v>
      </c>
      <c r="O34" s="2406">
        <f t="shared" si="2"/>
        <v>38</v>
      </c>
    </row>
    <row r="35" spans="1:17" ht="20.25" customHeight="1">
      <c r="A35" s="289"/>
      <c r="B35" s="6988" t="s">
        <v>18</v>
      </c>
      <c r="C35" s="6989"/>
      <c r="D35" s="2449"/>
      <c r="E35" s="297"/>
      <c r="F35" s="2450"/>
      <c r="G35" s="297"/>
      <c r="H35" s="297"/>
      <c r="I35" s="2450"/>
      <c r="J35" s="297"/>
      <c r="K35" s="297"/>
      <c r="L35" s="2450"/>
      <c r="M35" s="297"/>
      <c r="N35" s="297"/>
      <c r="O35" s="2450"/>
    </row>
    <row r="36" spans="1:17" s="309" customFormat="1" ht="18.75">
      <c r="A36" s="287"/>
      <c r="B36" s="2415" t="s">
        <v>167</v>
      </c>
      <c r="C36" s="2416" t="s">
        <v>123</v>
      </c>
      <c r="D36" s="2417">
        <v>1</v>
      </c>
      <c r="E36" s="2418">
        <v>0</v>
      </c>
      <c r="F36" s="2419">
        <v>1</v>
      </c>
      <c r="G36" s="2420">
        <v>0</v>
      </c>
      <c r="H36" s="2418">
        <v>0</v>
      </c>
      <c r="I36" s="2419">
        <v>0</v>
      </c>
      <c r="J36" s="2420">
        <v>0</v>
      </c>
      <c r="K36" s="2418">
        <v>0</v>
      </c>
      <c r="L36" s="2419">
        <v>0</v>
      </c>
      <c r="M36" s="2420">
        <v>1</v>
      </c>
      <c r="N36" s="2418">
        <v>0</v>
      </c>
      <c r="O36" s="2419">
        <v>1</v>
      </c>
    </row>
    <row r="37" spans="1:17" s="309" customFormat="1" ht="18.75">
      <c r="A37" s="287"/>
      <c r="B37" s="2437" t="s">
        <v>168</v>
      </c>
      <c r="C37" s="2438" t="s">
        <v>127</v>
      </c>
      <c r="D37" s="2439">
        <v>0</v>
      </c>
      <c r="E37" s="2440">
        <v>0</v>
      </c>
      <c r="F37" s="2441">
        <v>0</v>
      </c>
      <c r="G37" s="2442">
        <v>0</v>
      </c>
      <c r="H37" s="2440">
        <v>0</v>
      </c>
      <c r="I37" s="2441">
        <v>0</v>
      </c>
      <c r="J37" s="2442">
        <v>0</v>
      </c>
      <c r="K37" s="2440">
        <v>0</v>
      </c>
      <c r="L37" s="2441">
        <v>0</v>
      </c>
      <c r="M37" s="2442">
        <v>0</v>
      </c>
      <c r="N37" s="2440">
        <v>0</v>
      </c>
      <c r="O37" s="2441">
        <v>0</v>
      </c>
    </row>
    <row r="38" spans="1:17" s="309" customFormat="1" ht="18" customHeight="1">
      <c r="A38" s="287"/>
      <c r="B38" s="2421" t="s">
        <v>173</v>
      </c>
      <c r="C38" s="2422" t="s">
        <v>139</v>
      </c>
      <c r="D38" s="2423">
        <v>0</v>
      </c>
      <c r="E38" s="2424">
        <v>0</v>
      </c>
      <c r="F38" s="2425">
        <v>0</v>
      </c>
      <c r="G38" s="2426">
        <v>0</v>
      </c>
      <c r="H38" s="2424">
        <v>0</v>
      </c>
      <c r="I38" s="2425">
        <v>0</v>
      </c>
      <c r="J38" s="2426">
        <v>0</v>
      </c>
      <c r="K38" s="2424">
        <v>0</v>
      </c>
      <c r="L38" s="2425">
        <v>0</v>
      </c>
      <c r="M38" s="2426">
        <v>0</v>
      </c>
      <c r="N38" s="2424">
        <v>0</v>
      </c>
      <c r="O38" s="2425">
        <v>0</v>
      </c>
    </row>
    <row r="39" spans="1:17" ht="23.25" customHeight="1">
      <c r="A39" s="289"/>
      <c r="B39" s="6990" t="s">
        <v>19</v>
      </c>
      <c r="C39" s="6991"/>
      <c r="D39" s="2410">
        <f t="shared" ref="D39:O39" si="3">SUM(D36:D38)</f>
        <v>1</v>
      </c>
      <c r="E39" s="2240">
        <f t="shared" si="3"/>
        <v>0</v>
      </c>
      <c r="F39" s="2404">
        <f t="shared" si="3"/>
        <v>1</v>
      </c>
      <c r="G39" s="2411">
        <f t="shared" si="3"/>
        <v>0</v>
      </c>
      <c r="H39" s="2240">
        <f t="shared" si="3"/>
        <v>0</v>
      </c>
      <c r="I39" s="2404">
        <f t="shared" si="3"/>
        <v>0</v>
      </c>
      <c r="J39" s="2411">
        <f t="shared" si="3"/>
        <v>0</v>
      </c>
      <c r="K39" s="2240">
        <f t="shared" si="3"/>
        <v>0</v>
      </c>
      <c r="L39" s="2404">
        <f t="shared" si="3"/>
        <v>0</v>
      </c>
      <c r="M39" s="2411">
        <f t="shared" si="3"/>
        <v>1</v>
      </c>
      <c r="N39" s="2240">
        <f t="shared" si="3"/>
        <v>0</v>
      </c>
      <c r="O39" s="2404">
        <f t="shared" si="3"/>
        <v>1</v>
      </c>
    </row>
    <row r="40" spans="1:17" ht="20.25" customHeight="1">
      <c r="A40" s="289"/>
      <c r="B40" s="6992" t="s">
        <v>29</v>
      </c>
      <c r="C40" s="6993"/>
      <c r="D40" s="2451">
        <f t="shared" ref="D40:O40" si="4">SUM(D23:D33)</f>
        <v>18</v>
      </c>
      <c r="E40" s="2452">
        <f t="shared" si="4"/>
        <v>0</v>
      </c>
      <c r="F40" s="2453">
        <f t="shared" si="4"/>
        <v>18</v>
      </c>
      <c r="G40" s="2454">
        <f t="shared" si="4"/>
        <v>18</v>
      </c>
      <c r="H40" s="2452">
        <f t="shared" si="4"/>
        <v>2</v>
      </c>
      <c r="I40" s="2453">
        <f t="shared" si="4"/>
        <v>20</v>
      </c>
      <c r="J40" s="2454">
        <f t="shared" si="4"/>
        <v>0</v>
      </c>
      <c r="K40" s="2452">
        <f t="shared" si="4"/>
        <v>0</v>
      </c>
      <c r="L40" s="2455">
        <f t="shared" si="4"/>
        <v>0</v>
      </c>
      <c r="M40" s="2454">
        <f t="shared" si="4"/>
        <v>36</v>
      </c>
      <c r="N40" s="2452">
        <f t="shared" si="4"/>
        <v>2</v>
      </c>
      <c r="O40" s="2456">
        <f t="shared" si="4"/>
        <v>38</v>
      </c>
    </row>
    <row r="41" spans="1:17" ht="23.25" customHeight="1">
      <c r="A41" s="289"/>
      <c r="B41" s="6994" t="s">
        <v>34</v>
      </c>
      <c r="C41" s="6995"/>
      <c r="D41" s="2457">
        <f t="shared" ref="D41:O41" si="5">SUM(D36:D38)</f>
        <v>1</v>
      </c>
      <c r="E41" s="2457">
        <f t="shared" si="5"/>
        <v>0</v>
      </c>
      <c r="F41" s="2457">
        <f t="shared" si="5"/>
        <v>1</v>
      </c>
      <c r="G41" s="2457">
        <f t="shared" si="5"/>
        <v>0</v>
      </c>
      <c r="H41" s="2457">
        <f t="shared" si="5"/>
        <v>0</v>
      </c>
      <c r="I41" s="2457">
        <f t="shared" si="5"/>
        <v>0</v>
      </c>
      <c r="J41" s="2457">
        <f t="shared" si="5"/>
        <v>0</v>
      </c>
      <c r="K41" s="2458">
        <f t="shared" si="5"/>
        <v>0</v>
      </c>
      <c r="L41" s="2459">
        <f t="shared" si="5"/>
        <v>0</v>
      </c>
      <c r="M41" s="2460">
        <f t="shared" si="5"/>
        <v>1</v>
      </c>
      <c r="N41" s="2457">
        <f t="shared" si="5"/>
        <v>0</v>
      </c>
      <c r="O41" s="2461">
        <f t="shared" si="5"/>
        <v>1</v>
      </c>
    </row>
    <row r="42" spans="1:17" ht="25.5" customHeight="1">
      <c r="A42" s="289"/>
      <c r="B42" s="6996" t="s">
        <v>35</v>
      </c>
      <c r="C42" s="6997"/>
      <c r="D42" s="2462">
        <f t="shared" ref="D42:O42" si="6">D40+D41</f>
        <v>19</v>
      </c>
      <c r="E42" s="2412">
        <f t="shared" si="6"/>
        <v>0</v>
      </c>
      <c r="F42" s="2463">
        <f t="shared" si="6"/>
        <v>19</v>
      </c>
      <c r="G42" s="2413">
        <f t="shared" si="6"/>
        <v>18</v>
      </c>
      <c r="H42" s="2412">
        <f t="shared" si="6"/>
        <v>2</v>
      </c>
      <c r="I42" s="2463">
        <f t="shared" si="6"/>
        <v>20</v>
      </c>
      <c r="J42" s="2413">
        <f t="shared" si="6"/>
        <v>0</v>
      </c>
      <c r="K42" s="2412">
        <f t="shared" si="6"/>
        <v>0</v>
      </c>
      <c r="L42" s="2414">
        <f t="shared" si="6"/>
        <v>0</v>
      </c>
      <c r="M42" s="2413">
        <f t="shared" si="6"/>
        <v>37</v>
      </c>
      <c r="N42" s="2412">
        <f t="shared" si="6"/>
        <v>2</v>
      </c>
      <c r="O42" s="2464">
        <f t="shared" si="6"/>
        <v>39</v>
      </c>
    </row>
    <row r="43" spans="1:17" ht="27.95" customHeight="1"/>
    <row r="44" spans="1:17" ht="18.75">
      <c r="B44" s="6769"/>
      <c r="C44" s="6769"/>
      <c r="D44" s="6769"/>
      <c r="E44" s="6769"/>
      <c r="F44" s="6769"/>
      <c r="G44" s="6769"/>
      <c r="H44" s="6769"/>
      <c r="I44" s="6769"/>
      <c r="J44" s="6769"/>
      <c r="K44" s="6769"/>
      <c r="L44" s="6769"/>
      <c r="M44" s="6769"/>
      <c r="N44" s="6769"/>
      <c r="O44" s="6769"/>
      <c r="P44" s="6769"/>
      <c r="Q44" s="6769"/>
    </row>
    <row r="46" spans="1:17" s="748" customFormat="1" ht="11.25"/>
    <row r="49" spans="4:18"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</row>
  </sheetData>
  <mergeCells count="21">
    <mergeCell ref="B44:Q44"/>
    <mergeCell ref="D5:F6"/>
    <mergeCell ref="G5:I6"/>
    <mergeCell ref="J5:L6"/>
    <mergeCell ref="M5:O6"/>
    <mergeCell ref="B5:C7"/>
    <mergeCell ref="B35:C35"/>
    <mergeCell ref="B39:C39"/>
    <mergeCell ref="B40:C40"/>
    <mergeCell ref="B41:C41"/>
    <mergeCell ref="B42:C42"/>
    <mergeCell ref="B8:C8"/>
    <mergeCell ref="B20:C20"/>
    <mergeCell ref="B21:C21"/>
    <mergeCell ref="B22:C22"/>
    <mergeCell ref="B34:C34"/>
    <mergeCell ref="B1:O1"/>
    <mergeCell ref="A2:O2"/>
    <mergeCell ref="B3:E3"/>
    <mergeCell ref="F3:G3"/>
    <mergeCell ref="H3:O3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9"/>
  <sheetViews>
    <sheetView zoomScale="50" zoomScaleNormal="50" workbookViewId="0">
      <selection activeCell="V31" sqref="V31"/>
    </sheetView>
  </sheetViews>
  <sheetFormatPr defaultColWidth="9" defaultRowHeight="20.25"/>
  <cols>
    <col min="1" max="1" width="88.42578125" style="55" customWidth="1"/>
    <col min="2" max="2" width="10.5703125" style="55" customWidth="1"/>
    <col min="3" max="3" width="10" style="55" customWidth="1"/>
    <col min="4" max="4" width="11.140625" style="55" customWidth="1"/>
    <col min="5" max="5" width="10.5703125" style="55" customWidth="1"/>
    <col min="6" max="6" width="11.42578125" style="55" customWidth="1"/>
    <col min="7" max="7" width="12.5703125" style="55" customWidth="1"/>
    <col min="8" max="16" width="9.42578125" style="55" customWidth="1"/>
    <col min="17" max="18" width="12.5703125" style="55" customWidth="1"/>
    <col min="19" max="19" width="13.42578125" style="63" customWidth="1"/>
    <col min="20" max="256" width="9" style="55"/>
    <col min="257" max="257" width="88.42578125" style="55" customWidth="1"/>
    <col min="258" max="275" width="9.42578125" style="55" customWidth="1"/>
    <col min="276" max="512" width="9" style="55"/>
    <col min="513" max="513" width="88.42578125" style="55" customWidth="1"/>
    <col min="514" max="531" width="9.42578125" style="55" customWidth="1"/>
    <col min="532" max="768" width="9" style="55"/>
    <col min="769" max="769" width="88.42578125" style="55" customWidth="1"/>
    <col min="770" max="787" width="9.42578125" style="55" customWidth="1"/>
    <col min="788" max="1024" width="9" style="55"/>
    <col min="1025" max="1025" width="88.42578125" style="55" customWidth="1"/>
    <col min="1026" max="1043" width="9.42578125" style="55" customWidth="1"/>
    <col min="1044" max="1280" width="9" style="55"/>
    <col min="1281" max="1281" width="88.42578125" style="55" customWidth="1"/>
    <col min="1282" max="1299" width="9.42578125" style="55" customWidth="1"/>
    <col min="1300" max="1536" width="9" style="55"/>
    <col min="1537" max="1537" width="88.42578125" style="55" customWidth="1"/>
    <col min="1538" max="1555" width="9.42578125" style="55" customWidth="1"/>
    <col min="1556" max="1792" width="9" style="55"/>
    <col min="1793" max="1793" width="88.42578125" style="55" customWidth="1"/>
    <col min="1794" max="1811" width="9.42578125" style="55" customWidth="1"/>
    <col min="1812" max="2048" width="9" style="55"/>
    <col min="2049" max="2049" width="88.42578125" style="55" customWidth="1"/>
    <col min="2050" max="2067" width="9.42578125" style="55" customWidth="1"/>
    <col min="2068" max="2304" width="9" style="55"/>
    <col min="2305" max="2305" width="88.42578125" style="55" customWidth="1"/>
    <col min="2306" max="2323" width="9.42578125" style="55" customWidth="1"/>
    <col min="2324" max="2560" width="9" style="55"/>
    <col min="2561" max="2561" width="88.42578125" style="55" customWidth="1"/>
    <col min="2562" max="2579" width="9.42578125" style="55" customWidth="1"/>
    <col min="2580" max="2816" width="9" style="55"/>
    <col min="2817" max="2817" width="88.42578125" style="55" customWidth="1"/>
    <col min="2818" max="2835" width="9.42578125" style="55" customWidth="1"/>
    <col min="2836" max="3072" width="9" style="55"/>
    <col min="3073" max="3073" width="88.42578125" style="55" customWidth="1"/>
    <col min="3074" max="3091" width="9.42578125" style="55" customWidth="1"/>
    <col min="3092" max="3328" width="9" style="55"/>
    <col min="3329" max="3329" width="88.42578125" style="55" customWidth="1"/>
    <col min="3330" max="3347" width="9.42578125" style="55" customWidth="1"/>
    <col min="3348" max="3584" width="9" style="55"/>
    <col min="3585" max="3585" width="88.42578125" style="55" customWidth="1"/>
    <col min="3586" max="3603" width="9.42578125" style="55" customWidth="1"/>
    <col min="3604" max="3840" width="9" style="55"/>
    <col min="3841" max="3841" width="88.42578125" style="55" customWidth="1"/>
    <col min="3842" max="3859" width="9.42578125" style="55" customWidth="1"/>
    <col min="3860" max="4096" width="9" style="55"/>
    <col min="4097" max="4097" width="88.42578125" style="55" customWidth="1"/>
    <col min="4098" max="4115" width="9.42578125" style="55" customWidth="1"/>
    <col min="4116" max="4352" width="9" style="55"/>
    <col min="4353" max="4353" width="88.42578125" style="55" customWidth="1"/>
    <col min="4354" max="4371" width="9.42578125" style="55" customWidth="1"/>
    <col min="4372" max="4608" width="9" style="55"/>
    <col min="4609" max="4609" width="88.42578125" style="55" customWidth="1"/>
    <col min="4610" max="4627" width="9.42578125" style="55" customWidth="1"/>
    <col min="4628" max="4864" width="9" style="55"/>
    <col min="4865" max="4865" width="88.42578125" style="55" customWidth="1"/>
    <col min="4866" max="4883" width="9.42578125" style="55" customWidth="1"/>
    <col min="4884" max="5120" width="9" style="55"/>
    <col min="5121" max="5121" width="88.42578125" style="55" customWidth="1"/>
    <col min="5122" max="5139" width="9.42578125" style="55" customWidth="1"/>
    <col min="5140" max="5376" width="9" style="55"/>
    <col min="5377" max="5377" width="88.42578125" style="55" customWidth="1"/>
    <col min="5378" max="5395" width="9.42578125" style="55" customWidth="1"/>
    <col min="5396" max="5632" width="9" style="55"/>
    <col min="5633" max="5633" width="88.42578125" style="55" customWidth="1"/>
    <col min="5634" max="5651" width="9.42578125" style="55" customWidth="1"/>
    <col min="5652" max="5888" width="9" style="55"/>
    <col min="5889" max="5889" width="88.42578125" style="55" customWidth="1"/>
    <col min="5890" max="5907" width="9.42578125" style="55" customWidth="1"/>
    <col min="5908" max="6144" width="9" style="55"/>
    <col min="6145" max="6145" width="88.42578125" style="55" customWidth="1"/>
    <col min="6146" max="6163" width="9.42578125" style="55" customWidth="1"/>
    <col min="6164" max="6400" width="9" style="55"/>
    <col min="6401" max="6401" width="88.42578125" style="55" customWidth="1"/>
    <col min="6402" max="6419" width="9.42578125" style="55" customWidth="1"/>
    <col min="6420" max="6656" width="9" style="55"/>
    <col min="6657" max="6657" width="88.42578125" style="55" customWidth="1"/>
    <col min="6658" max="6675" width="9.42578125" style="55" customWidth="1"/>
    <col min="6676" max="6912" width="9" style="55"/>
    <col min="6913" max="6913" width="88.42578125" style="55" customWidth="1"/>
    <col min="6914" max="6931" width="9.42578125" style="55" customWidth="1"/>
    <col min="6932" max="7168" width="9" style="55"/>
    <col min="7169" max="7169" width="88.42578125" style="55" customWidth="1"/>
    <col min="7170" max="7187" width="9.42578125" style="55" customWidth="1"/>
    <col min="7188" max="7424" width="9" style="55"/>
    <col min="7425" max="7425" width="88.42578125" style="55" customWidth="1"/>
    <col min="7426" max="7443" width="9.42578125" style="55" customWidth="1"/>
    <col min="7444" max="7680" width="9" style="55"/>
    <col min="7681" max="7681" width="88.42578125" style="55" customWidth="1"/>
    <col min="7682" max="7699" width="9.42578125" style="55" customWidth="1"/>
    <col min="7700" max="7936" width="9" style="55"/>
    <col min="7937" max="7937" width="88.42578125" style="55" customWidth="1"/>
    <col min="7938" max="7955" width="9.42578125" style="55" customWidth="1"/>
    <col min="7956" max="8192" width="9" style="55"/>
    <col min="8193" max="8193" width="88.42578125" style="55" customWidth="1"/>
    <col min="8194" max="8211" width="9.42578125" style="55" customWidth="1"/>
    <col min="8212" max="8448" width="9" style="55"/>
    <col min="8449" max="8449" width="88.42578125" style="55" customWidth="1"/>
    <col min="8450" max="8467" width="9.42578125" style="55" customWidth="1"/>
    <col min="8468" max="8704" width="9" style="55"/>
    <col min="8705" max="8705" width="88.42578125" style="55" customWidth="1"/>
    <col min="8706" max="8723" width="9.42578125" style="55" customWidth="1"/>
    <col min="8724" max="8960" width="9" style="55"/>
    <col min="8961" max="8961" width="88.42578125" style="55" customWidth="1"/>
    <col min="8962" max="8979" width="9.42578125" style="55" customWidth="1"/>
    <col min="8980" max="9216" width="9" style="55"/>
    <col min="9217" max="9217" width="88.42578125" style="55" customWidth="1"/>
    <col min="9218" max="9235" width="9.42578125" style="55" customWidth="1"/>
    <col min="9236" max="9472" width="9" style="55"/>
    <col min="9473" max="9473" width="88.42578125" style="55" customWidth="1"/>
    <col min="9474" max="9491" width="9.42578125" style="55" customWidth="1"/>
    <col min="9492" max="9728" width="9" style="55"/>
    <col min="9729" max="9729" width="88.42578125" style="55" customWidth="1"/>
    <col min="9730" max="9747" width="9.42578125" style="55" customWidth="1"/>
    <col min="9748" max="9984" width="9" style="55"/>
    <col min="9985" max="9985" width="88.42578125" style="55" customWidth="1"/>
    <col min="9986" max="10003" width="9.42578125" style="55" customWidth="1"/>
    <col min="10004" max="10240" width="9" style="55"/>
    <col min="10241" max="10241" width="88.42578125" style="55" customWidth="1"/>
    <col min="10242" max="10259" width="9.42578125" style="55" customWidth="1"/>
    <col min="10260" max="10496" width="9" style="55"/>
    <col min="10497" max="10497" width="88.42578125" style="55" customWidth="1"/>
    <col min="10498" max="10515" width="9.42578125" style="55" customWidth="1"/>
    <col min="10516" max="10752" width="9" style="55"/>
    <col min="10753" max="10753" width="88.42578125" style="55" customWidth="1"/>
    <col min="10754" max="10771" width="9.42578125" style="55" customWidth="1"/>
    <col min="10772" max="11008" width="9" style="55"/>
    <col min="11009" max="11009" width="88.42578125" style="55" customWidth="1"/>
    <col min="11010" max="11027" width="9.42578125" style="55" customWidth="1"/>
    <col min="11028" max="11264" width="9" style="55"/>
    <col min="11265" max="11265" width="88.42578125" style="55" customWidth="1"/>
    <col min="11266" max="11283" width="9.42578125" style="55" customWidth="1"/>
    <col min="11284" max="11520" width="9" style="55"/>
    <col min="11521" max="11521" width="88.42578125" style="55" customWidth="1"/>
    <col min="11522" max="11539" width="9.42578125" style="55" customWidth="1"/>
    <col min="11540" max="11776" width="9" style="55"/>
    <col min="11777" max="11777" width="88.42578125" style="55" customWidth="1"/>
    <col min="11778" max="11795" width="9.42578125" style="55" customWidth="1"/>
    <col min="11796" max="12032" width="9" style="55"/>
    <col min="12033" max="12033" width="88.42578125" style="55" customWidth="1"/>
    <col min="12034" max="12051" width="9.42578125" style="55" customWidth="1"/>
    <col min="12052" max="12288" width="9" style="55"/>
    <col min="12289" max="12289" width="88.42578125" style="55" customWidth="1"/>
    <col min="12290" max="12307" width="9.42578125" style="55" customWidth="1"/>
    <col min="12308" max="12544" width="9" style="55"/>
    <col min="12545" max="12545" width="88.42578125" style="55" customWidth="1"/>
    <col min="12546" max="12563" width="9.42578125" style="55" customWidth="1"/>
    <col min="12564" max="12800" width="9" style="55"/>
    <col min="12801" max="12801" width="88.42578125" style="55" customWidth="1"/>
    <col min="12802" max="12819" width="9.42578125" style="55" customWidth="1"/>
    <col min="12820" max="13056" width="9" style="55"/>
    <col min="13057" max="13057" width="88.42578125" style="55" customWidth="1"/>
    <col min="13058" max="13075" width="9.42578125" style="55" customWidth="1"/>
    <col min="13076" max="13312" width="9" style="55"/>
    <col min="13313" max="13313" width="88.42578125" style="55" customWidth="1"/>
    <col min="13314" max="13331" width="9.42578125" style="55" customWidth="1"/>
    <col min="13332" max="13568" width="9" style="55"/>
    <col min="13569" max="13569" width="88.42578125" style="55" customWidth="1"/>
    <col min="13570" max="13587" width="9.42578125" style="55" customWidth="1"/>
    <col min="13588" max="13824" width="9" style="55"/>
    <col min="13825" max="13825" width="88.42578125" style="55" customWidth="1"/>
    <col min="13826" max="13843" width="9.42578125" style="55" customWidth="1"/>
    <col min="13844" max="14080" width="9" style="55"/>
    <col min="14081" max="14081" width="88.42578125" style="55" customWidth="1"/>
    <col min="14082" max="14099" width="9.42578125" style="55" customWidth="1"/>
    <col min="14100" max="14336" width="9" style="55"/>
    <col min="14337" max="14337" width="88.42578125" style="55" customWidth="1"/>
    <col min="14338" max="14355" width="9.42578125" style="55" customWidth="1"/>
    <col min="14356" max="14592" width="9" style="55"/>
    <col min="14593" max="14593" width="88.42578125" style="55" customWidth="1"/>
    <col min="14594" max="14611" width="9.42578125" style="55" customWidth="1"/>
    <col min="14612" max="14848" width="9" style="55"/>
    <col min="14849" max="14849" width="88.42578125" style="55" customWidth="1"/>
    <col min="14850" max="14867" width="9.42578125" style="55" customWidth="1"/>
    <col min="14868" max="15104" width="9" style="55"/>
    <col min="15105" max="15105" width="88.42578125" style="55" customWidth="1"/>
    <col min="15106" max="15123" width="9.42578125" style="55" customWidth="1"/>
    <col min="15124" max="15360" width="9" style="55"/>
    <col min="15361" max="15361" width="88.42578125" style="55" customWidth="1"/>
    <col min="15362" max="15379" width="9.42578125" style="55" customWidth="1"/>
    <col min="15380" max="15616" width="9" style="55"/>
    <col min="15617" max="15617" width="88.42578125" style="55" customWidth="1"/>
    <col min="15618" max="15635" width="9.42578125" style="55" customWidth="1"/>
    <col min="15636" max="15872" width="9" style="55"/>
    <col min="15873" max="15873" width="88.42578125" style="55" customWidth="1"/>
    <col min="15874" max="15891" width="9.42578125" style="55" customWidth="1"/>
    <col min="15892" max="16128" width="9" style="55"/>
    <col min="16129" max="16129" width="88.42578125" style="55" customWidth="1"/>
    <col min="16130" max="16147" width="9.42578125" style="55" customWidth="1"/>
    <col min="16148" max="16384" width="9" style="55"/>
  </cols>
  <sheetData>
    <row r="1" spans="1:23" ht="40.5" customHeight="1">
      <c r="A1" s="6371" t="s">
        <v>0</v>
      </c>
      <c r="B1" s="6371"/>
      <c r="C1" s="6371"/>
      <c r="D1" s="6371"/>
      <c r="E1" s="6371"/>
      <c r="F1" s="6371"/>
      <c r="G1" s="6371"/>
      <c r="H1" s="6371"/>
      <c r="I1" s="6371"/>
      <c r="J1" s="6371"/>
      <c r="K1" s="6371"/>
      <c r="L1" s="6371"/>
      <c r="M1" s="6371"/>
      <c r="N1" s="6371"/>
      <c r="O1" s="6371"/>
      <c r="P1" s="6371"/>
      <c r="Q1" s="6371"/>
      <c r="R1" s="6371"/>
      <c r="S1" s="6371"/>
      <c r="T1" s="1321"/>
      <c r="U1" s="1321"/>
      <c r="V1" s="1321"/>
      <c r="W1" s="1321"/>
    </row>
    <row r="2" spans="1:23" ht="27.75" customHeight="1">
      <c r="A2" s="6383" t="s">
        <v>382</v>
      </c>
      <c r="B2" s="6383"/>
      <c r="C2" s="6383"/>
      <c r="D2" s="6383"/>
      <c r="E2" s="6383"/>
      <c r="F2" s="6383"/>
      <c r="G2" s="6383"/>
      <c r="H2" s="6383"/>
      <c r="I2" s="6383"/>
      <c r="J2" s="6383"/>
      <c r="K2" s="6383"/>
      <c r="L2" s="6383"/>
      <c r="M2" s="6383"/>
      <c r="N2" s="6383"/>
      <c r="O2" s="6383"/>
      <c r="P2" s="6383"/>
      <c r="Q2" s="6383"/>
      <c r="R2" s="6383"/>
      <c r="S2" s="6383"/>
    </row>
    <row r="3" spans="1:23" ht="16.5" customHeight="1" thickBot="1">
      <c r="A3" s="109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6"/>
    </row>
    <row r="4" spans="1:23" ht="22.5" customHeight="1">
      <c r="A4" s="6384" t="s">
        <v>1</v>
      </c>
      <c r="B4" s="6387" t="s">
        <v>2</v>
      </c>
      <c r="C4" s="6388"/>
      <c r="D4" s="6388"/>
      <c r="E4" s="6387" t="s">
        <v>3</v>
      </c>
      <c r="F4" s="6388"/>
      <c r="G4" s="6391"/>
      <c r="H4" s="6395" t="s">
        <v>4</v>
      </c>
      <c r="I4" s="6388"/>
      <c r="J4" s="6388"/>
      <c r="K4" s="6387" t="s">
        <v>5</v>
      </c>
      <c r="L4" s="6388"/>
      <c r="M4" s="6391"/>
      <c r="N4" s="6399">
        <v>5</v>
      </c>
      <c r="O4" s="6388"/>
      <c r="P4" s="6388"/>
      <c r="Q4" s="6400" t="s">
        <v>22</v>
      </c>
      <c r="R4" s="6401"/>
      <c r="S4" s="6402"/>
    </row>
    <row r="5" spans="1:23" ht="33" customHeight="1" thickBot="1">
      <c r="A5" s="6385"/>
      <c r="B5" s="6389"/>
      <c r="C5" s="6390"/>
      <c r="D5" s="6390"/>
      <c r="E5" s="6392"/>
      <c r="F5" s="6393"/>
      <c r="G5" s="6394"/>
      <c r="H5" s="6393"/>
      <c r="I5" s="6393"/>
      <c r="J5" s="6393"/>
      <c r="K5" s="6396"/>
      <c r="L5" s="6397"/>
      <c r="M5" s="6398"/>
      <c r="N5" s="6389"/>
      <c r="O5" s="6390"/>
      <c r="P5" s="6390"/>
      <c r="Q5" s="6403"/>
      <c r="R5" s="6404"/>
      <c r="S5" s="6405"/>
    </row>
    <row r="6" spans="1:23" ht="174" customHeight="1" thickBot="1">
      <c r="A6" s="6386"/>
      <c r="B6" s="1316" t="s">
        <v>7</v>
      </c>
      <c r="C6" s="1316" t="s">
        <v>8</v>
      </c>
      <c r="D6" s="1316" t="s">
        <v>9</v>
      </c>
      <c r="E6" s="1316" t="s">
        <v>7</v>
      </c>
      <c r="F6" s="1316" t="s">
        <v>8</v>
      </c>
      <c r="G6" s="1316" t="s">
        <v>9</v>
      </c>
      <c r="H6" s="1316" t="s">
        <v>7</v>
      </c>
      <c r="I6" s="1316" t="s">
        <v>8</v>
      </c>
      <c r="J6" s="1316" t="s">
        <v>9</v>
      </c>
      <c r="K6" s="1316" t="s">
        <v>7</v>
      </c>
      <c r="L6" s="1316" t="s">
        <v>8</v>
      </c>
      <c r="M6" s="1316" t="s">
        <v>9</v>
      </c>
      <c r="N6" s="1316" t="s">
        <v>7</v>
      </c>
      <c r="O6" s="1316" t="s">
        <v>8</v>
      </c>
      <c r="P6" s="1317" t="s">
        <v>9</v>
      </c>
      <c r="Q6" s="1316" t="s">
        <v>7</v>
      </c>
      <c r="R6" s="1316" t="s">
        <v>8</v>
      </c>
      <c r="S6" s="1318" t="s">
        <v>9</v>
      </c>
    </row>
    <row r="7" spans="1:23" ht="34.5" customHeight="1" thickBot="1">
      <c r="A7" s="1174" t="s">
        <v>10</v>
      </c>
      <c r="B7" s="1175"/>
      <c r="C7" s="1176"/>
      <c r="D7" s="1177"/>
      <c r="E7" s="1178"/>
      <c r="F7" s="1178"/>
      <c r="G7" s="1179"/>
      <c r="H7" s="1175"/>
      <c r="I7" s="1178"/>
      <c r="J7" s="1180"/>
      <c r="K7" s="1178"/>
      <c r="L7" s="1178"/>
      <c r="M7" s="1179"/>
      <c r="N7" s="1175"/>
      <c r="O7" s="1178"/>
      <c r="P7" s="1179"/>
      <c r="Q7" s="1181"/>
      <c r="R7" s="1182"/>
      <c r="S7" s="1183"/>
    </row>
    <row r="8" spans="1:23" ht="36" customHeight="1">
      <c r="A8" s="1124" t="s">
        <v>252</v>
      </c>
      <c r="B8" s="2268">
        <f t="shared" ref="B8:S8" si="0">B14+B19</f>
        <v>1</v>
      </c>
      <c r="C8" s="2269">
        <f t="shared" si="0"/>
        <v>13</v>
      </c>
      <c r="D8" s="2270">
        <f t="shared" si="0"/>
        <v>14</v>
      </c>
      <c r="E8" s="2271">
        <f t="shared" si="0"/>
        <v>14</v>
      </c>
      <c r="F8" s="2272">
        <f t="shared" si="0"/>
        <v>6</v>
      </c>
      <c r="G8" s="2271">
        <f t="shared" si="0"/>
        <v>20</v>
      </c>
      <c r="H8" s="2273">
        <f t="shared" si="0"/>
        <v>3</v>
      </c>
      <c r="I8" s="2272">
        <f t="shared" si="0"/>
        <v>21</v>
      </c>
      <c r="J8" s="2274">
        <f t="shared" si="0"/>
        <v>24</v>
      </c>
      <c r="K8" s="2273">
        <f t="shared" si="0"/>
        <v>5</v>
      </c>
      <c r="L8" s="2272">
        <f t="shared" si="0"/>
        <v>19</v>
      </c>
      <c r="M8" s="2274">
        <f t="shared" si="0"/>
        <v>24</v>
      </c>
      <c r="N8" s="2273">
        <f t="shared" si="0"/>
        <v>11</v>
      </c>
      <c r="O8" s="2272">
        <f t="shared" si="0"/>
        <v>5</v>
      </c>
      <c r="P8" s="2274">
        <f t="shared" si="0"/>
        <v>16</v>
      </c>
      <c r="Q8" s="2273">
        <f t="shared" si="0"/>
        <v>34</v>
      </c>
      <c r="R8" s="2272">
        <f t="shared" si="0"/>
        <v>64</v>
      </c>
      <c r="S8" s="2274">
        <f t="shared" si="0"/>
        <v>98</v>
      </c>
    </row>
    <row r="9" spans="1:23" ht="43.5" customHeight="1">
      <c r="A9" s="1124" t="s">
        <v>253</v>
      </c>
      <c r="B9" s="1184">
        <v>0</v>
      </c>
      <c r="C9" s="1185">
        <f t="shared" ref="C9:S9" si="1">C15+C20</f>
        <v>0</v>
      </c>
      <c r="D9" s="1186">
        <v>0</v>
      </c>
      <c r="E9" s="1187">
        <f t="shared" si="1"/>
        <v>0</v>
      </c>
      <c r="F9" s="1188">
        <f t="shared" si="1"/>
        <v>14</v>
      </c>
      <c r="G9" s="1187">
        <f t="shared" si="1"/>
        <v>14</v>
      </c>
      <c r="H9" s="1189">
        <f t="shared" si="1"/>
        <v>1</v>
      </c>
      <c r="I9" s="1188">
        <f t="shared" si="1"/>
        <v>17</v>
      </c>
      <c r="J9" s="1190">
        <f t="shared" si="1"/>
        <v>18</v>
      </c>
      <c r="K9" s="1189">
        <f t="shared" si="1"/>
        <v>5</v>
      </c>
      <c r="L9" s="1188">
        <f t="shared" si="1"/>
        <v>13</v>
      </c>
      <c r="M9" s="1190">
        <f t="shared" si="1"/>
        <v>18</v>
      </c>
      <c r="N9" s="1189">
        <f t="shared" si="1"/>
        <v>10</v>
      </c>
      <c r="O9" s="1188">
        <f t="shared" si="1"/>
        <v>3</v>
      </c>
      <c r="P9" s="1190">
        <f t="shared" si="1"/>
        <v>13</v>
      </c>
      <c r="Q9" s="1189">
        <f t="shared" si="1"/>
        <v>16</v>
      </c>
      <c r="R9" s="1188">
        <f t="shared" si="1"/>
        <v>47</v>
      </c>
      <c r="S9" s="1190">
        <f t="shared" si="1"/>
        <v>63</v>
      </c>
    </row>
    <row r="10" spans="1:23" ht="36" customHeight="1" thickBot="1">
      <c r="A10" s="938" t="s">
        <v>247</v>
      </c>
      <c r="B10" s="965">
        <f t="shared" ref="B10:S10" si="2">B16+B21</f>
        <v>0</v>
      </c>
      <c r="C10" s="913">
        <f t="shared" si="2"/>
        <v>0</v>
      </c>
      <c r="D10" s="966">
        <f t="shared" si="2"/>
        <v>0</v>
      </c>
      <c r="E10" s="968">
        <f t="shared" si="2"/>
        <v>0</v>
      </c>
      <c r="F10" s="914">
        <f t="shared" si="2"/>
        <v>0</v>
      </c>
      <c r="G10" s="968">
        <f t="shared" si="2"/>
        <v>0</v>
      </c>
      <c r="H10" s="906">
        <f t="shared" si="2"/>
        <v>0</v>
      </c>
      <c r="I10" s="914">
        <f t="shared" si="2"/>
        <v>0</v>
      </c>
      <c r="J10" s="915">
        <f t="shared" si="2"/>
        <v>0</v>
      </c>
      <c r="K10" s="906">
        <f t="shared" si="2"/>
        <v>0</v>
      </c>
      <c r="L10" s="914">
        <f t="shared" si="2"/>
        <v>0</v>
      </c>
      <c r="M10" s="915">
        <f t="shared" si="2"/>
        <v>0</v>
      </c>
      <c r="N10" s="906">
        <f t="shared" si="2"/>
        <v>0</v>
      </c>
      <c r="O10" s="914">
        <f t="shared" si="2"/>
        <v>0</v>
      </c>
      <c r="P10" s="915">
        <f t="shared" si="2"/>
        <v>0</v>
      </c>
      <c r="Q10" s="906">
        <f t="shared" si="2"/>
        <v>0</v>
      </c>
      <c r="R10" s="914">
        <f t="shared" si="2"/>
        <v>0</v>
      </c>
      <c r="S10" s="915">
        <f t="shared" si="2"/>
        <v>0</v>
      </c>
    </row>
    <row r="11" spans="1:23" ht="34.5" customHeight="1" thickBot="1">
      <c r="A11" s="1174" t="s">
        <v>14</v>
      </c>
      <c r="B11" s="1191">
        <f>+B8+B9+B10</f>
        <v>1</v>
      </c>
      <c r="C11" s="1191">
        <f t="shared" ref="C11:S11" si="3">+C8+C9+C10</f>
        <v>13</v>
      </c>
      <c r="D11" s="1191">
        <f t="shared" si="3"/>
        <v>14</v>
      </c>
      <c r="E11" s="1191">
        <f t="shared" si="3"/>
        <v>14</v>
      </c>
      <c r="F11" s="1191">
        <f t="shared" si="3"/>
        <v>20</v>
      </c>
      <c r="G11" s="1191">
        <f t="shared" si="3"/>
        <v>34</v>
      </c>
      <c r="H11" s="1191">
        <f t="shared" si="3"/>
        <v>4</v>
      </c>
      <c r="I11" s="1191">
        <f t="shared" si="3"/>
        <v>38</v>
      </c>
      <c r="J11" s="1191">
        <f t="shared" si="3"/>
        <v>42</v>
      </c>
      <c r="K11" s="1191">
        <f t="shared" si="3"/>
        <v>10</v>
      </c>
      <c r="L11" s="1191">
        <f t="shared" si="3"/>
        <v>32</v>
      </c>
      <c r="M11" s="1191">
        <f t="shared" si="3"/>
        <v>42</v>
      </c>
      <c r="N11" s="1191">
        <f t="shared" si="3"/>
        <v>21</v>
      </c>
      <c r="O11" s="1191">
        <f t="shared" si="3"/>
        <v>8</v>
      </c>
      <c r="P11" s="1191">
        <f t="shared" si="3"/>
        <v>29</v>
      </c>
      <c r="Q11" s="1191">
        <f t="shared" si="3"/>
        <v>50</v>
      </c>
      <c r="R11" s="1191">
        <f t="shared" si="3"/>
        <v>111</v>
      </c>
      <c r="S11" s="1319">
        <f t="shared" si="3"/>
        <v>161</v>
      </c>
    </row>
    <row r="12" spans="1:23" ht="30.75" customHeight="1" thickBot="1">
      <c r="A12" s="1196" t="s">
        <v>15</v>
      </c>
      <c r="B12" s="1197"/>
      <c r="C12" s="1198"/>
      <c r="D12" s="1199"/>
      <c r="E12" s="1200"/>
      <c r="F12" s="1201"/>
      <c r="G12" s="1200"/>
      <c r="H12" s="1202"/>
      <c r="I12" s="1201"/>
      <c r="J12" s="1203"/>
      <c r="K12" s="1202"/>
      <c r="L12" s="1201"/>
      <c r="M12" s="1203"/>
      <c r="N12" s="1202"/>
      <c r="O12" s="1201"/>
      <c r="P12" s="1203"/>
      <c r="Q12" s="1204">
        <v>0</v>
      </c>
      <c r="R12" s="1205">
        <v>0</v>
      </c>
      <c r="S12" s="1206">
        <v>0</v>
      </c>
    </row>
    <row r="13" spans="1:23" ht="30.75" customHeight="1" thickBot="1">
      <c r="A13" s="1207" t="s">
        <v>16</v>
      </c>
      <c r="B13" s="1208"/>
      <c r="C13" s="1209"/>
      <c r="D13" s="1210"/>
      <c r="E13" s="1211"/>
      <c r="F13" s="1212"/>
      <c r="G13" s="1213"/>
      <c r="H13" s="1214"/>
      <c r="I13" s="1212"/>
      <c r="J13" s="1206"/>
      <c r="K13" s="1214"/>
      <c r="L13" s="1212"/>
      <c r="M13" s="1206"/>
      <c r="N13" s="1204"/>
      <c r="O13" s="1205"/>
      <c r="P13" s="1206"/>
      <c r="Q13" s="1215">
        <v>0</v>
      </c>
      <c r="R13" s="1216">
        <v>0</v>
      </c>
      <c r="S13" s="1114">
        <v>0</v>
      </c>
    </row>
    <row r="14" spans="1:23" ht="24.75" customHeight="1">
      <c r="A14" s="1124" t="s">
        <v>252</v>
      </c>
      <c r="B14" s="1220">
        <v>1</v>
      </c>
      <c r="C14" s="1221">
        <v>11</v>
      </c>
      <c r="D14" s="1222">
        <v>12</v>
      </c>
      <c r="E14" s="1223">
        <v>14</v>
      </c>
      <c r="F14" s="1224">
        <v>6</v>
      </c>
      <c r="G14" s="1223">
        <v>20</v>
      </c>
      <c r="H14" s="1225">
        <v>3</v>
      </c>
      <c r="I14" s="1224">
        <v>21</v>
      </c>
      <c r="J14" s="1226">
        <v>24</v>
      </c>
      <c r="K14" s="1225">
        <v>5</v>
      </c>
      <c r="L14" s="1224">
        <v>17</v>
      </c>
      <c r="M14" s="1226">
        <v>22</v>
      </c>
      <c r="N14" s="1225">
        <v>11</v>
      </c>
      <c r="O14" s="1224">
        <v>5</v>
      </c>
      <c r="P14" s="1226">
        <v>16</v>
      </c>
      <c r="Q14" s="1217">
        <f t="shared" ref="Q14:R16" si="4">B14+E14+H14+K14+N14</f>
        <v>34</v>
      </c>
      <c r="R14" s="1218">
        <f t="shared" si="4"/>
        <v>60</v>
      </c>
      <c r="S14" s="1219">
        <f t="shared" ref="S14:S16" si="5">Q14+R14</f>
        <v>94</v>
      </c>
    </row>
    <row r="15" spans="1:23" ht="40.5">
      <c r="A15" s="1124" t="s">
        <v>253</v>
      </c>
      <c r="B15" s="1220">
        <v>0</v>
      </c>
      <c r="C15" s="1221">
        <v>0</v>
      </c>
      <c r="D15" s="1222">
        <v>0</v>
      </c>
      <c r="E15" s="1223">
        <v>0</v>
      </c>
      <c r="F15" s="1224">
        <v>14</v>
      </c>
      <c r="G15" s="1223">
        <v>14</v>
      </c>
      <c r="H15" s="1225">
        <v>1</v>
      </c>
      <c r="I15" s="1224">
        <v>17</v>
      </c>
      <c r="J15" s="1226">
        <v>18</v>
      </c>
      <c r="K15" s="1225">
        <v>5</v>
      </c>
      <c r="L15" s="1224">
        <v>13</v>
      </c>
      <c r="M15" s="1226">
        <v>18</v>
      </c>
      <c r="N15" s="1225">
        <v>10</v>
      </c>
      <c r="O15" s="1224">
        <v>3</v>
      </c>
      <c r="P15" s="1226">
        <v>13</v>
      </c>
      <c r="Q15" s="1217">
        <f t="shared" si="4"/>
        <v>16</v>
      </c>
      <c r="R15" s="1218">
        <f t="shared" si="4"/>
        <v>47</v>
      </c>
      <c r="S15" s="1219">
        <f t="shared" si="5"/>
        <v>63</v>
      </c>
    </row>
    <row r="16" spans="1:23" ht="31.5" customHeight="1" thickBot="1">
      <c r="A16" s="938" t="s">
        <v>247</v>
      </c>
      <c r="B16" s="951">
        <v>0</v>
      </c>
      <c r="C16" s="916">
        <v>0</v>
      </c>
      <c r="D16" s="952">
        <v>0</v>
      </c>
      <c r="E16" s="969">
        <v>0</v>
      </c>
      <c r="F16" s="903">
        <v>0</v>
      </c>
      <c r="G16" s="969">
        <v>0</v>
      </c>
      <c r="H16" s="902">
        <v>0</v>
      </c>
      <c r="I16" s="903">
        <v>0</v>
      </c>
      <c r="J16" s="904">
        <v>0</v>
      </c>
      <c r="K16" s="902">
        <v>0</v>
      </c>
      <c r="L16" s="903">
        <v>0</v>
      </c>
      <c r="M16" s="904">
        <v>0</v>
      </c>
      <c r="N16" s="902">
        <v>0</v>
      </c>
      <c r="O16" s="903">
        <v>0</v>
      </c>
      <c r="P16" s="904">
        <v>0</v>
      </c>
      <c r="Q16" s="961">
        <f t="shared" si="4"/>
        <v>0</v>
      </c>
      <c r="R16" s="917">
        <f t="shared" si="4"/>
        <v>0</v>
      </c>
      <c r="S16" s="918">
        <f t="shared" si="5"/>
        <v>0</v>
      </c>
    </row>
    <row r="17" spans="1:19" ht="33.75" customHeight="1" thickBot="1">
      <c r="A17" s="1196" t="s">
        <v>17</v>
      </c>
      <c r="B17" s="1227">
        <f t="shared" ref="B17:S17" si="6">SUM(B14:B16)</f>
        <v>1</v>
      </c>
      <c r="C17" s="1228">
        <f t="shared" si="6"/>
        <v>11</v>
      </c>
      <c r="D17" s="1229">
        <f t="shared" si="6"/>
        <v>12</v>
      </c>
      <c r="E17" s="1192">
        <f t="shared" si="6"/>
        <v>14</v>
      </c>
      <c r="F17" s="1193">
        <f t="shared" si="6"/>
        <v>20</v>
      </c>
      <c r="G17" s="1192">
        <f t="shared" si="6"/>
        <v>34</v>
      </c>
      <c r="H17" s="1194">
        <f t="shared" si="6"/>
        <v>4</v>
      </c>
      <c r="I17" s="1193">
        <f t="shared" si="6"/>
        <v>38</v>
      </c>
      <c r="J17" s="1195">
        <f t="shared" si="6"/>
        <v>42</v>
      </c>
      <c r="K17" s="1194">
        <f t="shared" si="6"/>
        <v>10</v>
      </c>
      <c r="L17" s="1193">
        <f t="shared" si="6"/>
        <v>30</v>
      </c>
      <c r="M17" s="1195">
        <f t="shared" si="6"/>
        <v>40</v>
      </c>
      <c r="N17" s="1194">
        <f t="shared" si="6"/>
        <v>21</v>
      </c>
      <c r="O17" s="1193">
        <f t="shared" si="6"/>
        <v>8</v>
      </c>
      <c r="P17" s="1195">
        <f t="shared" si="6"/>
        <v>29</v>
      </c>
      <c r="Q17" s="1194">
        <f t="shared" si="6"/>
        <v>50</v>
      </c>
      <c r="R17" s="1193">
        <f t="shared" si="6"/>
        <v>107</v>
      </c>
      <c r="S17" s="1195">
        <f t="shared" si="6"/>
        <v>157</v>
      </c>
    </row>
    <row r="18" spans="1:19" ht="31.5" customHeight="1" thickBot="1">
      <c r="A18" s="1230" t="s">
        <v>18</v>
      </c>
      <c r="B18" s="1208"/>
      <c r="C18" s="1209"/>
      <c r="D18" s="1231"/>
      <c r="E18" s="1211"/>
      <c r="F18" s="1212"/>
      <c r="G18" s="1211"/>
      <c r="H18" s="1214"/>
      <c r="I18" s="1212"/>
      <c r="J18" s="1232"/>
      <c r="K18" s="1214"/>
      <c r="L18" s="1212"/>
      <c r="M18" s="1232"/>
      <c r="N18" s="1214"/>
      <c r="O18" s="1212"/>
      <c r="P18" s="1232"/>
      <c r="Q18" s="1204"/>
      <c r="R18" s="1205"/>
      <c r="S18" s="1206"/>
    </row>
    <row r="19" spans="1:19" ht="24.95" customHeight="1">
      <c r="A19" s="1124" t="s">
        <v>252</v>
      </c>
      <c r="B19" s="1220">
        <v>0</v>
      </c>
      <c r="C19" s="1221">
        <v>2</v>
      </c>
      <c r="D19" s="1222">
        <v>2</v>
      </c>
      <c r="E19" s="1223">
        <v>0</v>
      </c>
      <c r="F19" s="1224">
        <v>0</v>
      </c>
      <c r="G19" s="1223">
        <v>0</v>
      </c>
      <c r="H19" s="1225">
        <v>0</v>
      </c>
      <c r="I19" s="1224">
        <v>0</v>
      </c>
      <c r="J19" s="1226">
        <v>0</v>
      </c>
      <c r="K19" s="1225">
        <v>0</v>
      </c>
      <c r="L19" s="1224">
        <v>2</v>
      </c>
      <c r="M19" s="1226">
        <v>2</v>
      </c>
      <c r="N19" s="1225">
        <v>0</v>
      </c>
      <c r="O19" s="1224">
        <v>0</v>
      </c>
      <c r="P19" s="1226">
        <v>0</v>
      </c>
      <c r="Q19" s="1217">
        <f t="shared" ref="Q19:R21" si="7">B19+E19+H19+K19+N19</f>
        <v>0</v>
      </c>
      <c r="R19" s="1218">
        <f t="shared" si="7"/>
        <v>4</v>
      </c>
      <c r="S19" s="1219">
        <f t="shared" ref="S19:S21" si="8">Q19+R19</f>
        <v>4</v>
      </c>
    </row>
    <row r="20" spans="1:19" ht="46.5" customHeight="1">
      <c r="A20" s="1124" t="s">
        <v>253</v>
      </c>
      <c r="B20" s="1220">
        <v>0</v>
      </c>
      <c r="C20" s="1221">
        <v>0</v>
      </c>
      <c r="D20" s="1222">
        <v>0</v>
      </c>
      <c r="E20" s="1223">
        <v>0</v>
      </c>
      <c r="F20" s="1224">
        <v>0</v>
      </c>
      <c r="G20" s="1223">
        <v>0</v>
      </c>
      <c r="H20" s="1225">
        <v>0</v>
      </c>
      <c r="I20" s="1224">
        <v>0</v>
      </c>
      <c r="J20" s="1226">
        <v>0</v>
      </c>
      <c r="K20" s="1225">
        <v>0</v>
      </c>
      <c r="L20" s="1224">
        <v>0</v>
      </c>
      <c r="M20" s="1226">
        <v>0</v>
      </c>
      <c r="N20" s="1225">
        <v>0</v>
      </c>
      <c r="O20" s="1224">
        <v>0</v>
      </c>
      <c r="P20" s="1226">
        <v>0</v>
      </c>
      <c r="Q20" s="1217">
        <f t="shared" si="7"/>
        <v>0</v>
      </c>
      <c r="R20" s="1218">
        <f t="shared" si="7"/>
        <v>0</v>
      </c>
      <c r="S20" s="1219">
        <f t="shared" si="8"/>
        <v>0</v>
      </c>
    </row>
    <row r="21" spans="1:19" ht="33" customHeight="1" thickBot="1">
      <c r="A21" s="938" t="s">
        <v>247</v>
      </c>
      <c r="B21" s="951">
        <v>0</v>
      </c>
      <c r="C21" s="916">
        <v>0</v>
      </c>
      <c r="D21" s="952">
        <v>0</v>
      </c>
      <c r="E21" s="969">
        <v>0</v>
      </c>
      <c r="F21" s="903">
        <v>0</v>
      </c>
      <c r="G21" s="969">
        <v>0</v>
      </c>
      <c r="H21" s="902">
        <v>0</v>
      </c>
      <c r="I21" s="903">
        <v>0</v>
      </c>
      <c r="J21" s="904">
        <v>0</v>
      </c>
      <c r="K21" s="902">
        <v>0</v>
      </c>
      <c r="L21" s="903">
        <v>0</v>
      </c>
      <c r="M21" s="904">
        <v>0</v>
      </c>
      <c r="N21" s="902">
        <v>0</v>
      </c>
      <c r="O21" s="903">
        <v>0</v>
      </c>
      <c r="P21" s="904">
        <v>0</v>
      </c>
      <c r="Q21" s="961">
        <f t="shared" si="7"/>
        <v>0</v>
      </c>
      <c r="R21" s="917">
        <f t="shared" si="7"/>
        <v>0</v>
      </c>
      <c r="S21" s="918">
        <f t="shared" si="8"/>
        <v>0</v>
      </c>
    </row>
    <row r="22" spans="1:19" ht="33.75" customHeight="1" thickBot="1">
      <c r="A22" s="1233" t="s">
        <v>19</v>
      </c>
      <c r="B22" s="1227">
        <f t="shared" ref="B22:S22" si="9">SUM(B19:B21)</f>
        <v>0</v>
      </c>
      <c r="C22" s="1228">
        <f t="shared" si="9"/>
        <v>2</v>
      </c>
      <c r="D22" s="1229">
        <f t="shared" si="9"/>
        <v>2</v>
      </c>
      <c r="E22" s="909">
        <f t="shared" si="9"/>
        <v>0</v>
      </c>
      <c r="F22" s="909">
        <f t="shared" si="9"/>
        <v>0</v>
      </c>
      <c r="G22" s="909">
        <f t="shared" si="9"/>
        <v>0</v>
      </c>
      <c r="H22" s="909">
        <f t="shared" si="9"/>
        <v>0</v>
      </c>
      <c r="I22" s="909">
        <f t="shared" si="9"/>
        <v>0</v>
      </c>
      <c r="J22" s="909">
        <f t="shared" si="9"/>
        <v>0</v>
      </c>
      <c r="K22" s="909">
        <f t="shared" si="9"/>
        <v>0</v>
      </c>
      <c r="L22" s="909">
        <f t="shared" si="9"/>
        <v>2</v>
      </c>
      <c r="M22" s="1234">
        <f t="shared" si="9"/>
        <v>2</v>
      </c>
      <c r="N22" s="1235">
        <f t="shared" si="9"/>
        <v>0</v>
      </c>
      <c r="O22" s="1236">
        <f t="shared" si="9"/>
        <v>0</v>
      </c>
      <c r="P22" s="1237">
        <f t="shared" si="9"/>
        <v>0</v>
      </c>
      <c r="Q22" s="1235">
        <f t="shared" si="9"/>
        <v>0</v>
      </c>
      <c r="R22" s="1236">
        <f t="shared" si="9"/>
        <v>4</v>
      </c>
      <c r="S22" s="1237">
        <f t="shared" si="9"/>
        <v>4</v>
      </c>
    </row>
    <row r="23" spans="1:19" ht="36" customHeight="1" thickBot="1">
      <c r="A23" s="1238" t="s">
        <v>255</v>
      </c>
      <c r="B23" s="1239">
        <f t="shared" ref="B23:S23" si="10">B17+B22</f>
        <v>1</v>
      </c>
      <c r="C23" s="1239">
        <f t="shared" si="10"/>
        <v>13</v>
      </c>
      <c r="D23" s="1239">
        <f t="shared" si="10"/>
        <v>14</v>
      </c>
      <c r="E23" s="1239">
        <f t="shared" si="10"/>
        <v>14</v>
      </c>
      <c r="F23" s="1239">
        <f t="shared" si="10"/>
        <v>20</v>
      </c>
      <c r="G23" s="1239">
        <f t="shared" si="10"/>
        <v>34</v>
      </c>
      <c r="H23" s="1239">
        <f t="shared" si="10"/>
        <v>4</v>
      </c>
      <c r="I23" s="1239">
        <f t="shared" si="10"/>
        <v>38</v>
      </c>
      <c r="J23" s="1239">
        <f t="shared" si="10"/>
        <v>42</v>
      </c>
      <c r="K23" s="1239">
        <f t="shared" si="10"/>
        <v>10</v>
      </c>
      <c r="L23" s="1239">
        <f t="shared" si="10"/>
        <v>32</v>
      </c>
      <c r="M23" s="1240">
        <f t="shared" si="10"/>
        <v>42</v>
      </c>
      <c r="N23" s="1241">
        <f t="shared" si="10"/>
        <v>21</v>
      </c>
      <c r="O23" s="1242">
        <f t="shared" si="10"/>
        <v>8</v>
      </c>
      <c r="P23" s="1243">
        <f t="shared" si="10"/>
        <v>29</v>
      </c>
      <c r="Q23" s="1241">
        <f t="shared" si="10"/>
        <v>50</v>
      </c>
      <c r="R23" s="1242">
        <f t="shared" si="10"/>
        <v>111</v>
      </c>
      <c r="S23" s="1243">
        <f t="shared" si="10"/>
        <v>161</v>
      </c>
    </row>
    <row r="24" spans="1:19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>
      <c r="A26" s="6382"/>
      <c r="B26" s="6382"/>
      <c r="C26" s="6382"/>
      <c r="D26" s="6382"/>
      <c r="E26" s="6382"/>
      <c r="F26" s="6382"/>
      <c r="G26" s="6382"/>
      <c r="H26" s="6382"/>
      <c r="I26" s="6382"/>
      <c r="J26" s="6382"/>
      <c r="K26" s="6382"/>
      <c r="L26" s="6382"/>
      <c r="M26" s="6382"/>
      <c r="N26" s="6382"/>
      <c r="O26" s="6382"/>
      <c r="P26" s="6382"/>
      <c r="Q26" s="6382"/>
      <c r="R26" s="6382"/>
      <c r="S26" s="6382"/>
    </row>
    <row r="27" spans="1:19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9" spans="1:19">
      <c r="A29" s="65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50" zoomScaleNormal="50" workbookViewId="0">
      <selection activeCell="E41" sqref="E41"/>
    </sheetView>
  </sheetViews>
  <sheetFormatPr defaultRowHeight="12.75"/>
  <cols>
    <col min="1" max="1" width="64.140625" customWidth="1"/>
    <col min="2" max="2" width="18.28515625" customWidth="1"/>
    <col min="3" max="3" width="14.5703125" customWidth="1"/>
    <col min="4" max="4" width="11.42578125" customWidth="1"/>
    <col min="5" max="5" width="18.28515625" customWidth="1"/>
    <col min="6" max="6" width="14.5703125" customWidth="1"/>
    <col min="7" max="7" width="11.28515625" customWidth="1"/>
    <col min="8" max="8" width="18.28515625" customWidth="1"/>
    <col min="9" max="9" width="14.5703125" customWidth="1"/>
    <col min="10" max="10" width="11.28515625" customWidth="1"/>
    <col min="11" max="11" width="18.28515625" customWidth="1"/>
    <col min="12" max="12" width="14.5703125" customWidth="1"/>
    <col min="13" max="13" width="11.28515625" customWidth="1"/>
    <col min="14" max="14" width="18.28515625" customWidth="1"/>
    <col min="15" max="15" width="14.5703125" customWidth="1"/>
    <col min="16" max="16" width="15.42578125" customWidth="1"/>
    <col min="257" max="257" width="64.140625" customWidth="1"/>
    <col min="258" max="258" width="18.28515625" customWidth="1"/>
    <col min="259" max="259" width="14.5703125" customWidth="1"/>
    <col min="260" max="260" width="11.42578125" customWidth="1"/>
    <col min="261" max="261" width="18.28515625" customWidth="1"/>
    <col min="262" max="262" width="14.5703125" customWidth="1"/>
    <col min="263" max="263" width="11.28515625" customWidth="1"/>
    <col min="264" max="264" width="18.28515625" customWidth="1"/>
    <col min="265" max="265" width="14.5703125" customWidth="1"/>
    <col min="266" max="266" width="11.28515625" customWidth="1"/>
    <col min="267" max="267" width="18.28515625" customWidth="1"/>
    <col min="268" max="268" width="14.5703125" customWidth="1"/>
    <col min="269" max="269" width="11.28515625" customWidth="1"/>
    <col min="270" max="270" width="18.28515625" customWidth="1"/>
    <col min="271" max="271" width="14.5703125" customWidth="1"/>
    <col min="272" max="272" width="11.42578125" customWidth="1"/>
    <col min="513" max="513" width="64.140625" customWidth="1"/>
    <col min="514" max="514" width="18.28515625" customWidth="1"/>
    <col min="515" max="515" width="14.5703125" customWidth="1"/>
    <col min="516" max="516" width="11.42578125" customWidth="1"/>
    <col min="517" max="517" width="18.28515625" customWidth="1"/>
    <col min="518" max="518" width="14.5703125" customWidth="1"/>
    <col min="519" max="519" width="11.28515625" customWidth="1"/>
    <col min="520" max="520" width="18.28515625" customWidth="1"/>
    <col min="521" max="521" width="14.5703125" customWidth="1"/>
    <col min="522" max="522" width="11.28515625" customWidth="1"/>
    <col min="523" max="523" width="18.28515625" customWidth="1"/>
    <col min="524" max="524" width="14.5703125" customWidth="1"/>
    <col min="525" max="525" width="11.28515625" customWidth="1"/>
    <col min="526" max="526" width="18.28515625" customWidth="1"/>
    <col min="527" max="527" width="14.5703125" customWidth="1"/>
    <col min="528" max="528" width="11.42578125" customWidth="1"/>
    <col min="769" max="769" width="64.140625" customWidth="1"/>
    <col min="770" max="770" width="18.28515625" customWidth="1"/>
    <col min="771" max="771" width="14.5703125" customWidth="1"/>
    <col min="772" max="772" width="11.42578125" customWidth="1"/>
    <col min="773" max="773" width="18.28515625" customWidth="1"/>
    <col min="774" max="774" width="14.5703125" customWidth="1"/>
    <col min="775" max="775" width="11.28515625" customWidth="1"/>
    <col min="776" max="776" width="18.28515625" customWidth="1"/>
    <col min="777" max="777" width="14.5703125" customWidth="1"/>
    <col min="778" max="778" width="11.28515625" customWidth="1"/>
    <col min="779" max="779" width="18.28515625" customWidth="1"/>
    <col min="780" max="780" width="14.5703125" customWidth="1"/>
    <col min="781" max="781" width="11.28515625" customWidth="1"/>
    <col min="782" max="782" width="18.28515625" customWidth="1"/>
    <col min="783" max="783" width="14.5703125" customWidth="1"/>
    <col min="784" max="784" width="11.42578125" customWidth="1"/>
    <col min="1025" max="1025" width="64.140625" customWidth="1"/>
    <col min="1026" max="1026" width="18.28515625" customWidth="1"/>
    <col min="1027" max="1027" width="14.5703125" customWidth="1"/>
    <col min="1028" max="1028" width="11.42578125" customWidth="1"/>
    <col min="1029" max="1029" width="18.28515625" customWidth="1"/>
    <col min="1030" max="1030" width="14.5703125" customWidth="1"/>
    <col min="1031" max="1031" width="11.28515625" customWidth="1"/>
    <col min="1032" max="1032" width="18.28515625" customWidth="1"/>
    <col min="1033" max="1033" width="14.5703125" customWidth="1"/>
    <col min="1034" max="1034" width="11.28515625" customWidth="1"/>
    <col min="1035" max="1035" width="18.28515625" customWidth="1"/>
    <col min="1036" max="1036" width="14.5703125" customWidth="1"/>
    <col min="1037" max="1037" width="11.28515625" customWidth="1"/>
    <col min="1038" max="1038" width="18.28515625" customWidth="1"/>
    <col min="1039" max="1039" width="14.5703125" customWidth="1"/>
    <col min="1040" max="1040" width="11.42578125" customWidth="1"/>
    <col min="1281" max="1281" width="64.140625" customWidth="1"/>
    <col min="1282" max="1282" width="18.28515625" customWidth="1"/>
    <col min="1283" max="1283" width="14.5703125" customWidth="1"/>
    <col min="1284" max="1284" width="11.42578125" customWidth="1"/>
    <col min="1285" max="1285" width="18.28515625" customWidth="1"/>
    <col min="1286" max="1286" width="14.5703125" customWidth="1"/>
    <col min="1287" max="1287" width="11.28515625" customWidth="1"/>
    <col min="1288" max="1288" width="18.28515625" customWidth="1"/>
    <col min="1289" max="1289" width="14.5703125" customWidth="1"/>
    <col min="1290" max="1290" width="11.28515625" customWidth="1"/>
    <col min="1291" max="1291" width="18.28515625" customWidth="1"/>
    <col min="1292" max="1292" width="14.5703125" customWidth="1"/>
    <col min="1293" max="1293" width="11.28515625" customWidth="1"/>
    <col min="1294" max="1294" width="18.28515625" customWidth="1"/>
    <col min="1295" max="1295" width="14.5703125" customWidth="1"/>
    <col min="1296" max="1296" width="11.42578125" customWidth="1"/>
    <col min="1537" max="1537" width="64.140625" customWidth="1"/>
    <col min="1538" max="1538" width="18.28515625" customWidth="1"/>
    <col min="1539" max="1539" width="14.5703125" customWidth="1"/>
    <col min="1540" max="1540" width="11.42578125" customWidth="1"/>
    <col min="1541" max="1541" width="18.28515625" customWidth="1"/>
    <col min="1542" max="1542" width="14.5703125" customWidth="1"/>
    <col min="1543" max="1543" width="11.28515625" customWidth="1"/>
    <col min="1544" max="1544" width="18.28515625" customWidth="1"/>
    <col min="1545" max="1545" width="14.5703125" customWidth="1"/>
    <col min="1546" max="1546" width="11.28515625" customWidth="1"/>
    <col min="1547" max="1547" width="18.28515625" customWidth="1"/>
    <col min="1548" max="1548" width="14.5703125" customWidth="1"/>
    <col min="1549" max="1549" width="11.28515625" customWidth="1"/>
    <col min="1550" max="1550" width="18.28515625" customWidth="1"/>
    <col min="1551" max="1551" width="14.5703125" customWidth="1"/>
    <col min="1552" max="1552" width="11.42578125" customWidth="1"/>
    <col min="1793" max="1793" width="64.140625" customWidth="1"/>
    <col min="1794" max="1794" width="18.28515625" customWidth="1"/>
    <col min="1795" max="1795" width="14.5703125" customWidth="1"/>
    <col min="1796" max="1796" width="11.42578125" customWidth="1"/>
    <col min="1797" max="1797" width="18.28515625" customWidth="1"/>
    <col min="1798" max="1798" width="14.5703125" customWidth="1"/>
    <col min="1799" max="1799" width="11.28515625" customWidth="1"/>
    <col min="1800" max="1800" width="18.28515625" customWidth="1"/>
    <col min="1801" max="1801" width="14.5703125" customWidth="1"/>
    <col min="1802" max="1802" width="11.28515625" customWidth="1"/>
    <col min="1803" max="1803" width="18.28515625" customWidth="1"/>
    <col min="1804" max="1804" width="14.5703125" customWidth="1"/>
    <col min="1805" max="1805" width="11.28515625" customWidth="1"/>
    <col min="1806" max="1806" width="18.28515625" customWidth="1"/>
    <col min="1807" max="1807" width="14.5703125" customWidth="1"/>
    <col min="1808" max="1808" width="11.42578125" customWidth="1"/>
    <col min="2049" max="2049" width="64.140625" customWidth="1"/>
    <col min="2050" max="2050" width="18.28515625" customWidth="1"/>
    <col min="2051" max="2051" width="14.5703125" customWidth="1"/>
    <col min="2052" max="2052" width="11.42578125" customWidth="1"/>
    <col min="2053" max="2053" width="18.28515625" customWidth="1"/>
    <col min="2054" max="2054" width="14.5703125" customWidth="1"/>
    <col min="2055" max="2055" width="11.28515625" customWidth="1"/>
    <col min="2056" max="2056" width="18.28515625" customWidth="1"/>
    <col min="2057" max="2057" width="14.5703125" customWidth="1"/>
    <col min="2058" max="2058" width="11.28515625" customWidth="1"/>
    <col min="2059" max="2059" width="18.28515625" customWidth="1"/>
    <col min="2060" max="2060" width="14.5703125" customWidth="1"/>
    <col min="2061" max="2061" width="11.28515625" customWidth="1"/>
    <col min="2062" max="2062" width="18.28515625" customWidth="1"/>
    <col min="2063" max="2063" width="14.5703125" customWidth="1"/>
    <col min="2064" max="2064" width="11.42578125" customWidth="1"/>
    <col min="2305" max="2305" width="64.140625" customWidth="1"/>
    <col min="2306" max="2306" width="18.28515625" customWidth="1"/>
    <col min="2307" max="2307" width="14.5703125" customWidth="1"/>
    <col min="2308" max="2308" width="11.42578125" customWidth="1"/>
    <col min="2309" max="2309" width="18.28515625" customWidth="1"/>
    <col min="2310" max="2310" width="14.5703125" customWidth="1"/>
    <col min="2311" max="2311" width="11.28515625" customWidth="1"/>
    <col min="2312" max="2312" width="18.28515625" customWidth="1"/>
    <col min="2313" max="2313" width="14.5703125" customWidth="1"/>
    <col min="2314" max="2314" width="11.28515625" customWidth="1"/>
    <col min="2315" max="2315" width="18.28515625" customWidth="1"/>
    <col min="2316" max="2316" width="14.5703125" customWidth="1"/>
    <col min="2317" max="2317" width="11.28515625" customWidth="1"/>
    <col min="2318" max="2318" width="18.28515625" customWidth="1"/>
    <col min="2319" max="2319" width="14.5703125" customWidth="1"/>
    <col min="2320" max="2320" width="11.42578125" customWidth="1"/>
    <col min="2561" max="2561" width="64.140625" customWidth="1"/>
    <col min="2562" max="2562" width="18.28515625" customWidth="1"/>
    <col min="2563" max="2563" width="14.5703125" customWidth="1"/>
    <col min="2564" max="2564" width="11.42578125" customWidth="1"/>
    <col min="2565" max="2565" width="18.28515625" customWidth="1"/>
    <col min="2566" max="2566" width="14.5703125" customWidth="1"/>
    <col min="2567" max="2567" width="11.28515625" customWidth="1"/>
    <col min="2568" max="2568" width="18.28515625" customWidth="1"/>
    <col min="2569" max="2569" width="14.5703125" customWidth="1"/>
    <col min="2570" max="2570" width="11.28515625" customWidth="1"/>
    <col min="2571" max="2571" width="18.28515625" customWidth="1"/>
    <col min="2572" max="2572" width="14.5703125" customWidth="1"/>
    <col min="2573" max="2573" width="11.28515625" customWidth="1"/>
    <col min="2574" max="2574" width="18.28515625" customWidth="1"/>
    <col min="2575" max="2575" width="14.5703125" customWidth="1"/>
    <col min="2576" max="2576" width="11.42578125" customWidth="1"/>
    <col min="2817" max="2817" width="64.140625" customWidth="1"/>
    <col min="2818" max="2818" width="18.28515625" customWidth="1"/>
    <col min="2819" max="2819" width="14.5703125" customWidth="1"/>
    <col min="2820" max="2820" width="11.42578125" customWidth="1"/>
    <col min="2821" max="2821" width="18.28515625" customWidth="1"/>
    <col min="2822" max="2822" width="14.5703125" customWidth="1"/>
    <col min="2823" max="2823" width="11.28515625" customWidth="1"/>
    <col min="2824" max="2824" width="18.28515625" customWidth="1"/>
    <col min="2825" max="2825" width="14.5703125" customWidth="1"/>
    <col min="2826" max="2826" width="11.28515625" customWidth="1"/>
    <col min="2827" max="2827" width="18.28515625" customWidth="1"/>
    <col min="2828" max="2828" width="14.5703125" customWidth="1"/>
    <col min="2829" max="2829" width="11.28515625" customWidth="1"/>
    <col min="2830" max="2830" width="18.28515625" customWidth="1"/>
    <col min="2831" max="2831" width="14.5703125" customWidth="1"/>
    <col min="2832" max="2832" width="11.42578125" customWidth="1"/>
    <col min="3073" max="3073" width="64.140625" customWidth="1"/>
    <col min="3074" max="3074" width="18.28515625" customWidth="1"/>
    <col min="3075" max="3075" width="14.5703125" customWidth="1"/>
    <col min="3076" max="3076" width="11.42578125" customWidth="1"/>
    <col min="3077" max="3077" width="18.28515625" customWidth="1"/>
    <col min="3078" max="3078" width="14.5703125" customWidth="1"/>
    <col min="3079" max="3079" width="11.28515625" customWidth="1"/>
    <col min="3080" max="3080" width="18.28515625" customWidth="1"/>
    <col min="3081" max="3081" width="14.5703125" customWidth="1"/>
    <col min="3082" max="3082" width="11.28515625" customWidth="1"/>
    <col min="3083" max="3083" width="18.28515625" customWidth="1"/>
    <col min="3084" max="3084" width="14.5703125" customWidth="1"/>
    <col min="3085" max="3085" width="11.28515625" customWidth="1"/>
    <col min="3086" max="3086" width="18.28515625" customWidth="1"/>
    <col min="3087" max="3087" width="14.5703125" customWidth="1"/>
    <col min="3088" max="3088" width="11.42578125" customWidth="1"/>
    <col min="3329" max="3329" width="64.140625" customWidth="1"/>
    <col min="3330" max="3330" width="18.28515625" customWidth="1"/>
    <col min="3331" max="3331" width="14.5703125" customWidth="1"/>
    <col min="3332" max="3332" width="11.42578125" customWidth="1"/>
    <col min="3333" max="3333" width="18.28515625" customWidth="1"/>
    <col min="3334" max="3334" width="14.5703125" customWidth="1"/>
    <col min="3335" max="3335" width="11.28515625" customWidth="1"/>
    <col min="3336" max="3336" width="18.28515625" customWidth="1"/>
    <col min="3337" max="3337" width="14.5703125" customWidth="1"/>
    <col min="3338" max="3338" width="11.28515625" customWidth="1"/>
    <col min="3339" max="3339" width="18.28515625" customWidth="1"/>
    <col min="3340" max="3340" width="14.5703125" customWidth="1"/>
    <col min="3341" max="3341" width="11.28515625" customWidth="1"/>
    <col min="3342" max="3342" width="18.28515625" customWidth="1"/>
    <col min="3343" max="3343" width="14.5703125" customWidth="1"/>
    <col min="3344" max="3344" width="11.42578125" customWidth="1"/>
    <col min="3585" max="3585" width="64.140625" customWidth="1"/>
    <col min="3586" max="3586" width="18.28515625" customWidth="1"/>
    <col min="3587" max="3587" width="14.5703125" customWidth="1"/>
    <col min="3588" max="3588" width="11.42578125" customWidth="1"/>
    <col min="3589" max="3589" width="18.28515625" customWidth="1"/>
    <col min="3590" max="3590" width="14.5703125" customWidth="1"/>
    <col min="3591" max="3591" width="11.28515625" customWidth="1"/>
    <col min="3592" max="3592" width="18.28515625" customWidth="1"/>
    <col min="3593" max="3593" width="14.5703125" customWidth="1"/>
    <col min="3594" max="3594" width="11.28515625" customWidth="1"/>
    <col min="3595" max="3595" width="18.28515625" customWidth="1"/>
    <col min="3596" max="3596" width="14.5703125" customWidth="1"/>
    <col min="3597" max="3597" width="11.28515625" customWidth="1"/>
    <col min="3598" max="3598" width="18.28515625" customWidth="1"/>
    <col min="3599" max="3599" width="14.5703125" customWidth="1"/>
    <col min="3600" max="3600" width="11.42578125" customWidth="1"/>
    <col min="3841" max="3841" width="64.140625" customWidth="1"/>
    <col min="3842" max="3842" width="18.28515625" customWidth="1"/>
    <col min="3843" max="3843" width="14.5703125" customWidth="1"/>
    <col min="3844" max="3844" width="11.42578125" customWidth="1"/>
    <col min="3845" max="3845" width="18.28515625" customWidth="1"/>
    <col min="3846" max="3846" width="14.5703125" customWidth="1"/>
    <col min="3847" max="3847" width="11.28515625" customWidth="1"/>
    <col min="3848" max="3848" width="18.28515625" customWidth="1"/>
    <col min="3849" max="3849" width="14.5703125" customWidth="1"/>
    <col min="3850" max="3850" width="11.28515625" customWidth="1"/>
    <col min="3851" max="3851" width="18.28515625" customWidth="1"/>
    <col min="3852" max="3852" width="14.5703125" customWidth="1"/>
    <col min="3853" max="3853" width="11.28515625" customWidth="1"/>
    <col min="3854" max="3854" width="18.28515625" customWidth="1"/>
    <col min="3855" max="3855" width="14.5703125" customWidth="1"/>
    <col min="3856" max="3856" width="11.42578125" customWidth="1"/>
    <col min="4097" max="4097" width="64.140625" customWidth="1"/>
    <col min="4098" max="4098" width="18.28515625" customWidth="1"/>
    <col min="4099" max="4099" width="14.5703125" customWidth="1"/>
    <col min="4100" max="4100" width="11.42578125" customWidth="1"/>
    <col min="4101" max="4101" width="18.28515625" customWidth="1"/>
    <col min="4102" max="4102" width="14.5703125" customWidth="1"/>
    <col min="4103" max="4103" width="11.28515625" customWidth="1"/>
    <col min="4104" max="4104" width="18.28515625" customWidth="1"/>
    <col min="4105" max="4105" width="14.5703125" customWidth="1"/>
    <col min="4106" max="4106" width="11.28515625" customWidth="1"/>
    <col min="4107" max="4107" width="18.28515625" customWidth="1"/>
    <col min="4108" max="4108" width="14.5703125" customWidth="1"/>
    <col min="4109" max="4109" width="11.28515625" customWidth="1"/>
    <col min="4110" max="4110" width="18.28515625" customWidth="1"/>
    <col min="4111" max="4111" width="14.5703125" customWidth="1"/>
    <col min="4112" max="4112" width="11.42578125" customWidth="1"/>
    <col min="4353" max="4353" width="64.140625" customWidth="1"/>
    <col min="4354" max="4354" width="18.28515625" customWidth="1"/>
    <col min="4355" max="4355" width="14.5703125" customWidth="1"/>
    <col min="4356" max="4356" width="11.42578125" customWidth="1"/>
    <col min="4357" max="4357" width="18.28515625" customWidth="1"/>
    <col min="4358" max="4358" width="14.5703125" customWidth="1"/>
    <col min="4359" max="4359" width="11.28515625" customWidth="1"/>
    <col min="4360" max="4360" width="18.28515625" customWidth="1"/>
    <col min="4361" max="4361" width="14.5703125" customWidth="1"/>
    <col min="4362" max="4362" width="11.28515625" customWidth="1"/>
    <col min="4363" max="4363" width="18.28515625" customWidth="1"/>
    <col min="4364" max="4364" width="14.5703125" customWidth="1"/>
    <col min="4365" max="4365" width="11.28515625" customWidth="1"/>
    <col min="4366" max="4366" width="18.28515625" customWidth="1"/>
    <col min="4367" max="4367" width="14.5703125" customWidth="1"/>
    <col min="4368" max="4368" width="11.42578125" customWidth="1"/>
    <col min="4609" max="4609" width="64.140625" customWidth="1"/>
    <col min="4610" max="4610" width="18.28515625" customWidth="1"/>
    <col min="4611" max="4611" width="14.5703125" customWidth="1"/>
    <col min="4612" max="4612" width="11.42578125" customWidth="1"/>
    <col min="4613" max="4613" width="18.28515625" customWidth="1"/>
    <col min="4614" max="4614" width="14.5703125" customWidth="1"/>
    <col min="4615" max="4615" width="11.28515625" customWidth="1"/>
    <col min="4616" max="4616" width="18.28515625" customWidth="1"/>
    <col min="4617" max="4617" width="14.5703125" customWidth="1"/>
    <col min="4618" max="4618" width="11.28515625" customWidth="1"/>
    <col min="4619" max="4619" width="18.28515625" customWidth="1"/>
    <col min="4620" max="4620" width="14.5703125" customWidth="1"/>
    <col min="4621" max="4621" width="11.28515625" customWidth="1"/>
    <col min="4622" max="4622" width="18.28515625" customWidth="1"/>
    <col min="4623" max="4623" width="14.5703125" customWidth="1"/>
    <col min="4624" max="4624" width="11.42578125" customWidth="1"/>
    <col min="4865" max="4865" width="64.140625" customWidth="1"/>
    <col min="4866" max="4866" width="18.28515625" customWidth="1"/>
    <col min="4867" max="4867" width="14.5703125" customWidth="1"/>
    <col min="4868" max="4868" width="11.42578125" customWidth="1"/>
    <col min="4869" max="4869" width="18.28515625" customWidth="1"/>
    <col min="4870" max="4870" width="14.5703125" customWidth="1"/>
    <col min="4871" max="4871" width="11.28515625" customWidth="1"/>
    <col min="4872" max="4872" width="18.28515625" customWidth="1"/>
    <col min="4873" max="4873" width="14.5703125" customWidth="1"/>
    <col min="4874" max="4874" width="11.28515625" customWidth="1"/>
    <col min="4875" max="4875" width="18.28515625" customWidth="1"/>
    <col min="4876" max="4876" width="14.5703125" customWidth="1"/>
    <col min="4877" max="4877" width="11.28515625" customWidth="1"/>
    <col min="4878" max="4878" width="18.28515625" customWidth="1"/>
    <col min="4879" max="4879" width="14.5703125" customWidth="1"/>
    <col min="4880" max="4880" width="11.42578125" customWidth="1"/>
    <col min="5121" max="5121" width="64.140625" customWidth="1"/>
    <col min="5122" max="5122" width="18.28515625" customWidth="1"/>
    <col min="5123" max="5123" width="14.5703125" customWidth="1"/>
    <col min="5124" max="5124" width="11.42578125" customWidth="1"/>
    <col min="5125" max="5125" width="18.28515625" customWidth="1"/>
    <col min="5126" max="5126" width="14.5703125" customWidth="1"/>
    <col min="5127" max="5127" width="11.28515625" customWidth="1"/>
    <col min="5128" max="5128" width="18.28515625" customWidth="1"/>
    <col min="5129" max="5129" width="14.5703125" customWidth="1"/>
    <col min="5130" max="5130" width="11.28515625" customWidth="1"/>
    <col min="5131" max="5131" width="18.28515625" customWidth="1"/>
    <col min="5132" max="5132" width="14.5703125" customWidth="1"/>
    <col min="5133" max="5133" width="11.28515625" customWidth="1"/>
    <col min="5134" max="5134" width="18.28515625" customWidth="1"/>
    <col min="5135" max="5135" width="14.5703125" customWidth="1"/>
    <col min="5136" max="5136" width="11.42578125" customWidth="1"/>
    <col min="5377" max="5377" width="64.140625" customWidth="1"/>
    <col min="5378" max="5378" width="18.28515625" customWidth="1"/>
    <col min="5379" max="5379" width="14.5703125" customWidth="1"/>
    <col min="5380" max="5380" width="11.42578125" customWidth="1"/>
    <col min="5381" max="5381" width="18.28515625" customWidth="1"/>
    <col min="5382" max="5382" width="14.5703125" customWidth="1"/>
    <col min="5383" max="5383" width="11.28515625" customWidth="1"/>
    <col min="5384" max="5384" width="18.28515625" customWidth="1"/>
    <col min="5385" max="5385" width="14.5703125" customWidth="1"/>
    <col min="5386" max="5386" width="11.28515625" customWidth="1"/>
    <col min="5387" max="5387" width="18.28515625" customWidth="1"/>
    <col min="5388" max="5388" width="14.5703125" customWidth="1"/>
    <col min="5389" max="5389" width="11.28515625" customWidth="1"/>
    <col min="5390" max="5390" width="18.28515625" customWidth="1"/>
    <col min="5391" max="5391" width="14.5703125" customWidth="1"/>
    <col min="5392" max="5392" width="11.42578125" customWidth="1"/>
    <col min="5633" max="5633" width="64.140625" customWidth="1"/>
    <col min="5634" max="5634" width="18.28515625" customWidth="1"/>
    <col min="5635" max="5635" width="14.5703125" customWidth="1"/>
    <col min="5636" max="5636" width="11.42578125" customWidth="1"/>
    <col min="5637" max="5637" width="18.28515625" customWidth="1"/>
    <col min="5638" max="5638" width="14.5703125" customWidth="1"/>
    <col min="5639" max="5639" width="11.28515625" customWidth="1"/>
    <col min="5640" max="5640" width="18.28515625" customWidth="1"/>
    <col min="5641" max="5641" width="14.5703125" customWidth="1"/>
    <col min="5642" max="5642" width="11.28515625" customWidth="1"/>
    <col min="5643" max="5643" width="18.28515625" customWidth="1"/>
    <col min="5644" max="5644" width="14.5703125" customWidth="1"/>
    <col min="5645" max="5645" width="11.28515625" customWidth="1"/>
    <col min="5646" max="5646" width="18.28515625" customWidth="1"/>
    <col min="5647" max="5647" width="14.5703125" customWidth="1"/>
    <col min="5648" max="5648" width="11.42578125" customWidth="1"/>
    <col min="5889" max="5889" width="64.140625" customWidth="1"/>
    <col min="5890" max="5890" width="18.28515625" customWidth="1"/>
    <col min="5891" max="5891" width="14.5703125" customWidth="1"/>
    <col min="5892" max="5892" width="11.42578125" customWidth="1"/>
    <col min="5893" max="5893" width="18.28515625" customWidth="1"/>
    <col min="5894" max="5894" width="14.5703125" customWidth="1"/>
    <col min="5895" max="5895" width="11.28515625" customWidth="1"/>
    <col min="5896" max="5896" width="18.28515625" customWidth="1"/>
    <col min="5897" max="5897" width="14.5703125" customWidth="1"/>
    <col min="5898" max="5898" width="11.28515625" customWidth="1"/>
    <col min="5899" max="5899" width="18.28515625" customWidth="1"/>
    <col min="5900" max="5900" width="14.5703125" customWidth="1"/>
    <col min="5901" max="5901" width="11.28515625" customWidth="1"/>
    <col min="5902" max="5902" width="18.28515625" customWidth="1"/>
    <col min="5903" max="5903" width="14.5703125" customWidth="1"/>
    <col min="5904" max="5904" width="11.42578125" customWidth="1"/>
    <col min="6145" max="6145" width="64.140625" customWidth="1"/>
    <col min="6146" max="6146" width="18.28515625" customWidth="1"/>
    <col min="6147" max="6147" width="14.5703125" customWidth="1"/>
    <col min="6148" max="6148" width="11.42578125" customWidth="1"/>
    <col min="6149" max="6149" width="18.28515625" customWidth="1"/>
    <col min="6150" max="6150" width="14.5703125" customWidth="1"/>
    <col min="6151" max="6151" width="11.28515625" customWidth="1"/>
    <col min="6152" max="6152" width="18.28515625" customWidth="1"/>
    <col min="6153" max="6153" width="14.5703125" customWidth="1"/>
    <col min="6154" max="6154" width="11.28515625" customWidth="1"/>
    <col min="6155" max="6155" width="18.28515625" customWidth="1"/>
    <col min="6156" max="6156" width="14.5703125" customWidth="1"/>
    <col min="6157" max="6157" width="11.28515625" customWidth="1"/>
    <col min="6158" max="6158" width="18.28515625" customWidth="1"/>
    <col min="6159" max="6159" width="14.5703125" customWidth="1"/>
    <col min="6160" max="6160" width="11.42578125" customWidth="1"/>
    <col min="6401" max="6401" width="64.140625" customWidth="1"/>
    <col min="6402" max="6402" width="18.28515625" customWidth="1"/>
    <col min="6403" max="6403" width="14.5703125" customWidth="1"/>
    <col min="6404" max="6404" width="11.42578125" customWidth="1"/>
    <col min="6405" max="6405" width="18.28515625" customWidth="1"/>
    <col min="6406" max="6406" width="14.5703125" customWidth="1"/>
    <col min="6407" max="6407" width="11.28515625" customWidth="1"/>
    <col min="6408" max="6408" width="18.28515625" customWidth="1"/>
    <col min="6409" max="6409" width="14.5703125" customWidth="1"/>
    <col min="6410" max="6410" width="11.28515625" customWidth="1"/>
    <col min="6411" max="6411" width="18.28515625" customWidth="1"/>
    <col min="6412" max="6412" width="14.5703125" customWidth="1"/>
    <col min="6413" max="6413" width="11.28515625" customWidth="1"/>
    <col min="6414" max="6414" width="18.28515625" customWidth="1"/>
    <col min="6415" max="6415" width="14.5703125" customWidth="1"/>
    <col min="6416" max="6416" width="11.42578125" customWidth="1"/>
    <col min="6657" max="6657" width="64.140625" customWidth="1"/>
    <col min="6658" max="6658" width="18.28515625" customWidth="1"/>
    <col min="6659" max="6659" width="14.5703125" customWidth="1"/>
    <col min="6660" max="6660" width="11.42578125" customWidth="1"/>
    <col min="6661" max="6661" width="18.28515625" customWidth="1"/>
    <col min="6662" max="6662" width="14.5703125" customWidth="1"/>
    <col min="6663" max="6663" width="11.28515625" customWidth="1"/>
    <col min="6664" max="6664" width="18.28515625" customWidth="1"/>
    <col min="6665" max="6665" width="14.5703125" customWidth="1"/>
    <col min="6666" max="6666" width="11.28515625" customWidth="1"/>
    <col min="6667" max="6667" width="18.28515625" customWidth="1"/>
    <col min="6668" max="6668" width="14.5703125" customWidth="1"/>
    <col min="6669" max="6669" width="11.28515625" customWidth="1"/>
    <col min="6670" max="6670" width="18.28515625" customWidth="1"/>
    <col min="6671" max="6671" width="14.5703125" customWidth="1"/>
    <col min="6672" max="6672" width="11.42578125" customWidth="1"/>
    <col min="6913" max="6913" width="64.140625" customWidth="1"/>
    <col min="6914" max="6914" width="18.28515625" customWidth="1"/>
    <col min="6915" max="6915" width="14.5703125" customWidth="1"/>
    <col min="6916" max="6916" width="11.42578125" customWidth="1"/>
    <col min="6917" max="6917" width="18.28515625" customWidth="1"/>
    <col min="6918" max="6918" width="14.5703125" customWidth="1"/>
    <col min="6919" max="6919" width="11.28515625" customWidth="1"/>
    <col min="6920" max="6920" width="18.28515625" customWidth="1"/>
    <col min="6921" max="6921" width="14.5703125" customWidth="1"/>
    <col min="6922" max="6922" width="11.28515625" customWidth="1"/>
    <col min="6923" max="6923" width="18.28515625" customWidth="1"/>
    <col min="6924" max="6924" width="14.5703125" customWidth="1"/>
    <col min="6925" max="6925" width="11.28515625" customWidth="1"/>
    <col min="6926" max="6926" width="18.28515625" customWidth="1"/>
    <col min="6927" max="6927" width="14.5703125" customWidth="1"/>
    <col min="6928" max="6928" width="11.42578125" customWidth="1"/>
    <col min="7169" max="7169" width="64.140625" customWidth="1"/>
    <col min="7170" max="7170" width="18.28515625" customWidth="1"/>
    <col min="7171" max="7171" width="14.5703125" customWidth="1"/>
    <col min="7172" max="7172" width="11.42578125" customWidth="1"/>
    <col min="7173" max="7173" width="18.28515625" customWidth="1"/>
    <col min="7174" max="7174" width="14.5703125" customWidth="1"/>
    <col min="7175" max="7175" width="11.28515625" customWidth="1"/>
    <col min="7176" max="7176" width="18.28515625" customWidth="1"/>
    <col min="7177" max="7177" width="14.5703125" customWidth="1"/>
    <col min="7178" max="7178" width="11.28515625" customWidth="1"/>
    <col min="7179" max="7179" width="18.28515625" customWidth="1"/>
    <col min="7180" max="7180" width="14.5703125" customWidth="1"/>
    <col min="7181" max="7181" width="11.28515625" customWidth="1"/>
    <col min="7182" max="7182" width="18.28515625" customWidth="1"/>
    <col min="7183" max="7183" width="14.5703125" customWidth="1"/>
    <col min="7184" max="7184" width="11.42578125" customWidth="1"/>
    <col min="7425" max="7425" width="64.140625" customWidth="1"/>
    <col min="7426" max="7426" width="18.28515625" customWidth="1"/>
    <col min="7427" max="7427" width="14.5703125" customWidth="1"/>
    <col min="7428" max="7428" width="11.42578125" customWidth="1"/>
    <col min="7429" max="7429" width="18.28515625" customWidth="1"/>
    <col min="7430" max="7430" width="14.5703125" customWidth="1"/>
    <col min="7431" max="7431" width="11.28515625" customWidth="1"/>
    <col min="7432" max="7432" width="18.28515625" customWidth="1"/>
    <col min="7433" max="7433" width="14.5703125" customWidth="1"/>
    <col min="7434" max="7434" width="11.28515625" customWidth="1"/>
    <col min="7435" max="7435" width="18.28515625" customWidth="1"/>
    <col min="7436" max="7436" width="14.5703125" customWidth="1"/>
    <col min="7437" max="7437" width="11.28515625" customWidth="1"/>
    <col min="7438" max="7438" width="18.28515625" customWidth="1"/>
    <col min="7439" max="7439" width="14.5703125" customWidth="1"/>
    <col min="7440" max="7440" width="11.42578125" customWidth="1"/>
    <col min="7681" max="7681" width="64.140625" customWidth="1"/>
    <col min="7682" max="7682" width="18.28515625" customWidth="1"/>
    <col min="7683" max="7683" width="14.5703125" customWidth="1"/>
    <col min="7684" max="7684" width="11.42578125" customWidth="1"/>
    <col min="7685" max="7685" width="18.28515625" customWidth="1"/>
    <col min="7686" max="7686" width="14.5703125" customWidth="1"/>
    <col min="7687" max="7687" width="11.28515625" customWidth="1"/>
    <col min="7688" max="7688" width="18.28515625" customWidth="1"/>
    <col min="7689" max="7689" width="14.5703125" customWidth="1"/>
    <col min="7690" max="7690" width="11.28515625" customWidth="1"/>
    <col min="7691" max="7691" width="18.28515625" customWidth="1"/>
    <col min="7692" max="7692" width="14.5703125" customWidth="1"/>
    <col min="7693" max="7693" width="11.28515625" customWidth="1"/>
    <col min="7694" max="7694" width="18.28515625" customWidth="1"/>
    <col min="7695" max="7695" width="14.5703125" customWidth="1"/>
    <col min="7696" max="7696" width="11.42578125" customWidth="1"/>
    <col min="7937" max="7937" width="64.140625" customWidth="1"/>
    <col min="7938" max="7938" width="18.28515625" customWidth="1"/>
    <col min="7939" max="7939" width="14.5703125" customWidth="1"/>
    <col min="7940" max="7940" width="11.42578125" customWidth="1"/>
    <col min="7941" max="7941" width="18.28515625" customWidth="1"/>
    <col min="7942" max="7942" width="14.5703125" customWidth="1"/>
    <col min="7943" max="7943" width="11.28515625" customWidth="1"/>
    <col min="7944" max="7944" width="18.28515625" customWidth="1"/>
    <col min="7945" max="7945" width="14.5703125" customWidth="1"/>
    <col min="7946" max="7946" width="11.28515625" customWidth="1"/>
    <col min="7947" max="7947" width="18.28515625" customWidth="1"/>
    <col min="7948" max="7948" width="14.5703125" customWidth="1"/>
    <col min="7949" max="7949" width="11.28515625" customWidth="1"/>
    <col min="7950" max="7950" width="18.28515625" customWidth="1"/>
    <col min="7951" max="7951" width="14.5703125" customWidth="1"/>
    <col min="7952" max="7952" width="11.42578125" customWidth="1"/>
    <col min="8193" max="8193" width="64.140625" customWidth="1"/>
    <col min="8194" max="8194" width="18.28515625" customWidth="1"/>
    <col min="8195" max="8195" width="14.5703125" customWidth="1"/>
    <col min="8196" max="8196" width="11.42578125" customWidth="1"/>
    <col min="8197" max="8197" width="18.28515625" customWidth="1"/>
    <col min="8198" max="8198" width="14.5703125" customWidth="1"/>
    <col min="8199" max="8199" width="11.28515625" customWidth="1"/>
    <col min="8200" max="8200" width="18.28515625" customWidth="1"/>
    <col min="8201" max="8201" width="14.5703125" customWidth="1"/>
    <col min="8202" max="8202" width="11.28515625" customWidth="1"/>
    <col min="8203" max="8203" width="18.28515625" customWidth="1"/>
    <col min="8204" max="8204" width="14.5703125" customWidth="1"/>
    <col min="8205" max="8205" width="11.28515625" customWidth="1"/>
    <col min="8206" max="8206" width="18.28515625" customWidth="1"/>
    <col min="8207" max="8207" width="14.5703125" customWidth="1"/>
    <col min="8208" max="8208" width="11.42578125" customWidth="1"/>
    <col min="8449" max="8449" width="64.140625" customWidth="1"/>
    <col min="8450" max="8450" width="18.28515625" customWidth="1"/>
    <col min="8451" max="8451" width="14.5703125" customWidth="1"/>
    <col min="8452" max="8452" width="11.42578125" customWidth="1"/>
    <col min="8453" max="8453" width="18.28515625" customWidth="1"/>
    <col min="8454" max="8454" width="14.5703125" customWidth="1"/>
    <col min="8455" max="8455" width="11.28515625" customWidth="1"/>
    <col min="8456" max="8456" width="18.28515625" customWidth="1"/>
    <col min="8457" max="8457" width="14.5703125" customWidth="1"/>
    <col min="8458" max="8458" width="11.28515625" customWidth="1"/>
    <col min="8459" max="8459" width="18.28515625" customWidth="1"/>
    <col min="8460" max="8460" width="14.5703125" customWidth="1"/>
    <col min="8461" max="8461" width="11.28515625" customWidth="1"/>
    <col min="8462" max="8462" width="18.28515625" customWidth="1"/>
    <col min="8463" max="8463" width="14.5703125" customWidth="1"/>
    <col min="8464" max="8464" width="11.42578125" customWidth="1"/>
    <col min="8705" max="8705" width="64.140625" customWidth="1"/>
    <col min="8706" max="8706" width="18.28515625" customWidth="1"/>
    <col min="8707" max="8707" width="14.5703125" customWidth="1"/>
    <col min="8708" max="8708" width="11.42578125" customWidth="1"/>
    <col min="8709" max="8709" width="18.28515625" customWidth="1"/>
    <col min="8710" max="8710" width="14.5703125" customWidth="1"/>
    <col min="8711" max="8711" width="11.28515625" customWidth="1"/>
    <col min="8712" max="8712" width="18.28515625" customWidth="1"/>
    <col min="8713" max="8713" width="14.5703125" customWidth="1"/>
    <col min="8714" max="8714" width="11.28515625" customWidth="1"/>
    <col min="8715" max="8715" width="18.28515625" customWidth="1"/>
    <col min="8716" max="8716" width="14.5703125" customWidth="1"/>
    <col min="8717" max="8717" width="11.28515625" customWidth="1"/>
    <col min="8718" max="8718" width="18.28515625" customWidth="1"/>
    <col min="8719" max="8719" width="14.5703125" customWidth="1"/>
    <col min="8720" max="8720" width="11.42578125" customWidth="1"/>
    <col min="8961" max="8961" width="64.140625" customWidth="1"/>
    <col min="8962" max="8962" width="18.28515625" customWidth="1"/>
    <col min="8963" max="8963" width="14.5703125" customWidth="1"/>
    <col min="8964" max="8964" width="11.42578125" customWidth="1"/>
    <col min="8965" max="8965" width="18.28515625" customWidth="1"/>
    <col min="8966" max="8966" width="14.5703125" customWidth="1"/>
    <col min="8967" max="8967" width="11.28515625" customWidth="1"/>
    <col min="8968" max="8968" width="18.28515625" customWidth="1"/>
    <col min="8969" max="8969" width="14.5703125" customWidth="1"/>
    <col min="8970" max="8970" width="11.28515625" customWidth="1"/>
    <col min="8971" max="8971" width="18.28515625" customWidth="1"/>
    <col min="8972" max="8972" width="14.5703125" customWidth="1"/>
    <col min="8973" max="8973" width="11.28515625" customWidth="1"/>
    <col min="8974" max="8974" width="18.28515625" customWidth="1"/>
    <col min="8975" max="8975" width="14.5703125" customWidth="1"/>
    <col min="8976" max="8976" width="11.42578125" customWidth="1"/>
    <col min="9217" max="9217" width="64.140625" customWidth="1"/>
    <col min="9218" max="9218" width="18.28515625" customWidth="1"/>
    <col min="9219" max="9219" width="14.5703125" customWidth="1"/>
    <col min="9220" max="9220" width="11.42578125" customWidth="1"/>
    <col min="9221" max="9221" width="18.28515625" customWidth="1"/>
    <col min="9222" max="9222" width="14.5703125" customWidth="1"/>
    <col min="9223" max="9223" width="11.28515625" customWidth="1"/>
    <col min="9224" max="9224" width="18.28515625" customWidth="1"/>
    <col min="9225" max="9225" width="14.5703125" customWidth="1"/>
    <col min="9226" max="9226" width="11.28515625" customWidth="1"/>
    <col min="9227" max="9227" width="18.28515625" customWidth="1"/>
    <col min="9228" max="9228" width="14.5703125" customWidth="1"/>
    <col min="9229" max="9229" width="11.28515625" customWidth="1"/>
    <col min="9230" max="9230" width="18.28515625" customWidth="1"/>
    <col min="9231" max="9231" width="14.5703125" customWidth="1"/>
    <col min="9232" max="9232" width="11.42578125" customWidth="1"/>
    <col min="9473" max="9473" width="64.140625" customWidth="1"/>
    <col min="9474" max="9474" width="18.28515625" customWidth="1"/>
    <col min="9475" max="9475" width="14.5703125" customWidth="1"/>
    <col min="9476" max="9476" width="11.42578125" customWidth="1"/>
    <col min="9477" max="9477" width="18.28515625" customWidth="1"/>
    <col min="9478" max="9478" width="14.5703125" customWidth="1"/>
    <col min="9479" max="9479" width="11.28515625" customWidth="1"/>
    <col min="9480" max="9480" width="18.28515625" customWidth="1"/>
    <col min="9481" max="9481" width="14.5703125" customWidth="1"/>
    <col min="9482" max="9482" width="11.28515625" customWidth="1"/>
    <col min="9483" max="9483" width="18.28515625" customWidth="1"/>
    <col min="9484" max="9484" width="14.5703125" customWidth="1"/>
    <col min="9485" max="9485" width="11.28515625" customWidth="1"/>
    <col min="9486" max="9486" width="18.28515625" customWidth="1"/>
    <col min="9487" max="9487" width="14.5703125" customWidth="1"/>
    <col min="9488" max="9488" width="11.42578125" customWidth="1"/>
    <col min="9729" max="9729" width="64.140625" customWidth="1"/>
    <col min="9730" max="9730" width="18.28515625" customWidth="1"/>
    <col min="9731" max="9731" width="14.5703125" customWidth="1"/>
    <col min="9732" max="9732" width="11.42578125" customWidth="1"/>
    <col min="9733" max="9733" width="18.28515625" customWidth="1"/>
    <col min="9734" max="9734" width="14.5703125" customWidth="1"/>
    <col min="9735" max="9735" width="11.28515625" customWidth="1"/>
    <col min="9736" max="9736" width="18.28515625" customWidth="1"/>
    <col min="9737" max="9737" width="14.5703125" customWidth="1"/>
    <col min="9738" max="9738" width="11.28515625" customWidth="1"/>
    <col min="9739" max="9739" width="18.28515625" customWidth="1"/>
    <col min="9740" max="9740" width="14.5703125" customWidth="1"/>
    <col min="9741" max="9741" width="11.28515625" customWidth="1"/>
    <col min="9742" max="9742" width="18.28515625" customWidth="1"/>
    <col min="9743" max="9743" width="14.5703125" customWidth="1"/>
    <col min="9744" max="9744" width="11.42578125" customWidth="1"/>
    <col min="9985" max="9985" width="64.140625" customWidth="1"/>
    <col min="9986" max="9986" width="18.28515625" customWidth="1"/>
    <col min="9987" max="9987" width="14.5703125" customWidth="1"/>
    <col min="9988" max="9988" width="11.42578125" customWidth="1"/>
    <col min="9989" max="9989" width="18.28515625" customWidth="1"/>
    <col min="9990" max="9990" width="14.5703125" customWidth="1"/>
    <col min="9991" max="9991" width="11.28515625" customWidth="1"/>
    <col min="9992" max="9992" width="18.28515625" customWidth="1"/>
    <col min="9993" max="9993" width="14.5703125" customWidth="1"/>
    <col min="9994" max="9994" width="11.28515625" customWidth="1"/>
    <col min="9995" max="9995" width="18.28515625" customWidth="1"/>
    <col min="9996" max="9996" width="14.5703125" customWidth="1"/>
    <col min="9997" max="9997" width="11.28515625" customWidth="1"/>
    <col min="9998" max="9998" width="18.28515625" customWidth="1"/>
    <col min="9999" max="9999" width="14.5703125" customWidth="1"/>
    <col min="10000" max="10000" width="11.42578125" customWidth="1"/>
    <col min="10241" max="10241" width="64.140625" customWidth="1"/>
    <col min="10242" max="10242" width="18.28515625" customWidth="1"/>
    <col min="10243" max="10243" width="14.5703125" customWidth="1"/>
    <col min="10244" max="10244" width="11.42578125" customWidth="1"/>
    <col min="10245" max="10245" width="18.28515625" customWidth="1"/>
    <col min="10246" max="10246" width="14.5703125" customWidth="1"/>
    <col min="10247" max="10247" width="11.28515625" customWidth="1"/>
    <col min="10248" max="10248" width="18.28515625" customWidth="1"/>
    <col min="10249" max="10249" width="14.5703125" customWidth="1"/>
    <col min="10250" max="10250" width="11.28515625" customWidth="1"/>
    <col min="10251" max="10251" width="18.28515625" customWidth="1"/>
    <col min="10252" max="10252" width="14.5703125" customWidth="1"/>
    <col min="10253" max="10253" width="11.28515625" customWidth="1"/>
    <col min="10254" max="10254" width="18.28515625" customWidth="1"/>
    <col min="10255" max="10255" width="14.5703125" customWidth="1"/>
    <col min="10256" max="10256" width="11.42578125" customWidth="1"/>
    <col min="10497" max="10497" width="64.140625" customWidth="1"/>
    <col min="10498" max="10498" width="18.28515625" customWidth="1"/>
    <col min="10499" max="10499" width="14.5703125" customWidth="1"/>
    <col min="10500" max="10500" width="11.42578125" customWidth="1"/>
    <col min="10501" max="10501" width="18.28515625" customWidth="1"/>
    <col min="10502" max="10502" width="14.5703125" customWidth="1"/>
    <col min="10503" max="10503" width="11.28515625" customWidth="1"/>
    <col min="10504" max="10504" width="18.28515625" customWidth="1"/>
    <col min="10505" max="10505" width="14.5703125" customWidth="1"/>
    <col min="10506" max="10506" width="11.28515625" customWidth="1"/>
    <col min="10507" max="10507" width="18.28515625" customWidth="1"/>
    <col min="10508" max="10508" width="14.5703125" customWidth="1"/>
    <col min="10509" max="10509" width="11.28515625" customWidth="1"/>
    <col min="10510" max="10510" width="18.28515625" customWidth="1"/>
    <col min="10511" max="10511" width="14.5703125" customWidth="1"/>
    <col min="10512" max="10512" width="11.42578125" customWidth="1"/>
    <col min="10753" max="10753" width="64.140625" customWidth="1"/>
    <col min="10754" max="10754" width="18.28515625" customWidth="1"/>
    <col min="10755" max="10755" width="14.5703125" customWidth="1"/>
    <col min="10756" max="10756" width="11.42578125" customWidth="1"/>
    <col min="10757" max="10757" width="18.28515625" customWidth="1"/>
    <col min="10758" max="10758" width="14.5703125" customWidth="1"/>
    <col min="10759" max="10759" width="11.28515625" customWidth="1"/>
    <col min="10760" max="10760" width="18.28515625" customWidth="1"/>
    <col min="10761" max="10761" width="14.5703125" customWidth="1"/>
    <col min="10762" max="10762" width="11.28515625" customWidth="1"/>
    <col min="10763" max="10763" width="18.28515625" customWidth="1"/>
    <col min="10764" max="10764" width="14.5703125" customWidth="1"/>
    <col min="10765" max="10765" width="11.28515625" customWidth="1"/>
    <col min="10766" max="10766" width="18.28515625" customWidth="1"/>
    <col min="10767" max="10767" width="14.5703125" customWidth="1"/>
    <col min="10768" max="10768" width="11.42578125" customWidth="1"/>
    <col min="11009" max="11009" width="64.140625" customWidth="1"/>
    <col min="11010" max="11010" width="18.28515625" customWidth="1"/>
    <col min="11011" max="11011" width="14.5703125" customWidth="1"/>
    <col min="11012" max="11012" width="11.42578125" customWidth="1"/>
    <col min="11013" max="11013" width="18.28515625" customWidth="1"/>
    <col min="11014" max="11014" width="14.5703125" customWidth="1"/>
    <col min="11015" max="11015" width="11.28515625" customWidth="1"/>
    <col min="11016" max="11016" width="18.28515625" customWidth="1"/>
    <col min="11017" max="11017" width="14.5703125" customWidth="1"/>
    <col min="11018" max="11018" width="11.28515625" customWidth="1"/>
    <col min="11019" max="11019" width="18.28515625" customWidth="1"/>
    <col min="11020" max="11020" width="14.5703125" customWidth="1"/>
    <col min="11021" max="11021" width="11.28515625" customWidth="1"/>
    <col min="11022" max="11022" width="18.28515625" customWidth="1"/>
    <col min="11023" max="11023" width="14.5703125" customWidth="1"/>
    <col min="11024" max="11024" width="11.42578125" customWidth="1"/>
    <col min="11265" max="11265" width="64.140625" customWidth="1"/>
    <col min="11266" max="11266" width="18.28515625" customWidth="1"/>
    <col min="11267" max="11267" width="14.5703125" customWidth="1"/>
    <col min="11268" max="11268" width="11.42578125" customWidth="1"/>
    <col min="11269" max="11269" width="18.28515625" customWidth="1"/>
    <col min="11270" max="11270" width="14.5703125" customWidth="1"/>
    <col min="11271" max="11271" width="11.28515625" customWidth="1"/>
    <col min="11272" max="11272" width="18.28515625" customWidth="1"/>
    <col min="11273" max="11273" width="14.5703125" customWidth="1"/>
    <col min="11274" max="11274" width="11.28515625" customWidth="1"/>
    <col min="11275" max="11275" width="18.28515625" customWidth="1"/>
    <col min="11276" max="11276" width="14.5703125" customWidth="1"/>
    <col min="11277" max="11277" width="11.28515625" customWidth="1"/>
    <col min="11278" max="11278" width="18.28515625" customWidth="1"/>
    <col min="11279" max="11279" width="14.5703125" customWidth="1"/>
    <col min="11280" max="11280" width="11.42578125" customWidth="1"/>
    <col min="11521" max="11521" width="64.140625" customWidth="1"/>
    <col min="11522" max="11522" width="18.28515625" customWidth="1"/>
    <col min="11523" max="11523" width="14.5703125" customWidth="1"/>
    <col min="11524" max="11524" width="11.42578125" customWidth="1"/>
    <col min="11525" max="11525" width="18.28515625" customWidth="1"/>
    <col min="11526" max="11526" width="14.5703125" customWidth="1"/>
    <col min="11527" max="11527" width="11.28515625" customWidth="1"/>
    <col min="11528" max="11528" width="18.28515625" customWidth="1"/>
    <col min="11529" max="11529" width="14.5703125" customWidth="1"/>
    <col min="11530" max="11530" width="11.28515625" customWidth="1"/>
    <col min="11531" max="11531" width="18.28515625" customWidth="1"/>
    <col min="11532" max="11532" width="14.5703125" customWidth="1"/>
    <col min="11533" max="11533" width="11.28515625" customWidth="1"/>
    <col min="11534" max="11534" width="18.28515625" customWidth="1"/>
    <col min="11535" max="11535" width="14.5703125" customWidth="1"/>
    <col min="11536" max="11536" width="11.42578125" customWidth="1"/>
    <col min="11777" max="11777" width="64.140625" customWidth="1"/>
    <col min="11778" max="11778" width="18.28515625" customWidth="1"/>
    <col min="11779" max="11779" width="14.5703125" customWidth="1"/>
    <col min="11780" max="11780" width="11.42578125" customWidth="1"/>
    <col min="11781" max="11781" width="18.28515625" customWidth="1"/>
    <col min="11782" max="11782" width="14.5703125" customWidth="1"/>
    <col min="11783" max="11783" width="11.28515625" customWidth="1"/>
    <col min="11784" max="11784" width="18.28515625" customWidth="1"/>
    <col min="11785" max="11785" width="14.5703125" customWidth="1"/>
    <col min="11786" max="11786" width="11.28515625" customWidth="1"/>
    <col min="11787" max="11787" width="18.28515625" customWidth="1"/>
    <col min="11788" max="11788" width="14.5703125" customWidth="1"/>
    <col min="11789" max="11789" width="11.28515625" customWidth="1"/>
    <col min="11790" max="11790" width="18.28515625" customWidth="1"/>
    <col min="11791" max="11791" width="14.5703125" customWidth="1"/>
    <col min="11792" max="11792" width="11.42578125" customWidth="1"/>
    <col min="12033" max="12033" width="64.140625" customWidth="1"/>
    <col min="12034" max="12034" width="18.28515625" customWidth="1"/>
    <col min="12035" max="12035" width="14.5703125" customWidth="1"/>
    <col min="12036" max="12036" width="11.42578125" customWidth="1"/>
    <col min="12037" max="12037" width="18.28515625" customWidth="1"/>
    <col min="12038" max="12038" width="14.5703125" customWidth="1"/>
    <col min="12039" max="12039" width="11.28515625" customWidth="1"/>
    <col min="12040" max="12040" width="18.28515625" customWidth="1"/>
    <col min="12041" max="12041" width="14.5703125" customWidth="1"/>
    <col min="12042" max="12042" width="11.28515625" customWidth="1"/>
    <col min="12043" max="12043" width="18.28515625" customWidth="1"/>
    <col min="12044" max="12044" width="14.5703125" customWidth="1"/>
    <col min="12045" max="12045" width="11.28515625" customWidth="1"/>
    <col min="12046" max="12046" width="18.28515625" customWidth="1"/>
    <col min="12047" max="12047" width="14.5703125" customWidth="1"/>
    <col min="12048" max="12048" width="11.42578125" customWidth="1"/>
    <col min="12289" max="12289" width="64.140625" customWidth="1"/>
    <col min="12290" max="12290" width="18.28515625" customWidth="1"/>
    <col min="12291" max="12291" width="14.5703125" customWidth="1"/>
    <col min="12292" max="12292" width="11.42578125" customWidth="1"/>
    <col min="12293" max="12293" width="18.28515625" customWidth="1"/>
    <col min="12294" max="12294" width="14.5703125" customWidth="1"/>
    <col min="12295" max="12295" width="11.28515625" customWidth="1"/>
    <col min="12296" max="12296" width="18.28515625" customWidth="1"/>
    <col min="12297" max="12297" width="14.5703125" customWidth="1"/>
    <col min="12298" max="12298" width="11.28515625" customWidth="1"/>
    <col min="12299" max="12299" width="18.28515625" customWidth="1"/>
    <col min="12300" max="12300" width="14.5703125" customWidth="1"/>
    <col min="12301" max="12301" width="11.28515625" customWidth="1"/>
    <col min="12302" max="12302" width="18.28515625" customWidth="1"/>
    <col min="12303" max="12303" width="14.5703125" customWidth="1"/>
    <col min="12304" max="12304" width="11.42578125" customWidth="1"/>
    <col min="12545" max="12545" width="64.140625" customWidth="1"/>
    <col min="12546" max="12546" width="18.28515625" customWidth="1"/>
    <col min="12547" max="12547" width="14.5703125" customWidth="1"/>
    <col min="12548" max="12548" width="11.42578125" customWidth="1"/>
    <col min="12549" max="12549" width="18.28515625" customWidth="1"/>
    <col min="12550" max="12550" width="14.5703125" customWidth="1"/>
    <col min="12551" max="12551" width="11.28515625" customWidth="1"/>
    <col min="12552" max="12552" width="18.28515625" customWidth="1"/>
    <col min="12553" max="12553" width="14.5703125" customWidth="1"/>
    <col min="12554" max="12554" width="11.28515625" customWidth="1"/>
    <col min="12555" max="12555" width="18.28515625" customWidth="1"/>
    <col min="12556" max="12556" width="14.5703125" customWidth="1"/>
    <col min="12557" max="12557" width="11.28515625" customWidth="1"/>
    <col min="12558" max="12558" width="18.28515625" customWidth="1"/>
    <col min="12559" max="12559" width="14.5703125" customWidth="1"/>
    <col min="12560" max="12560" width="11.42578125" customWidth="1"/>
    <col min="12801" max="12801" width="64.140625" customWidth="1"/>
    <col min="12802" max="12802" width="18.28515625" customWidth="1"/>
    <col min="12803" max="12803" width="14.5703125" customWidth="1"/>
    <col min="12804" max="12804" width="11.42578125" customWidth="1"/>
    <col min="12805" max="12805" width="18.28515625" customWidth="1"/>
    <col min="12806" max="12806" width="14.5703125" customWidth="1"/>
    <col min="12807" max="12807" width="11.28515625" customWidth="1"/>
    <col min="12808" max="12808" width="18.28515625" customWidth="1"/>
    <col min="12809" max="12809" width="14.5703125" customWidth="1"/>
    <col min="12810" max="12810" width="11.28515625" customWidth="1"/>
    <col min="12811" max="12811" width="18.28515625" customWidth="1"/>
    <col min="12812" max="12812" width="14.5703125" customWidth="1"/>
    <col min="12813" max="12813" width="11.28515625" customWidth="1"/>
    <col min="12814" max="12814" width="18.28515625" customWidth="1"/>
    <col min="12815" max="12815" width="14.5703125" customWidth="1"/>
    <col min="12816" max="12816" width="11.42578125" customWidth="1"/>
    <col min="13057" max="13057" width="64.140625" customWidth="1"/>
    <col min="13058" max="13058" width="18.28515625" customWidth="1"/>
    <col min="13059" max="13059" width="14.5703125" customWidth="1"/>
    <col min="13060" max="13060" width="11.42578125" customWidth="1"/>
    <col min="13061" max="13061" width="18.28515625" customWidth="1"/>
    <col min="13062" max="13062" width="14.5703125" customWidth="1"/>
    <col min="13063" max="13063" width="11.28515625" customWidth="1"/>
    <col min="13064" max="13064" width="18.28515625" customWidth="1"/>
    <col min="13065" max="13065" width="14.5703125" customWidth="1"/>
    <col min="13066" max="13066" width="11.28515625" customWidth="1"/>
    <col min="13067" max="13067" width="18.28515625" customWidth="1"/>
    <col min="13068" max="13068" width="14.5703125" customWidth="1"/>
    <col min="13069" max="13069" width="11.28515625" customWidth="1"/>
    <col min="13070" max="13070" width="18.28515625" customWidth="1"/>
    <col min="13071" max="13071" width="14.5703125" customWidth="1"/>
    <col min="13072" max="13072" width="11.42578125" customWidth="1"/>
    <col min="13313" max="13313" width="64.140625" customWidth="1"/>
    <col min="13314" max="13314" width="18.28515625" customWidth="1"/>
    <col min="13315" max="13315" width="14.5703125" customWidth="1"/>
    <col min="13316" max="13316" width="11.42578125" customWidth="1"/>
    <col min="13317" max="13317" width="18.28515625" customWidth="1"/>
    <col min="13318" max="13318" width="14.5703125" customWidth="1"/>
    <col min="13319" max="13319" width="11.28515625" customWidth="1"/>
    <col min="13320" max="13320" width="18.28515625" customWidth="1"/>
    <col min="13321" max="13321" width="14.5703125" customWidth="1"/>
    <col min="13322" max="13322" width="11.28515625" customWidth="1"/>
    <col min="13323" max="13323" width="18.28515625" customWidth="1"/>
    <col min="13324" max="13324" width="14.5703125" customWidth="1"/>
    <col min="13325" max="13325" width="11.28515625" customWidth="1"/>
    <col min="13326" max="13326" width="18.28515625" customWidth="1"/>
    <col min="13327" max="13327" width="14.5703125" customWidth="1"/>
    <col min="13328" max="13328" width="11.42578125" customWidth="1"/>
    <col min="13569" max="13569" width="64.140625" customWidth="1"/>
    <col min="13570" max="13570" width="18.28515625" customWidth="1"/>
    <col min="13571" max="13571" width="14.5703125" customWidth="1"/>
    <col min="13572" max="13572" width="11.42578125" customWidth="1"/>
    <col min="13573" max="13573" width="18.28515625" customWidth="1"/>
    <col min="13574" max="13574" width="14.5703125" customWidth="1"/>
    <col min="13575" max="13575" width="11.28515625" customWidth="1"/>
    <col min="13576" max="13576" width="18.28515625" customWidth="1"/>
    <col min="13577" max="13577" width="14.5703125" customWidth="1"/>
    <col min="13578" max="13578" width="11.28515625" customWidth="1"/>
    <col min="13579" max="13579" width="18.28515625" customWidth="1"/>
    <col min="13580" max="13580" width="14.5703125" customWidth="1"/>
    <col min="13581" max="13581" width="11.28515625" customWidth="1"/>
    <col min="13582" max="13582" width="18.28515625" customWidth="1"/>
    <col min="13583" max="13583" width="14.5703125" customWidth="1"/>
    <col min="13584" max="13584" width="11.42578125" customWidth="1"/>
    <col min="13825" max="13825" width="64.140625" customWidth="1"/>
    <col min="13826" max="13826" width="18.28515625" customWidth="1"/>
    <col min="13827" max="13827" width="14.5703125" customWidth="1"/>
    <col min="13828" max="13828" width="11.42578125" customWidth="1"/>
    <col min="13829" max="13829" width="18.28515625" customWidth="1"/>
    <col min="13830" max="13830" width="14.5703125" customWidth="1"/>
    <col min="13831" max="13831" width="11.28515625" customWidth="1"/>
    <col min="13832" max="13832" width="18.28515625" customWidth="1"/>
    <col min="13833" max="13833" width="14.5703125" customWidth="1"/>
    <col min="13834" max="13834" width="11.28515625" customWidth="1"/>
    <col min="13835" max="13835" width="18.28515625" customWidth="1"/>
    <col min="13836" max="13836" width="14.5703125" customWidth="1"/>
    <col min="13837" max="13837" width="11.28515625" customWidth="1"/>
    <col min="13838" max="13838" width="18.28515625" customWidth="1"/>
    <col min="13839" max="13839" width="14.5703125" customWidth="1"/>
    <col min="13840" max="13840" width="11.42578125" customWidth="1"/>
    <col min="14081" max="14081" width="64.140625" customWidth="1"/>
    <col min="14082" max="14082" width="18.28515625" customWidth="1"/>
    <col min="14083" max="14083" width="14.5703125" customWidth="1"/>
    <col min="14084" max="14084" width="11.42578125" customWidth="1"/>
    <col min="14085" max="14085" width="18.28515625" customWidth="1"/>
    <col min="14086" max="14086" width="14.5703125" customWidth="1"/>
    <col min="14087" max="14087" width="11.28515625" customWidth="1"/>
    <col min="14088" max="14088" width="18.28515625" customWidth="1"/>
    <col min="14089" max="14089" width="14.5703125" customWidth="1"/>
    <col min="14090" max="14090" width="11.28515625" customWidth="1"/>
    <col min="14091" max="14091" width="18.28515625" customWidth="1"/>
    <col min="14092" max="14092" width="14.5703125" customWidth="1"/>
    <col min="14093" max="14093" width="11.28515625" customWidth="1"/>
    <col min="14094" max="14094" width="18.28515625" customWidth="1"/>
    <col min="14095" max="14095" width="14.5703125" customWidth="1"/>
    <col min="14096" max="14096" width="11.42578125" customWidth="1"/>
    <col min="14337" max="14337" width="64.140625" customWidth="1"/>
    <col min="14338" max="14338" width="18.28515625" customWidth="1"/>
    <col min="14339" max="14339" width="14.5703125" customWidth="1"/>
    <col min="14340" max="14340" width="11.42578125" customWidth="1"/>
    <col min="14341" max="14341" width="18.28515625" customWidth="1"/>
    <col min="14342" max="14342" width="14.5703125" customWidth="1"/>
    <col min="14343" max="14343" width="11.28515625" customWidth="1"/>
    <col min="14344" max="14344" width="18.28515625" customWidth="1"/>
    <col min="14345" max="14345" width="14.5703125" customWidth="1"/>
    <col min="14346" max="14346" width="11.28515625" customWidth="1"/>
    <col min="14347" max="14347" width="18.28515625" customWidth="1"/>
    <col min="14348" max="14348" width="14.5703125" customWidth="1"/>
    <col min="14349" max="14349" width="11.28515625" customWidth="1"/>
    <col min="14350" max="14350" width="18.28515625" customWidth="1"/>
    <col min="14351" max="14351" width="14.5703125" customWidth="1"/>
    <col min="14352" max="14352" width="11.42578125" customWidth="1"/>
    <col min="14593" max="14593" width="64.140625" customWidth="1"/>
    <col min="14594" max="14594" width="18.28515625" customWidth="1"/>
    <col min="14595" max="14595" width="14.5703125" customWidth="1"/>
    <col min="14596" max="14596" width="11.42578125" customWidth="1"/>
    <col min="14597" max="14597" width="18.28515625" customWidth="1"/>
    <col min="14598" max="14598" width="14.5703125" customWidth="1"/>
    <col min="14599" max="14599" width="11.28515625" customWidth="1"/>
    <col min="14600" max="14600" width="18.28515625" customWidth="1"/>
    <col min="14601" max="14601" width="14.5703125" customWidth="1"/>
    <col min="14602" max="14602" width="11.28515625" customWidth="1"/>
    <col min="14603" max="14603" width="18.28515625" customWidth="1"/>
    <col min="14604" max="14604" width="14.5703125" customWidth="1"/>
    <col min="14605" max="14605" width="11.28515625" customWidth="1"/>
    <col min="14606" max="14606" width="18.28515625" customWidth="1"/>
    <col min="14607" max="14607" width="14.5703125" customWidth="1"/>
    <col min="14608" max="14608" width="11.42578125" customWidth="1"/>
    <col min="14849" max="14849" width="64.140625" customWidth="1"/>
    <col min="14850" max="14850" width="18.28515625" customWidth="1"/>
    <col min="14851" max="14851" width="14.5703125" customWidth="1"/>
    <col min="14852" max="14852" width="11.42578125" customWidth="1"/>
    <col min="14853" max="14853" width="18.28515625" customWidth="1"/>
    <col min="14854" max="14854" width="14.5703125" customWidth="1"/>
    <col min="14855" max="14855" width="11.28515625" customWidth="1"/>
    <col min="14856" max="14856" width="18.28515625" customWidth="1"/>
    <col min="14857" max="14857" width="14.5703125" customWidth="1"/>
    <col min="14858" max="14858" width="11.28515625" customWidth="1"/>
    <col min="14859" max="14859" width="18.28515625" customWidth="1"/>
    <col min="14860" max="14860" width="14.5703125" customWidth="1"/>
    <col min="14861" max="14861" width="11.28515625" customWidth="1"/>
    <col min="14862" max="14862" width="18.28515625" customWidth="1"/>
    <col min="14863" max="14863" width="14.5703125" customWidth="1"/>
    <col min="14864" max="14864" width="11.42578125" customWidth="1"/>
    <col min="15105" max="15105" width="64.140625" customWidth="1"/>
    <col min="15106" max="15106" width="18.28515625" customWidth="1"/>
    <col min="15107" max="15107" width="14.5703125" customWidth="1"/>
    <col min="15108" max="15108" width="11.42578125" customWidth="1"/>
    <col min="15109" max="15109" width="18.28515625" customWidth="1"/>
    <col min="15110" max="15110" width="14.5703125" customWidth="1"/>
    <col min="15111" max="15111" width="11.28515625" customWidth="1"/>
    <col min="15112" max="15112" width="18.28515625" customWidth="1"/>
    <col min="15113" max="15113" width="14.5703125" customWidth="1"/>
    <col min="15114" max="15114" width="11.28515625" customWidth="1"/>
    <col min="15115" max="15115" width="18.28515625" customWidth="1"/>
    <col min="15116" max="15116" width="14.5703125" customWidth="1"/>
    <col min="15117" max="15117" width="11.28515625" customWidth="1"/>
    <col min="15118" max="15118" width="18.28515625" customWidth="1"/>
    <col min="15119" max="15119" width="14.5703125" customWidth="1"/>
    <col min="15120" max="15120" width="11.42578125" customWidth="1"/>
    <col min="15361" max="15361" width="64.140625" customWidth="1"/>
    <col min="15362" max="15362" width="18.28515625" customWidth="1"/>
    <col min="15363" max="15363" width="14.5703125" customWidth="1"/>
    <col min="15364" max="15364" width="11.42578125" customWidth="1"/>
    <col min="15365" max="15365" width="18.28515625" customWidth="1"/>
    <col min="15366" max="15366" width="14.5703125" customWidth="1"/>
    <col min="15367" max="15367" width="11.28515625" customWidth="1"/>
    <col min="15368" max="15368" width="18.28515625" customWidth="1"/>
    <col min="15369" max="15369" width="14.5703125" customWidth="1"/>
    <col min="15370" max="15370" width="11.28515625" customWidth="1"/>
    <col min="15371" max="15371" width="18.28515625" customWidth="1"/>
    <col min="15372" max="15372" width="14.5703125" customWidth="1"/>
    <col min="15373" max="15373" width="11.28515625" customWidth="1"/>
    <col min="15374" max="15374" width="18.28515625" customWidth="1"/>
    <col min="15375" max="15375" width="14.5703125" customWidth="1"/>
    <col min="15376" max="15376" width="11.42578125" customWidth="1"/>
    <col min="15617" max="15617" width="64.140625" customWidth="1"/>
    <col min="15618" max="15618" width="18.28515625" customWidth="1"/>
    <col min="15619" max="15619" width="14.5703125" customWidth="1"/>
    <col min="15620" max="15620" width="11.42578125" customWidth="1"/>
    <col min="15621" max="15621" width="18.28515625" customWidth="1"/>
    <col min="15622" max="15622" width="14.5703125" customWidth="1"/>
    <col min="15623" max="15623" width="11.28515625" customWidth="1"/>
    <col min="15624" max="15624" width="18.28515625" customWidth="1"/>
    <col min="15625" max="15625" width="14.5703125" customWidth="1"/>
    <col min="15626" max="15626" width="11.28515625" customWidth="1"/>
    <col min="15627" max="15627" width="18.28515625" customWidth="1"/>
    <col min="15628" max="15628" width="14.5703125" customWidth="1"/>
    <col min="15629" max="15629" width="11.28515625" customWidth="1"/>
    <col min="15630" max="15630" width="18.28515625" customWidth="1"/>
    <col min="15631" max="15631" width="14.5703125" customWidth="1"/>
    <col min="15632" max="15632" width="11.42578125" customWidth="1"/>
    <col min="15873" max="15873" width="64.140625" customWidth="1"/>
    <col min="15874" max="15874" width="18.28515625" customWidth="1"/>
    <col min="15875" max="15875" width="14.5703125" customWidth="1"/>
    <col min="15876" max="15876" width="11.42578125" customWidth="1"/>
    <col min="15877" max="15877" width="18.28515625" customWidth="1"/>
    <col min="15878" max="15878" width="14.5703125" customWidth="1"/>
    <col min="15879" max="15879" width="11.28515625" customWidth="1"/>
    <col min="15880" max="15880" width="18.28515625" customWidth="1"/>
    <col min="15881" max="15881" width="14.5703125" customWidth="1"/>
    <col min="15882" max="15882" width="11.28515625" customWidth="1"/>
    <col min="15883" max="15883" width="18.28515625" customWidth="1"/>
    <col min="15884" max="15884" width="14.5703125" customWidth="1"/>
    <col min="15885" max="15885" width="11.28515625" customWidth="1"/>
    <col min="15886" max="15886" width="18.28515625" customWidth="1"/>
    <col min="15887" max="15887" width="14.5703125" customWidth="1"/>
    <col min="15888" max="15888" width="11.42578125" customWidth="1"/>
    <col min="16129" max="16129" width="64.140625" customWidth="1"/>
    <col min="16130" max="16130" width="18.28515625" customWidth="1"/>
    <col min="16131" max="16131" width="14.5703125" customWidth="1"/>
    <col min="16132" max="16132" width="11.42578125" customWidth="1"/>
    <col min="16133" max="16133" width="18.28515625" customWidth="1"/>
    <col min="16134" max="16134" width="14.5703125" customWidth="1"/>
    <col min="16135" max="16135" width="11.28515625" customWidth="1"/>
    <col min="16136" max="16136" width="18.28515625" customWidth="1"/>
    <col min="16137" max="16137" width="14.5703125" customWidth="1"/>
    <col min="16138" max="16138" width="11.28515625" customWidth="1"/>
    <col min="16139" max="16139" width="18.28515625" customWidth="1"/>
    <col min="16140" max="16140" width="14.5703125" customWidth="1"/>
    <col min="16141" max="16141" width="11.28515625" customWidth="1"/>
    <col min="16142" max="16142" width="18.28515625" customWidth="1"/>
    <col min="16143" max="16143" width="14.5703125" customWidth="1"/>
    <col min="16144" max="16144" width="11.42578125" customWidth="1"/>
  </cols>
  <sheetData>
    <row r="1" spans="1:16" ht="18.75">
      <c r="A1" s="7007"/>
      <c r="B1" s="7007"/>
      <c r="C1" s="7007"/>
      <c r="D1" s="7007"/>
      <c r="E1" s="7007"/>
      <c r="F1" s="7007"/>
      <c r="G1" s="7007"/>
      <c r="H1" s="7007"/>
      <c r="I1" s="7007"/>
      <c r="J1" s="7007"/>
      <c r="K1" s="7007"/>
      <c r="L1" s="7007"/>
      <c r="M1" s="7007"/>
      <c r="N1" s="7007"/>
      <c r="O1" s="7007"/>
      <c r="P1" s="7007"/>
    </row>
    <row r="2" spans="1:16" ht="18.75" customHeight="1">
      <c r="A2" s="7008" t="s">
        <v>179</v>
      </c>
      <c r="B2" s="7008"/>
      <c r="C2" s="7008"/>
      <c r="D2" s="7008"/>
      <c r="E2" s="7008"/>
      <c r="F2" s="7008"/>
      <c r="G2" s="7008"/>
      <c r="H2" s="7008"/>
      <c r="I2" s="7008"/>
      <c r="J2" s="7008"/>
      <c r="K2" s="7008"/>
      <c r="L2" s="7008"/>
      <c r="M2" s="7008"/>
      <c r="N2" s="7008"/>
      <c r="O2" s="7008"/>
      <c r="P2" s="7008"/>
    </row>
    <row r="3" spans="1:16" ht="18.75" customHeight="1">
      <c r="A3" s="7008" t="s">
        <v>396</v>
      </c>
      <c r="B3" s="7008"/>
      <c r="C3" s="7008"/>
      <c r="D3" s="7008"/>
      <c r="E3" s="7008"/>
      <c r="F3" s="7008"/>
      <c r="G3" s="7008"/>
      <c r="H3" s="7008"/>
      <c r="I3" s="7008"/>
      <c r="J3" s="7008"/>
      <c r="K3" s="7008"/>
      <c r="L3" s="7008"/>
      <c r="M3" s="7008"/>
      <c r="N3" s="7008"/>
      <c r="O3" s="7008"/>
      <c r="P3" s="7008"/>
    </row>
    <row r="4" spans="1:16" ht="18.75">
      <c r="A4" s="7009"/>
      <c r="B4" s="7009"/>
      <c r="C4" s="7009"/>
      <c r="D4" s="7009"/>
      <c r="E4" s="7009"/>
      <c r="F4" s="7009"/>
      <c r="G4" s="7009"/>
      <c r="H4" s="7009"/>
      <c r="I4" s="7009"/>
      <c r="J4" s="7009"/>
      <c r="K4" s="7009"/>
      <c r="L4" s="7009"/>
      <c r="M4" s="7009"/>
      <c r="N4" s="7009"/>
      <c r="O4" s="7009"/>
      <c r="P4" s="7009"/>
    </row>
    <row r="5" spans="1:16" ht="32.25" customHeight="1">
      <c r="A5" s="3976" t="s">
        <v>180</v>
      </c>
      <c r="B5" s="7010" t="s">
        <v>36</v>
      </c>
      <c r="C5" s="7011"/>
      <c r="D5" s="7012"/>
      <c r="E5" s="7010" t="s">
        <v>37</v>
      </c>
      <c r="F5" s="7011"/>
      <c r="G5" s="7012"/>
      <c r="H5" s="7010" t="s">
        <v>45</v>
      </c>
      <c r="I5" s="7011"/>
      <c r="J5" s="7012"/>
      <c r="K5" s="7010" t="s">
        <v>181</v>
      </c>
      <c r="L5" s="7011"/>
      <c r="M5" s="7012"/>
      <c r="N5" s="7013" t="s">
        <v>22</v>
      </c>
      <c r="O5" s="7014"/>
      <c r="P5" s="7015"/>
    </row>
    <row r="6" spans="1:16" ht="56.25" customHeight="1">
      <c r="A6" s="3977"/>
      <c r="B6" s="4063" t="s">
        <v>7</v>
      </c>
      <c r="C6" s="4064" t="s">
        <v>8</v>
      </c>
      <c r="D6" s="4065" t="s">
        <v>9</v>
      </c>
      <c r="E6" s="4063" t="s">
        <v>7</v>
      </c>
      <c r="F6" s="4064" t="s">
        <v>8</v>
      </c>
      <c r="G6" s="4065" t="s">
        <v>9</v>
      </c>
      <c r="H6" s="4066" t="s">
        <v>7</v>
      </c>
      <c r="I6" s="4067" t="s">
        <v>8</v>
      </c>
      <c r="J6" s="4068" t="s">
        <v>9</v>
      </c>
      <c r="K6" s="4066" t="s">
        <v>7</v>
      </c>
      <c r="L6" s="4067" t="s">
        <v>8</v>
      </c>
      <c r="M6" s="4068" t="s">
        <v>9</v>
      </c>
      <c r="N6" s="4069" t="s">
        <v>7</v>
      </c>
      <c r="O6" s="4067" t="s">
        <v>8</v>
      </c>
      <c r="P6" s="2523" t="s">
        <v>9</v>
      </c>
    </row>
    <row r="7" spans="1:16" ht="27" customHeight="1">
      <c r="A7" s="3981" t="s">
        <v>10</v>
      </c>
      <c r="B7" s="3982"/>
      <c r="C7" s="3983"/>
      <c r="D7" s="3984"/>
      <c r="E7" s="3982"/>
      <c r="F7" s="3983"/>
      <c r="G7" s="3984"/>
      <c r="H7" s="3982"/>
      <c r="I7" s="3983"/>
      <c r="J7" s="3984"/>
      <c r="K7" s="3982"/>
      <c r="L7" s="3983"/>
      <c r="M7" s="3985"/>
      <c r="N7" s="3986"/>
      <c r="O7" s="3987"/>
      <c r="P7" s="3988"/>
    </row>
    <row r="8" spans="1:16" ht="25.5" customHeight="1">
      <c r="A8" s="3989" t="s">
        <v>182</v>
      </c>
      <c r="B8" s="3990">
        <v>19</v>
      </c>
      <c r="C8" s="3991">
        <v>0</v>
      </c>
      <c r="D8" s="3992">
        <f>SUM(B8:C8)</f>
        <v>19</v>
      </c>
      <c r="E8" s="3990">
        <v>31</v>
      </c>
      <c r="F8" s="3991">
        <v>0</v>
      </c>
      <c r="G8" s="3992">
        <f>SUM(E8:F8)</f>
        <v>31</v>
      </c>
      <c r="H8" s="3990">
        <v>11</v>
      </c>
      <c r="I8" s="3991">
        <v>0</v>
      </c>
      <c r="J8" s="3992">
        <f>SUM(H8:I8)</f>
        <v>11</v>
      </c>
      <c r="K8" s="3990">
        <v>11</v>
      </c>
      <c r="L8" s="3991">
        <v>0</v>
      </c>
      <c r="M8" s="3993">
        <f>SUM(K8:L8)</f>
        <v>11</v>
      </c>
      <c r="N8" s="3994">
        <f t="shared" ref="N8:O11" si="0">B8+E8+H8+K8</f>
        <v>72</v>
      </c>
      <c r="O8" s="3995">
        <f t="shared" si="0"/>
        <v>0</v>
      </c>
      <c r="P8" s="3996">
        <f>N8+O8</f>
        <v>72</v>
      </c>
    </row>
    <row r="9" spans="1:16" ht="29.25" customHeight="1">
      <c r="A9" s="3997" t="s">
        <v>183</v>
      </c>
      <c r="B9" s="3990">
        <v>20</v>
      </c>
      <c r="C9" s="3991">
        <v>0</v>
      </c>
      <c r="D9" s="3992">
        <f>SUM(B9:C9)</f>
        <v>20</v>
      </c>
      <c r="E9" s="3990">
        <v>19</v>
      </c>
      <c r="F9" s="3991">
        <v>0</v>
      </c>
      <c r="G9" s="3992">
        <f>SUM(E9:F9)</f>
        <v>19</v>
      </c>
      <c r="H9" s="3990">
        <v>12</v>
      </c>
      <c r="I9" s="3991">
        <v>0</v>
      </c>
      <c r="J9" s="3992">
        <f>SUM(H9:I9)</f>
        <v>12</v>
      </c>
      <c r="K9" s="3990">
        <v>11</v>
      </c>
      <c r="L9" s="3991">
        <v>0</v>
      </c>
      <c r="M9" s="3993">
        <f>SUM(K9:L9)</f>
        <v>11</v>
      </c>
      <c r="N9" s="3994">
        <f t="shared" si="0"/>
        <v>62</v>
      </c>
      <c r="O9" s="3995">
        <f t="shared" si="0"/>
        <v>0</v>
      </c>
      <c r="P9" s="3996">
        <f>N9+O9</f>
        <v>62</v>
      </c>
    </row>
    <row r="10" spans="1:16" ht="24" customHeight="1">
      <c r="A10" s="3989" t="s">
        <v>184</v>
      </c>
      <c r="B10" s="3991">
        <v>0</v>
      </c>
      <c r="C10" s="3991">
        <v>0</v>
      </c>
      <c r="D10" s="3991">
        <f>SUM(B10:C10)</f>
        <v>0</v>
      </c>
      <c r="E10" s="3990">
        <v>0</v>
      </c>
      <c r="F10" s="3991">
        <v>0</v>
      </c>
      <c r="G10" s="3992">
        <f>SUM(E10:F10)</f>
        <v>0</v>
      </c>
      <c r="H10" s="3990">
        <v>4</v>
      </c>
      <c r="I10" s="3991">
        <v>0</v>
      </c>
      <c r="J10" s="3992">
        <f>SUM(H10:I10)</f>
        <v>4</v>
      </c>
      <c r="K10" s="3990">
        <v>9</v>
      </c>
      <c r="L10" s="3991">
        <v>0</v>
      </c>
      <c r="M10" s="3993">
        <f>SUM(K10:L10)</f>
        <v>9</v>
      </c>
      <c r="N10" s="3994">
        <f t="shared" si="0"/>
        <v>13</v>
      </c>
      <c r="O10" s="3995">
        <f t="shared" si="0"/>
        <v>0</v>
      </c>
      <c r="P10" s="3996">
        <f>N10+O10</f>
        <v>13</v>
      </c>
    </row>
    <row r="11" spans="1:16" ht="25.5" customHeight="1">
      <c r="A11" s="3998" t="s">
        <v>185</v>
      </c>
      <c r="B11" s="2534">
        <v>0</v>
      </c>
      <c r="C11" s="2534">
        <v>0</v>
      </c>
      <c r="D11" s="2534">
        <f>SUM(B11:C11)</f>
        <v>0</v>
      </c>
      <c r="E11" s="3999">
        <v>0</v>
      </c>
      <c r="F11" s="2536">
        <v>0</v>
      </c>
      <c r="G11" s="2537">
        <f>SUM(E11:F11)</f>
        <v>0</v>
      </c>
      <c r="H11" s="3999">
        <v>0</v>
      </c>
      <c r="I11" s="2536">
        <v>0</v>
      </c>
      <c r="J11" s="2537">
        <f>SUM(H11:I11)</f>
        <v>0</v>
      </c>
      <c r="K11" s="3999">
        <v>10</v>
      </c>
      <c r="L11" s="2536">
        <v>0</v>
      </c>
      <c r="M11" s="2538">
        <f>SUM(K11:L11)</f>
        <v>10</v>
      </c>
      <c r="N11" s="4000">
        <f t="shared" si="0"/>
        <v>10</v>
      </c>
      <c r="O11" s="2540">
        <f t="shared" si="0"/>
        <v>0</v>
      </c>
      <c r="P11" s="2541">
        <f>N11+O11</f>
        <v>10</v>
      </c>
    </row>
    <row r="12" spans="1:16" ht="24.75" customHeight="1">
      <c r="A12" s="4001" t="s">
        <v>27</v>
      </c>
      <c r="B12" s="4002">
        <f t="shared" ref="B12:O12" si="1">SUM(B8:B11)</f>
        <v>39</v>
      </c>
      <c r="C12" s="4002">
        <f t="shared" si="1"/>
        <v>0</v>
      </c>
      <c r="D12" s="4002">
        <f t="shared" si="1"/>
        <v>39</v>
      </c>
      <c r="E12" s="4003">
        <f t="shared" si="1"/>
        <v>50</v>
      </c>
      <c r="F12" s="4004">
        <f t="shared" si="1"/>
        <v>0</v>
      </c>
      <c r="G12" s="4005">
        <f t="shared" si="1"/>
        <v>50</v>
      </c>
      <c r="H12" s="4003">
        <f t="shared" si="1"/>
        <v>27</v>
      </c>
      <c r="I12" s="4004">
        <f t="shared" si="1"/>
        <v>0</v>
      </c>
      <c r="J12" s="4005">
        <f t="shared" si="1"/>
        <v>27</v>
      </c>
      <c r="K12" s="4003">
        <f t="shared" si="1"/>
        <v>41</v>
      </c>
      <c r="L12" s="4004">
        <f t="shared" si="1"/>
        <v>0</v>
      </c>
      <c r="M12" s="4006">
        <f t="shared" si="1"/>
        <v>41</v>
      </c>
      <c r="N12" s="4007">
        <f t="shared" si="1"/>
        <v>157</v>
      </c>
      <c r="O12" s="4008">
        <f t="shared" si="1"/>
        <v>0</v>
      </c>
      <c r="P12" s="4009">
        <f>SUM(N12:O12)</f>
        <v>157</v>
      </c>
    </row>
    <row r="13" spans="1:16" ht="27" customHeight="1">
      <c r="A13" s="4010" t="s">
        <v>15</v>
      </c>
      <c r="B13" s="4011"/>
      <c r="C13" s="4012"/>
      <c r="D13" s="4013"/>
      <c r="E13" s="4011"/>
      <c r="F13" s="4012"/>
      <c r="G13" s="4013"/>
      <c r="H13" s="4011"/>
      <c r="I13" s="4012"/>
      <c r="J13" s="4013"/>
      <c r="K13" s="4011"/>
      <c r="L13" s="4012"/>
      <c r="M13" s="4014"/>
      <c r="N13" s="4011"/>
      <c r="O13" s="4012"/>
      <c r="P13" s="4013"/>
    </row>
    <row r="14" spans="1:16" ht="27" customHeight="1">
      <c r="A14" s="4015" t="s">
        <v>16</v>
      </c>
      <c r="B14" s="3990"/>
      <c r="C14" s="3991"/>
      <c r="D14" s="3992"/>
      <c r="E14" s="3990"/>
      <c r="F14" s="3991"/>
      <c r="G14" s="3992"/>
      <c r="H14" s="4016"/>
      <c r="I14" s="4017"/>
      <c r="J14" s="3992"/>
      <c r="K14" s="4016"/>
      <c r="L14" s="4017"/>
      <c r="M14" s="3993"/>
      <c r="N14" s="4018"/>
      <c r="O14" s="4019"/>
      <c r="P14" s="4020"/>
    </row>
    <row r="15" spans="1:16" ht="26.25" customHeight="1">
      <c r="A15" s="3989" t="s">
        <v>182</v>
      </c>
      <c r="B15" s="3990">
        <v>19</v>
      </c>
      <c r="C15" s="3991">
        <v>0</v>
      </c>
      <c r="D15" s="3992">
        <f>SUM(B15:C15)</f>
        <v>19</v>
      </c>
      <c r="E15" s="3990">
        <v>31</v>
      </c>
      <c r="F15" s="3991">
        <v>0</v>
      </c>
      <c r="G15" s="3992">
        <f>SUM(E15:F15)</f>
        <v>31</v>
      </c>
      <c r="H15" s="3990">
        <v>11</v>
      </c>
      <c r="I15" s="3991">
        <v>0</v>
      </c>
      <c r="J15" s="3992">
        <f>SUM(H15:I15)</f>
        <v>11</v>
      </c>
      <c r="K15" s="3990">
        <v>11</v>
      </c>
      <c r="L15" s="3991">
        <v>0</v>
      </c>
      <c r="M15" s="3993">
        <f>SUM(K15:L15)</f>
        <v>11</v>
      </c>
      <c r="N15" s="3994">
        <f>B15+E15+H15+K15</f>
        <v>72</v>
      </c>
      <c r="O15" s="3995">
        <f t="shared" ref="N15:O18" si="2">C15+F15+I15+L15</f>
        <v>0</v>
      </c>
      <c r="P15" s="3996">
        <f>SUM(N15:O15)</f>
        <v>72</v>
      </c>
    </row>
    <row r="16" spans="1:16" ht="30.75" customHeight="1">
      <c r="A16" s="3997" t="s">
        <v>183</v>
      </c>
      <c r="B16" s="3990">
        <v>19</v>
      </c>
      <c r="C16" s="3991">
        <v>0</v>
      </c>
      <c r="D16" s="3992">
        <f>SUM(B16:C16)</f>
        <v>19</v>
      </c>
      <c r="E16" s="3990">
        <v>19</v>
      </c>
      <c r="F16" s="3991">
        <v>0</v>
      </c>
      <c r="G16" s="3992">
        <f>SUM(E16:F16)</f>
        <v>19</v>
      </c>
      <c r="H16" s="3990">
        <v>12</v>
      </c>
      <c r="I16" s="3991">
        <v>0</v>
      </c>
      <c r="J16" s="3992">
        <f>SUM(H16:I16)</f>
        <v>12</v>
      </c>
      <c r="K16" s="3990">
        <v>10</v>
      </c>
      <c r="L16" s="3991">
        <v>0</v>
      </c>
      <c r="M16" s="3993">
        <f>SUM(K16:L16)</f>
        <v>10</v>
      </c>
      <c r="N16" s="3994">
        <f t="shared" si="2"/>
        <v>60</v>
      </c>
      <c r="O16" s="3995">
        <f t="shared" si="2"/>
        <v>0</v>
      </c>
      <c r="P16" s="3996">
        <f>SUM(N16:O16)</f>
        <v>60</v>
      </c>
    </row>
    <row r="17" spans="1:16" ht="27.75" customHeight="1">
      <c r="A17" s="3989" t="s">
        <v>184</v>
      </c>
      <c r="B17" s="3991">
        <v>0</v>
      </c>
      <c r="C17" s="3991">
        <v>0</v>
      </c>
      <c r="D17" s="3991">
        <f>SUM(B17:C17)</f>
        <v>0</v>
      </c>
      <c r="E17" s="3990">
        <v>0</v>
      </c>
      <c r="F17" s="3991">
        <v>0</v>
      </c>
      <c r="G17" s="3992">
        <f>SUM(E17:F17)</f>
        <v>0</v>
      </c>
      <c r="H17" s="3990">
        <v>4</v>
      </c>
      <c r="I17" s="3991">
        <v>0</v>
      </c>
      <c r="J17" s="3992">
        <f>SUM(H17:I17)</f>
        <v>4</v>
      </c>
      <c r="K17" s="3990">
        <v>9</v>
      </c>
      <c r="L17" s="3991">
        <v>0</v>
      </c>
      <c r="M17" s="3993">
        <f>SUM(K17:L17)</f>
        <v>9</v>
      </c>
      <c r="N17" s="3994">
        <f t="shared" si="2"/>
        <v>13</v>
      </c>
      <c r="O17" s="3995">
        <f t="shared" si="2"/>
        <v>0</v>
      </c>
      <c r="P17" s="3996">
        <f>SUM(N17:O17)</f>
        <v>13</v>
      </c>
    </row>
    <row r="18" spans="1:16" ht="27.75" customHeight="1">
      <c r="A18" s="3998" t="s">
        <v>185</v>
      </c>
      <c r="B18" s="2534">
        <v>0</v>
      </c>
      <c r="C18" s="2534">
        <v>0</v>
      </c>
      <c r="D18" s="2534">
        <f>SUM(B18:C18)</f>
        <v>0</v>
      </c>
      <c r="E18" s="3999">
        <v>0</v>
      </c>
      <c r="F18" s="2536">
        <v>0</v>
      </c>
      <c r="G18" s="3992">
        <f>SUM(E18:F18)</f>
        <v>0</v>
      </c>
      <c r="H18" s="3999">
        <v>0</v>
      </c>
      <c r="I18" s="2536">
        <v>0</v>
      </c>
      <c r="J18" s="2537">
        <f>SUM(H18:I18)</f>
        <v>0</v>
      </c>
      <c r="K18" s="3999">
        <v>10</v>
      </c>
      <c r="L18" s="2536">
        <v>0</v>
      </c>
      <c r="M18" s="2538">
        <f>SUM(K18:L18)</f>
        <v>10</v>
      </c>
      <c r="N18" s="4000">
        <f t="shared" si="2"/>
        <v>10</v>
      </c>
      <c r="O18" s="2540">
        <f t="shared" si="2"/>
        <v>0</v>
      </c>
      <c r="P18" s="2541">
        <f>SUM(N18:O18)</f>
        <v>10</v>
      </c>
    </row>
    <row r="19" spans="1:16" ht="21.75" customHeight="1">
      <c r="A19" s="4021" t="s">
        <v>17</v>
      </c>
      <c r="B19" s="4003">
        <f t="shared" ref="B19:P19" si="3">SUM(B15:B18)</f>
        <v>38</v>
      </c>
      <c r="C19" s="4004">
        <f t="shared" si="3"/>
        <v>0</v>
      </c>
      <c r="D19" s="4005">
        <f t="shared" si="3"/>
        <v>38</v>
      </c>
      <c r="E19" s="4003">
        <f t="shared" si="3"/>
        <v>50</v>
      </c>
      <c r="F19" s="4004">
        <f t="shared" si="3"/>
        <v>0</v>
      </c>
      <c r="G19" s="4005">
        <f t="shared" si="3"/>
        <v>50</v>
      </c>
      <c r="H19" s="4003">
        <f t="shared" si="3"/>
        <v>27</v>
      </c>
      <c r="I19" s="4004">
        <f t="shared" si="3"/>
        <v>0</v>
      </c>
      <c r="J19" s="4005">
        <f t="shared" si="3"/>
        <v>27</v>
      </c>
      <c r="K19" s="4003">
        <f t="shared" si="3"/>
        <v>40</v>
      </c>
      <c r="L19" s="4004">
        <f t="shared" si="3"/>
        <v>0</v>
      </c>
      <c r="M19" s="4006">
        <f t="shared" si="3"/>
        <v>40</v>
      </c>
      <c r="N19" s="4022">
        <f t="shared" si="3"/>
        <v>155</v>
      </c>
      <c r="O19" s="4023">
        <f t="shared" si="3"/>
        <v>0</v>
      </c>
      <c r="P19" s="4024">
        <f t="shared" si="3"/>
        <v>155</v>
      </c>
    </row>
    <row r="20" spans="1:16" ht="27.75" customHeight="1">
      <c r="A20" s="4025" t="s">
        <v>18</v>
      </c>
      <c r="B20" s="3982"/>
      <c r="C20" s="3983"/>
      <c r="D20" s="3984"/>
      <c r="E20" s="4026"/>
      <c r="F20" s="3983"/>
      <c r="G20" s="3985"/>
      <c r="H20" s="3982"/>
      <c r="I20" s="3983"/>
      <c r="J20" s="3984"/>
      <c r="K20" s="3982"/>
      <c r="L20" s="3983"/>
      <c r="M20" s="3984"/>
      <c r="N20" s="4027"/>
      <c r="O20" s="4028"/>
      <c r="P20" s="4029"/>
    </row>
    <row r="21" spans="1:16" ht="29.25" customHeight="1">
      <c r="A21" s="4030" t="s">
        <v>182</v>
      </c>
      <c r="B21" s="3990">
        <v>0</v>
      </c>
      <c r="C21" s="3991">
        <v>0</v>
      </c>
      <c r="D21" s="4031">
        <v>0</v>
      </c>
      <c r="E21" s="4032">
        <v>0</v>
      </c>
      <c r="F21" s="3991">
        <v>0</v>
      </c>
      <c r="G21" s="3993">
        <v>0</v>
      </c>
      <c r="H21" s="3990">
        <v>0</v>
      </c>
      <c r="I21" s="3991">
        <v>0</v>
      </c>
      <c r="J21" s="3992">
        <f>SUM(H21:I21)</f>
        <v>0</v>
      </c>
      <c r="K21" s="3993">
        <v>0</v>
      </c>
      <c r="L21" s="4033">
        <v>0</v>
      </c>
      <c r="M21" s="4034">
        <f>SUM(K21:L21)</f>
        <v>0</v>
      </c>
      <c r="N21" s="4035">
        <f t="shared" ref="N21:O24" si="4">B21+E21+H21+K21</f>
        <v>0</v>
      </c>
      <c r="O21" s="3995">
        <f t="shared" si="4"/>
        <v>0</v>
      </c>
      <c r="P21" s="3996">
        <f t="shared" ref="P21:P27" si="5">SUM(N21:O21)</f>
        <v>0</v>
      </c>
    </row>
    <row r="22" spans="1:16" ht="31.5" customHeight="1">
      <c r="A22" s="4036" t="s">
        <v>183</v>
      </c>
      <c r="B22" s="3990">
        <v>1</v>
      </c>
      <c r="C22" s="3991">
        <v>0</v>
      </c>
      <c r="D22" s="4031">
        <v>1</v>
      </c>
      <c r="E22" s="4032">
        <v>0</v>
      </c>
      <c r="F22" s="3991">
        <v>0</v>
      </c>
      <c r="G22" s="3993">
        <v>0</v>
      </c>
      <c r="H22" s="3990">
        <v>0</v>
      </c>
      <c r="I22" s="3991">
        <v>0</v>
      </c>
      <c r="J22" s="3992">
        <f>SUM(H22:I22)</f>
        <v>0</v>
      </c>
      <c r="K22" s="3993">
        <v>1</v>
      </c>
      <c r="L22" s="4033">
        <v>0</v>
      </c>
      <c r="M22" s="4034">
        <v>0</v>
      </c>
      <c r="N22" s="4035">
        <f t="shared" si="4"/>
        <v>2</v>
      </c>
      <c r="O22" s="3995">
        <f t="shared" si="4"/>
        <v>0</v>
      </c>
      <c r="P22" s="3996">
        <f t="shared" si="5"/>
        <v>2</v>
      </c>
    </row>
    <row r="23" spans="1:16" ht="29.25" customHeight="1">
      <c r="A23" s="4030" t="s">
        <v>184</v>
      </c>
      <c r="B23" s="3990">
        <v>0</v>
      </c>
      <c r="C23" s="3991">
        <v>0</v>
      </c>
      <c r="D23" s="4031">
        <v>0</v>
      </c>
      <c r="E23" s="4037">
        <v>0</v>
      </c>
      <c r="F23" s="4019">
        <v>0</v>
      </c>
      <c r="G23" s="4019">
        <v>0</v>
      </c>
      <c r="H23" s="3990">
        <v>0</v>
      </c>
      <c r="I23" s="3991">
        <v>0</v>
      </c>
      <c r="J23" s="3992">
        <f>SUM(H23:I23)</f>
        <v>0</v>
      </c>
      <c r="K23" s="3993">
        <v>0</v>
      </c>
      <c r="L23" s="4033">
        <v>0</v>
      </c>
      <c r="M23" s="4034">
        <v>0</v>
      </c>
      <c r="N23" s="4035">
        <f t="shared" si="4"/>
        <v>0</v>
      </c>
      <c r="O23" s="3995">
        <f t="shared" si="4"/>
        <v>0</v>
      </c>
      <c r="P23" s="3996">
        <f t="shared" si="5"/>
        <v>0</v>
      </c>
    </row>
    <row r="24" spans="1:16" ht="30" customHeight="1">
      <c r="A24" s="4038" t="s">
        <v>185</v>
      </c>
      <c r="B24" s="4039">
        <v>0</v>
      </c>
      <c r="C24" s="4040">
        <v>0</v>
      </c>
      <c r="D24" s="4041">
        <v>0</v>
      </c>
      <c r="E24" s="4042">
        <v>0</v>
      </c>
      <c r="F24" s="4043">
        <v>0</v>
      </c>
      <c r="G24" s="4043">
        <v>0</v>
      </c>
      <c r="H24" s="4044">
        <v>0</v>
      </c>
      <c r="I24" s="4045">
        <v>0</v>
      </c>
      <c r="J24" s="3992">
        <f>SUM(H24:I24)</f>
        <v>0</v>
      </c>
      <c r="K24" s="4046">
        <v>0</v>
      </c>
      <c r="L24" s="4047">
        <v>0</v>
      </c>
      <c r="M24" s="4048">
        <f>SUM(K24:L24)</f>
        <v>0</v>
      </c>
      <c r="N24" s="4049">
        <f t="shared" si="4"/>
        <v>0</v>
      </c>
      <c r="O24" s="4050">
        <f t="shared" si="4"/>
        <v>0</v>
      </c>
      <c r="P24" s="4051">
        <f t="shared" si="5"/>
        <v>0</v>
      </c>
    </row>
    <row r="25" spans="1:16" ht="26.25" customHeight="1">
      <c r="A25" s="4052" t="s">
        <v>19</v>
      </c>
      <c r="B25" s="4002">
        <v>0</v>
      </c>
      <c r="C25" s="4002">
        <v>0</v>
      </c>
      <c r="D25" s="4002">
        <v>0</v>
      </c>
      <c r="E25" s="4003">
        <v>0</v>
      </c>
      <c r="F25" s="4053">
        <v>0</v>
      </c>
      <c r="G25" s="4006">
        <v>0</v>
      </c>
      <c r="H25" s="4003">
        <f t="shared" ref="H25:O25" si="6">SUM(H21:H24)</f>
        <v>0</v>
      </c>
      <c r="I25" s="4004">
        <f t="shared" si="6"/>
        <v>0</v>
      </c>
      <c r="J25" s="4005">
        <f t="shared" si="6"/>
        <v>0</v>
      </c>
      <c r="K25" s="4006">
        <f t="shared" si="6"/>
        <v>1</v>
      </c>
      <c r="L25" s="4004">
        <f t="shared" si="6"/>
        <v>0</v>
      </c>
      <c r="M25" s="4054">
        <f t="shared" si="6"/>
        <v>0</v>
      </c>
      <c r="N25" s="4055">
        <f t="shared" si="6"/>
        <v>2</v>
      </c>
      <c r="O25" s="4056">
        <f t="shared" si="6"/>
        <v>0</v>
      </c>
      <c r="P25" s="4009">
        <f t="shared" si="5"/>
        <v>2</v>
      </c>
    </row>
    <row r="26" spans="1:16" ht="27.75" customHeight="1">
      <c r="A26" s="4057" t="s">
        <v>29</v>
      </c>
      <c r="B26" s="4003">
        <f t="shared" ref="B26:J26" si="7">B19</f>
        <v>38</v>
      </c>
      <c r="C26" s="4004">
        <f t="shared" si="7"/>
        <v>0</v>
      </c>
      <c r="D26" s="4005">
        <f t="shared" si="7"/>
        <v>38</v>
      </c>
      <c r="E26" s="4003">
        <f t="shared" si="7"/>
        <v>50</v>
      </c>
      <c r="F26" s="4004">
        <f t="shared" si="7"/>
        <v>0</v>
      </c>
      <c r="G26" s="4005">
        <f t="shared" si="7"/>
        <v>50</v>
      </c>
      <c r="H26" s="4003">
        <f t="shared" si="7"/>
        <v>27</v>
      </c>
      <c r="I26" s="4004">
        <f t="shared" si="7"/>
        <v>0</v>
      </c>
      <c r="J26" s="4005">
        <f t="shared" si="7"/>
        <v>27</v>
      </c>
      <c r="K26" s="4003">
        <f>SUM(K19)</f>
        <v>40</v>
      </c>
      <c r="L26" s="4004">
        <f>SUM(L19)</f>
        <v>0</v>
      </c>
      <c r="M26" s="4005">
        <f>SUM(M19)</f>
        <v>40</v>
      </c>
      <c r="N26" s="4058">
        <f>B26+E26+H26+K26</f>
        <v>155</v>
      </c>
      <c r="O26" s="4004">
        <f>C26+F26+I26+L26</f>
        <v>0</v>
      </c>
      <c r="P26" s="4005">
        <f>SUM(N26:O26)</f>
        <v>155</v>
      </c>
    </row>
    <row r="27" spans="1:16" ht="29.25" customHeight="1">
      <c r="A27" s="4057" t="s">
        <v>30</v>
      </c>
      <c r="B27" s="4059">
        <v>1</v>
      </c>
      <c r="C27" s="4060">
        <f t="shared" ref="C27:J27" si="8">C25</f>
        <v>0</v>
      </c>
      <c r="D27" s="4061">
        <v>1</v>
      </c>
      <c r="E27" s="4059">
        <f t="shared" si="8"/>
        <v>0</v>
      </c>
      <c r="F27" s="4060">
        <f t="shared" si="8"/>
        <v>0</v>
      </c>
      <c r="G27" s="4061">
        <f t="shared" si="8"/>
        <v>0</v>
      </c>
      <c r="H27" s="4059">
        <f t="shared" si="8"/>
        <v>0</v>
      </c>
      <c r="I27" s="4060">
        <f t="shared" si="8"/>
        <v>0</v>
      </c>
      <c r="J27" s="4061">
        <f t="shared" si="8"/>
        <v>0</v>
      </c>
      <c r="K27" s="4059">
        <v>1</v>
      </c>
      <c r="L27" s="4060">
        <v>0</v>
      </c>
      <c r="M27" s="4061">
        <v>1</v>
      </c>
      <c r="N27" s="4058">
        <f>B27+E27+H27+K27</f>
        <v>2</v>
      </c>
      <c r="O27" s="4004">
        <f>C27+F27+I27+L27</f>
        <v>0</v>
      </c>
      <c r="P27" s="4005">
        <f t="shared" si="5"/>
        <v>2</v>
      </c>
    </row>
    <row r="28" spans="1:16" ht="29.25" customHeight="1">
      <c r="A28" s="4062" t="s">
        <v>31</v>
      </c>
      <c r="B28" s="4070">
        <f>SUM(B26:B27)</f>
        <v>39</v>
      </c>
      <c r="C28" s="4071">
        <f>SUM(C26:C27)</f>
        <v>0</v>
      </c>
      <c r="D28" s="4072">
        <v>39</v>
      </c>
      <c r="E28" s="4070">
        <f t="shared" ref="E28:L28" si="9">SUM(E26:E27)</f>
        <v>50</v>
      </c>
      <c r="F28" s="4071">
        <f t="shared" si="9"/>
        <v>0</v>
      </c>
      <c r="G28" s="4072">
        <f t="shared" si="9"/>
        <v>50</v>
      </c>
      <c r="H28" s="4070">
        <f t="shared" si="9"/>
        <v>27</v>
      </c>
      <c r="I28" s="4071">
        <f t="shared" si="9"/>
        <v>0</v>
      </c>
      <c r="J28" s="4072">
        <f t="shared" si="9"/>
        <v>27</v>
      </c>
      <c r="K28" s="4070">
        <f t="shared" si="9"/>
        <v>41</v>
      </c>
      <c r="L28" s="4071">
        <f t="shared" si="9"/>
        <v>0</v>
      </c>
      <c r="M28" s="4072">
        <f>SUM(M26:M27)</f>
        <v>41</v>
      </c>
      <c r="N28" s="4073">
        <f>SUM(B28+E28+H28+K28)</f>
        <v>157</v>
      </c>
      <c r="O28" s="4071">
        <f>SUM(C28+F28+I28+L28)</f>
        <v>0</v>
      </c>
      <c r="P28" s="4072">
        <f>SUM(N28:O28)</f>
        <v>157</v>
      </c>
    </row>
    <row r="29" spans="1:16" ht="18.75">
      <c r="A29" s="282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</row>
    <row r="30" spans="1:16" ht="18.7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</row>
    <row r="31" spans="1:16" ht="18.75">
      <c r="A31" s="7007"/>
      <c r="B31" s="7007"/>
      <c r="C31" s="7007"/>
      <c r="D31" s="7007"/>
      <c r="E31" s="7007"/>
      <c r="F31" s="7007"/>
      <c r="G31" s="7007"/>
      <c r="H31" s="282"/>
      <c r="I31" s="282"/>
      <c r="J31" s="282"/>
      <c r="K31" s="283"/>
      <c r="L31" s="282"/>
      <c r="M31" s="282"/>
      <c r="N31" s="282"/>
      <c r="O31" s="282"/>
      <c r="P31" s="282"/>
    </row>
  </sheetData>
  <mergeCells count="10">
    <mergeCell ref="A31:G31"/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4"/>
  <sheetViews>
    <sheetView topLeftCell="B1" zoomScale="50" zoomScaleNormal="50" workbookViewId="0">
      <selection activeCell="Q39" sqref="Q39"/>
    </sheetView>
  </sheetViews>
  <sheetFormatPr defaultRowHeight="18.75"/>
  <cols>
    <col min="1" max="1" width="67" style="277" bestFit="1" customWidth="1"/>
    <col min="2" max="2" width="18.28515625" style="277" customWidth="1"/>
    <col min="3" max="3" width="14.5703125" style="277" customWidth="1"/>
    <col min="4" max="4" width="11.42578125" style="277" customWidth="1"/>
    <col min="5" max="5" width="18.28515625" style="277" customWidth="1"/>
    <col min="6" max="6" width="14.5703125" style="277" customWidth="1"/>
    <col min="7" max="7" width="11.28515625" style="277" customWidth="1"/>
    <col min="8" max="8" width="18.28515625" style="277" customWidth="1"/>
    <col min="9" max="9" width="14.5703125" style="277" customWidth="1"/>
    <col min="10" max="10" width="11.28515625" style="277" customWidth="1"/>
    <col min="11" max="11" width="18.28515625" style="277" customWidth="1"/>
    <col min="12" max="12" width="14.5703125" style="277" customWidth="1"/>
    <col min="13" max="13" width="11.28515625" style="277" customWidth="1"/>
    <col min="14" max="14" width="18.28515625" style="277" customWidth="1"/>
    <col min="15" max="15" width="14.5703125" style="277" customWidth="1"/>
    <col min="16" max="16" width="11.28515625" style="277" customWidth="1"/>
    <col min="17" max="17" width="18.28515625" style="277" customWidth="1"/>
    <col min="18" max="18" width="14.5703125" style="277" customWidth="1"/>
    <col min="19" max="19" width="11.42578125" style="277" customWidth="1"/>
    <col min="20" max="256" width="9.140625" style="277"/>
    <col min="257" max="257" width="67" style="277" bestFit="1" customWidth="1"/>
    <col min="258" max="258" width="18.28515625" style="277" customWidth="1"/>
    <col min="259" max="259" width="14.5703125" style="277" customWidth="1"/>
    <col min="260" max="260" width="11.42578125" style="277" customWidth="1"/>
    <col min="261" max="261" width="18.28515625" style="277" customWidth="1"/>
    <col min="262" max="262" width="14.5703125" style="277" customWidth="1"/>
    <col min="263" max="263" width="11.28515625" style="277" customWidth="1"/>
    <col min="264" max="264" width="18.28515625" style="277" customWidth="1"/>
    <col min="265" max="265" width="14.5703125" style="277" customWidth="1"/>
    <col min="266" max="266" width="11.28515625" style="277" customWidth="1"/>
    <col min="267" max="267" width="18.28515625" style="277" customWidth="1"/>
    <col min="268" max="268" width="14.5703125" style="277" customWidth="1"/>
    <col min="269" max="269" width="11.28515625" style="277" customWidth="1"/>
    <col min="270" max="270" width="18.28515625" style="277" customWidth="1"/>
    <col min="271" max="271" width="14.5703125" style="277" customWidth="1"/>
    <col min="272" max="272" width="11.28515625" style="277" customWidth="1"/>
    <col min="273" max="273" width="18.28515625" style="277" customWidth="1"/>
    <col min="274" max="274" width="14.5703125" style="277" customWidth="1"/>
    <col min="275" max="275" width="11.42578125" style="277" customWidth="1"/>
    <col min="276" max="512" width="9.140625" style="277"/>
    <col min="513" max="513" width="67" style="277" bestFit="1" customWidth="1"/>
    <col min="514" max="514" width="18.28515625" style="277" customWidth="1"/>
    <col min="515" max="515" width="14.5703125" style="277" customWidth="1"/>
    <col min="516" max="516" width="11.42578125" style="277" customWidth="1"/>
    <col min="517" max="517" width="18.28515625" style="277" customWidth="1"/>
    <col min="518" max="518" width="14.5703125" style="277" customWidth="1"/>
    <col min="519" max="519" width="11.28515625" style="277" customWidth="1"/>
    <col min="520" max="520" width="18.28515625" style="277" customWidth="1"/>
    <col min="521" max="521" width="14.5703125" style="277" customWidth="1"/>
    <col min="522" max="522" width="11.28515625" style="277" customWidth="1"/>
    <col min="523" max="523" width="18.28515625" style="277" customWidth="1"/>
    <col min="524" max="524" width="14.5703125" style="277" customWidth="1"/>
    <col min="525" max="525" width="11.28515625" style="277" customWidth="1"/>
    <col min="526" max="526" width="18.28515625" style="277" customWidth="1"/>
    <col min="527" max="527" width="14.5703125" style="277" customWidth="1"/>
    <col min="528" max="528" width="11.28515625" style="277" customWidth="1"/>
    <col min="529" max="529" width="18.28515625" style="277" customWidth="1"/>
    <col min="530" max="530" width="14.5703125" style="277" customWidth="1"/>
    <col min="531" max="531" width="11.42578125" style="277" customWidth="1"/>
    <col min="532" max="768" width="9.140625" style="277"/>
    <col min="769" max="769" width="67" style="277" bestFit="1" customWidth="1"/>
    <col min="770" max="770" width="18.28515625" style="277" customWidth="1"/>
    <col min="771" max="771" width="14.5703125" style="277" customWidth="1"/>
    <col min="772" max="772" width="11.42578125" style="277" customWidth="1"/>
    <col min="773" max="773" width="18.28515625" style="277" customWidth="1"/>
    <col min="774" max="774" width="14.5703125" style="277" customWidth="1"/>
    <col min="775" max="775" width="11.28515625" style="277" customWidth="1"/>
    <col min="776" max="776" width="18.28515625" style="277" customWidth="1"/>
    <col min="777" max="777" width="14.5703125" style="277" customWidth="1"/>
    <col min="778" max="778" width="11.28515625" style="277" customWidth="1"/>
    <col min="779" max="779" width="18.28515625" style="277" customWidth="1"/>
    <col min="780" max="780" width="14.5703125" style="277" customWidth="1"/>
    <col min="781" max="781" width="11.28515625" style="277" customWidth="1"/>
    <col min="782" max="782" width="18.28515625" style="277" customWidth="1"/>
    <col min="783" max="783" width="14.5703125" style="277" customWidth="1"/>
    <col min="784" max="784" width="11.28515625" style="277" customWidth="1"/>
    <col min="785" max="785" width="18.28515625" style="277" customWidth="1"/>
    <col min="786" max="786" width="14.5703125" style="277" customWidth="1"/>
    <col min="787" max="787" width="11.42578125" style="277" customWidth="1"/>
    <col min="788" max="1024" width="9.140625" style="277"/>
    <col min="1025" max="1025" width="67" style="277" bestFit="1" customWidth="1"/>
    <col min="1026" max="1026" width="18.28515625" style="277" customWidth="1"/>
    <col min="1027" max="1027" width="14.5703125" style="277" customWidth="1"/>
    <col min="1028" max="1028" width="11.42578125" style="277" customWidth="1"/>
    <col min="1029" max="1029" width="18.28515625" style="277" customWidth="1"/>
    <col min="1030" max="1030" width="14.5703125" style="277" customWidth="1"/>
    <col min="1031" max="1031" width="11.28515625" style="277" customWidth="1"/>
    <col min="1032" max="1032" width="18.28515625" style="277" customWidth="1"/>
    <col min="1033" max="1033" width="14.5703125" style="277" customWidth="1"/>
    <col min="1034" max="1034" width="11.28515625" style="277" customWidth="1"/>
    <col min="1035" max="1035" width="18.28515625" style="277" customWidth="1"/>
    <col min="1036" max="1036" width="14.5703125" style="277" customWidth="1"/>
    <col min="1037" max="1037" width="11.28515625" style="277" customWidth="1"/>
    <col min="1038" max="1038" width="18.28515625" style="277" customWidth="1"/>
    <col min="1039" max="1039" width="14.5703125" style="277" customWidth="1"/>
    <col min="1040" max="1040" width="11.28515625" style="277" customWidth="1"/>
    <col min="1041" max="1041" width="18.28515625" style="277" customWidth="1"/>
    <col min="1042" max="1042" width="14.5703125" style="277" customWidth="1"/>
    <col min="1043" max="1043" width="11.42578125" style="277" customWidth="1"/>
    <col min="1044" max="1280" width="9.140625" style="277"/>
    <col min="1281" max="1281" width="67" style="277" bestFit="1" customWidth="1"/>
    <col min="1282" max="1282" width="18.28515625" style="277" customWidth="1"/>
    <col min="1283" max="1283" width="14.5703125" style="277" customWidth="1"/>
    <col min="1284" max="1284" width="11.42578125" style="277" customWidth="1"/>
    <col min="1285" max="1285" width="18.28515625" style="277" customWidth="1"/>
    <col min="1286" max="1286" width="14.5703125" style="277" customWidth="1"/>
    <col min="1287" max="1287" width="11.28515625" style="277" customWidth="1"/>
    <col min="1288" max="1288" width="18.28515625" style="277" customWidth="1"/>
    <col min="1289" max="1289" width="14.5703125" style="277" customWidth="1"/>
    <col min="1290" max="1290" width="11.28515625" style="277" customWidth="1"/>
    <col min="1291" max="1291" width="18.28515625" style="277" customWidth="1"/>
    <col min="1292" max="1292" width="14.5703125" style="277" customWidth="1"/>
    <col min="1293" max="1293" width="11.28515625" style="277" customWidth="1"/>
    <col min="1294" max="1294" width="18.28515625" style="277" customWidth="1"/>
    <col min="1295" max="1295" width="14.5703125" style="277" customWidth="1"/>
    <col min="1296" max="1296" width="11.28515625" style="277" customWidth="1"/>
    <col min="1297" max="1297" width="18.28515625" style="277" customWidth="1"/>
    <col min="1298" max="1298" width="14.5703125" style="277" customWidth="1"/>
    <col min="1299" max="1299" width="11.42578125" style="277" customWidth="1"/>
    <col min="1300" max="1536" width="9.140625" style="277"/>
    <col min="1537" max="1537" width="67" style="277" bestFit="1" customWidth="1"/>
    <col min="1538" max="1538" width="18.28515625" style="277" customWidth="1"/>
    <col min="1539" max="1539" width="14.5703125" style="277" customWidth="1"/>
    <col min="1540" max="1540" width="11.42578125" style="277" customWidth="1"/>
    <col min="1541" max="1541" width="18.28515625" style="277" customWidth="1"/>
    <col min="1542" max="1542" width="14.5703125" style="277" customWidth="1"/>
    <col min="1543" max="1543" width="11.28515625" style="277" customWidth="1"/>
    <col min="1544" max="1544" width="18.28515625" style="277" customWidth="1"/>
    <col min="1545" max="1545" width="14.5703125" style="277" customWidth="1"/>
    <col min="1546" max="1546" width="11.28515625" style="277" customWidth="1"/>
    <col min="1547" max="1547" width="18.28515625" style="277" customWidth="1"/>
    <col min="1548" max="1548" width="14.5703125" style="277" customWidth="1"/>
    <col min="1549" max="1549" width="11.28515625" style="277" customWidth="1"/>
    <col min="1550" max="1550" width="18.28515625" style="277" customWidth="1"/>
    <col min="1551" max="1551" width="14.5703125" style="277" customWidth="1"/>
    <col min="1552" max="1552" width="11.28515625" style="277" customWidth="1"/>
    <col min="1553" max="1553" width="18.28515625" style="277" customWidth="1"/>
    <col min="1554" max="1554" width="14.5703125" style="277" customWidth="1"/>
    <col min="1555" max="1555" width="11.42578125" style="277" customWidth="1"/>
    <col min="1556" max="1792" width="9.140625" style="277"/>
    <col min="1793" max="1793" width="67" style="277" bestFit="1" customWidth="1"/>
    <col min="1794" max="1794" width="18.28515625" style="277" customWidth="1"/>
    <col min="1795" max="1795" width="14.5703125" style="277" customWidth="1"/>
    <col min="1796" max="1796" width="11.42578125" style="277" customWidth="1"/>
    <col min="1797" max="1797" width="18.28515625" style="277" customWidth="1"/>
    <col min="1798" max="1798" width="14.5703125" style="277" customWidth="1"/>
    <col min="1799" max="1799" width="11.28515625" style="277" customWidth="1"/>
    <col min="1800" max="1800" width="18.28515625" style="277" customWidth="1"/>
    <col min="1801" max="1801" width="14.5703125" style="277" customWidth="1"/>
    <col min="1802" max="1802" width="11.28515625" style="277" customWidth="1"/>
    <col min="1803" max="1803" width="18.28515625" style="277" customWidth="1"/>
    <col min="1804" max="1804" width="14.5703125" style="277" customWidth="1"/>
    <col min="1805" max="1805" width="11.28515625" style="277" customWidth="1"/>
    <col min="1806" max="1806" width="18.28515625" style="277" customWidth="1"/>
    <col min="1807" max="1807" width="14.5703125" style="277" customWidth="1"/>
    <col min="1808" max="1808" width="11.28515625" style="277" customWidth="1"/>
    <col min="1809" max="1809" width="18.28515625" style="277" customWidth="1"/>
    <col min="1810" max="1810" width="14.5703125" style="277" customWidth="1"/>
    <col min="1811" max="1811" width="11.42578125" style="277" customWidth="1"/>
    <col min="1812" max="2048" width="9.140625" style="277"/>
    <col min="2049" max="2049" width="67" style="277" bestFit="1" customWidth="1"/>
    <col min="2050" max="2050" width="18.28515625" style="277" customWidth="1"/>
    <col min="2051" max="2051" width="14.5703125" style="277" customWidth="1"/>
    <col min="2052" max="2052" width="11.42578125" style="277" customWidth="1"/>
    <col min="2053" max="2053" width="18.28515625" style="277" customWidth="1"/>
    <col min="2054" max="2054" width="14.5703125" style="277" customWidth="1"/>
    <col min="2055" max="2055" width="11.28515625" style="277" customWidth="1"/>
    <col min="2056" max="2056" width="18.28515625" style="277" customWidth="1"/>
    <col min="2057" max="2057" width="14.5703125" style="277" customWidth="1"/>
    <col min="2058" max="2058" width="11.28515625" style="277" customWidth="1"/>
    <col min="2059" max="2059" width="18.28515625" style="277" customWidth="1"/>
    <col min="2060" max="2060" width="14.5703125" style="277" customWidth="1"/>
    <col min="2061" max="2061" width="11.28515625" style="277" customWidth="1"/>
    <col min="2062" max="2062" width="18.28515625" style="277" customWidth="1"/>
    <col min="2063" max="2063" width="14.5703125" style="277" customWidth="1"/>
    <col min="2064" max="2064" width="11.28515625" style="277" customWidth="1"/>
    <col min="2065" max="2065" width="18.28515625" style="277" customWidth="1"/>
    <col min="2066" max="2066" width="14.5703125" style="277" customWidth="1"/>
    <col min="2067" max="2067" width="11.42578125" style="277" customWidth="1"/>
    <col min="2068" max="2304" width="9.140625" style="277"/>
    <col min="2305" max="2305" width="67" style="277" bestFit="1" customWidth="1"/>
    <col min="2306" max="2306" width="18.28515625" style="277" customWidth="1"/>
    <col min="2307" max="2307" width="14.5703125" style="277" customWidth="1"/>
    <col min="2308" max="2308" width="11.42578125" style="277" customWidth="1"/>
    <col min="2309" max="2309" width="18.28515625" style="277" customWidth="1"/>
    <col min="2310" max="2310" width="14.5703125" style="277" customWidth="1"/>
    <col min="2311" max="2311" width="11.28515625" style="277" customWidth="1"/>
    <col min="2312" max="2312" width="18.28515625" style="277" customWidth="1"/>
    <col min="2313" max="2313" width="14.5703125" style="277" customWidth="1"/>
    <col min="2314" max="2314" width="11.28515625" style="277" customWidth="1"/>
    <col min="2315" max="2315" width="18.28515625" style="277" customWidth="1"/>
    <col min="2316" max="2316" width="14.5703125" style="277" customWidth="1"/>
    <col min="2317" max="2317" width="11.28515625" style="277" customWidth="1"/>
    <col min="2318" max="2318" width="18.28515625" style="277" customWidth="1"/>
    <col min="2319" max="2319" width="14.5703125" style="277" customWidth="1"/>
    <col min="2320" max="2320" width="11.28515625" style="277" customWidth="1"/>
    <col min="2321" max="2321" width="18.28515625" style="277" customWidth="1"/>
    <col min="2322" max="2322" width="14.5703125" style="277" customWidth="1"/>
    <col min="2323" max="2323" width="11.42578125" style="277" customWidth="1"/>
    <col min="2324" max="2560" width="9.140625" style="277"/>
    <col min="2561" max="2561" width="67" style="277" bestFit="1" customWidth="1"/>
    <col min="2562" max="2562" width="18.28515625" style="277" customWidth="1"/>
    <col min="2563" max="2563" width="14.5703125" style="277" customWidth="1"/>
    <col min="2564" max="2564" width="11.42578125" style="277" customWidth="1"/>
    <col min="2565" max="2565" width="18.28515625" style="277" customWidth="1"/>
    <col min="2566" max="2566" width="14.5703125" style="277" customWidth="1"/>
    <col min="2567" max="2567" width="11.28515625" style="277" customWidth="1"/>
    <col min="2568" max="2568" width="18.28515625" style="277" customWidth="1"/>
    <col min="2569" max="2569" width="14.5703125" style="277" customWidth="1"/>
    <col min="2570" max="2570" width="11.28515625" style="277" customWidth="1"/>
    <col min="2571" max="2571" width="18.28515625" style="277" customWidth="1"/>
    <col min="2572" max="2572" width="14.5703125" style="277" customWidth="1"/>
    <col min="2573" max="2573" width="11.28515625" style="277" customWidth="1"/>
    <col min="2574" max="2574" width="18.28515625" style="277" customWidth="1"/>
    <col min="2575" max="2575" width="14.5703125" style="277" customWidth="1"/>
    <col min="2576" max="2576" width="11.28515625" style="277" customWidth="1"/>
    <col min="2577" max="2577" width="18.28515625" style="277" customWidth="1"/>
    <col min="2578" max="2578" width="14.5703125" style="277" customWidth="1"/>
    <col min="2579" max="2579" width="11.42578125" style="277" customWidth="1"/>
    <col min="2580" max="2816" width="9.140625" style="277"/>
    <col min="2817" max="2817" width="67" style="277" bestFit="1" customWidth="1"/>
    <col min="2818" max="2818" width="18.28515625" style="277" customWidth="1"/>
    <col min="2819" max="2819" width="14.5703125" style="277" customWidth="1"/>
    <col min="2820" max="2820" width="11.42578125" style="277" customWidth="1"/>
    <col min="2821" max="2821" width="18.28515625" style="277" customWidth="1"/>
    <col min="2822" max="2822" width="14.5703125" style="277" customWidth="1"/>
    <col min="2823" max="2823" width="11.28515625" style="277" customWidth="1"/>
    <col min="2824" max="2824" width="18.28515625" style="277" customWidth="1"/>
    <col min="2825" max="2825" width="14.5703125" style="277" customWidth="1"/>
    <col min="2826" max="2826" width="11.28515625" style="277" customWidth="1"/>
    <col min="2827" max="2827" width="18.28515625" style="277" customWidth="1"/>
    <col min="2828" max="2828" width="14.5703125" style="277" customWidth="1"/>
    <col min="2829" max="2829" width="11.28515625" style="277" customWidth="1"/>
    <col min="2830" max="2830" width="18.28515625" style="277" customWidth="1"/>
    <col min="2831" max="2831" width="14.5703125" style="277" customWidth="1"/>
    <col min="2832" max="2832" width="11.28515625" style="277" customWidth="1"/>
    <col min="2833" max="2833" width="18.28515625" style="277" customWidth="1"/>
    <col min="2834" max="2834" width="14.5703125" style="277" customWidth="1"/>
    <col min="2835" max="2835" width="11.42578125" style="277" customWidth="1"/>
    <col min="2836" max="3072" width="9.140625" style="277"/>
    <col min="3073" max="3073" width="67" style="277" bestFit="1" customWidth="1"/>
    <col min="3074" max="3074" width="18.28515625" style="277" customWidth="1"/>
    <col min="3075" max="3075" width="14.5703125" style="277" customWidth="1"/>
    <col min="3076" max="3076" width="11.42578125" style="277" customWidth="1"/>
    <col min="3077" max="3077" width="18.28515625" style="277" customWidth="1"/>
    <col min="3078" max="3078" width="14.5703125" style="277" customWidth="1"/>
    <col min="3079" max="3079" width="11.28515625" style="277" customWidth="1"/>
    <col min="3080" max="3080" width="18.28515625" style="277" customWidth="1"/>
    <col min="3081" max="3081" width="14.5703125" style="277" customWidth="1"/>
    <col min="3082" max="3082" width="11.28515625" style="277" customWidth="1"/>
    <col min="3083" max="3083" width="18.28515625" style="277" customWidth="1"/>
    <col min="3084" max="3084" width="14.5703125" style="277" customWidth="1"/>
    <col min="3085" max="3085" width="11.28515625" style="277" customWidth="1"/>
    <col min="3086" max="3086" width="18.28515625" style="277" customWidth="1"/>
    <col min="3087" max="3087" width="14.5703125" style="277" customWidth="1"/>
    <col min="3088" max="3088" width="11.28515625" style="277" customWidth="1"/>
    <col min="3089" max="3089" width="18.28515625" style="277" customWidth="1"/>
    <col min="3090" max="3090" width="14.5703125" style="277" customWidth="1"/>
    <col min="3091" max="3091" width="11.42578125" style="277" customWidth="1"/>
    <col min="3092" max="3328" width="9.140625" style="277"/>
    <col min="3329" max="3329" width="67" style="277" bestFit="1" customWidth="1"/>
    <col min="3330" max="3330" width="18.28515625" style="277" customWidth="1"/>
    <col min="3331" max="3331" width="14.5703125" style="277" customWidth="1"/>
    <col min="3332" max="3332" width="11.42578125" style="277" customWidth="1"/>
    <col min="3333" max="3333" width="18.28515625" style="277" customWidth="1"/>
    <col min="3334" max="3334" width="14.5703125" style="277" customWidth="1"/>
    <col min="3335" max="3335" width="11.28515625" style="277" customWidth="1"/>
    <col min="3336" max="3336" width="18.28515625" style="277" customWidth="1"/>
    <col min="3337" max="3337" width="14.5703125" style="277" customWidth="1"/>
    <col min="3338" max="3338" width="11.28515625" style="277" customWidth="1"/>
    <col min="3339" max="3339" width="18.28515625" style="277" customWidth="1"/>
    <col min="3340" max="3340" width="14.5703125" style="277" customWidth="1"/>
    <col min="3341" max="3341" width="11.28515625" style="277" customWidth="1"/>
    <col min="3342" max="3342" width="18.28515625" style="277" customWidth="1"/>
    <col min="3343" max="3343" width="14.5703125" style="277" customWidth="1"/>
    <col min="3344" max="3344" width="11.28515625" style="277" customWidth="1"/>
    <col min="3345" max="3345" width="18.28515625" style="277" customWidth="1"/>
    <col min="3346" max="3346" width="14.5703125" style="277" customWidth="1"/>
    <col min="3347" max="3347" width="11.42578125" style="277" customWidth="1"/>
    <col min="3348" max="3584" width="9.140625" style="277"/>
    <col min="3585" max="3585" width="67" style="277" bestFit="1" customWidth="1"/>
    <col min="3586" max="3586" width="18.28515625" style="277" customWidth="1"/>
    <col min="3587" max="3587" width="14.5703125" style="277" customWidth="1"/>
    <col min="3588" max="3588" width="11.42578125" style="277" customWidth="1"/>
    <col min="3589" max="3589" width="18.28515625" style="277" customWidth="1"/>
    <col min="3590" max="3590" width="14.5703125" style="277" customWidth="1"/>
    <col min="3591" max="3591" width="11.28515625" style="277" customWidth="1"/>
    <col min="3592" max="3592" width="18.28515625" style="277" customWidth="1"/>
    <col min="3593" max="3593" width="14.5703125" style="277" customWidth="1"/>
    <col min="3594" max="3594" width="11.28515625" style="277" customWidth="1"/>
    <col min="3595" max="3595" width="18.28515625" style="277" customWidth="1"/>
    <col min="3596" max="3596" width="14.5703125" style="277" customWidth="1"/>
    <col min="3597" max="3597" width="11.28515625" style="277" customWidth="1"/>
    <col min="3598" max="3598" width="18.28515625" style="277" customWidth="1"/>
    <col min="3599" max="3599" width="14.5703125" style="277" customWidth="1"/>
    <col min="3600" max="3600" width="11.28515625" style="277" customWidth="1"/>
    <col min="3601" max="3601" width="18.28515625" style="277" customWidth="1"/>
    <col min="3602" max="3602" width="14.5703125" style="277" customWidth="1"/>
    <col min="3603" max="3603" width="11.42578125" style="277" customWidth="1"/>
    <col min="3604" max="3840" width="9.140625" style="277"/>
    <col min="3841" max="3841" width="67" style="277" bestFit="1" customWidth="1"/>
    <col min="3842" max="3842" width="18.28515625" style="277" customWidth="1"/>
    <col min="3843" max="3843" width="14.5703125" style="277" customWidth="1"/>
    <col min="3844" max="3844" width="11.42578125" style="277" customWidth="1"/>
    <col min="3845" max="3845" width="18.28515625" style="277" customWidth="1"/>
    <col min="3846" max="3846" width="14.5703125" style="277" customWidth="1"/>
    <col min="3847" max="3847" width="11.28515625" style="277" customWidth="1"/>
    <col min="3848" max="3848" width="18.28515625" style="277" customWidth="1"/>
    <col min="3849" max="3849" width="14.5703125" style="277" customWidth="1"/>
    <col min="3850" max="3850" width="11.28515625" style="277" customWidth="1"/>
    <col min="3851" max="3851" width="18.28515625" style="277" customWidth="1"/>
    <col min="3852" max="3852" width="14.5703125" style="277" customWidth="1"/>
    <col min="3853" max="3853" width="11.28515625" style="277" customWidth="1"/>
    <col min="3854" max="3854" width="18.28515625" style="277" customWidth="1"/>
    <col min="3855" max="3855" width="14.5703125" style="277" customWidth="1"/>
    <col min="3856" max="3856" width="11.28515625" style="277" customWidth="1"/>
    <col min="3857" max="3857" width="18.28515625" style="277" customWidth="1"/>
    <col min="3858" max="3858" width="14.5703125" style="277" customWidth="1"/>
    <col min="3859" max="3859" width="11.42578125" style="277" customWidth="1"/>
    <col min="3860" max="4096" width="9.140625" style="277"/>
    <col min="4097" max="4097" width="67" style="277" bestFit="1" customWidth="1"/>
    <col min="4098" max="4098" width="18.28515625" style="277" customWidth="1"/>
    <col min="4099" max="4099" width="14.5703125" style="277" customWidth="1"/>
    <col min="4100" max="4100" width="11.42578125" style="277" customWidth="1"/>
    <col min="4101" max="4101" width="18.28515625" style="277" customWidth="1"/>
    <col min="4102" max="4102" width="14.5703125" style="277" customWidth="1"/>
    <col min="4103" max="4103" width="11.28515625" style="277" customWidth="1"/>
    <col min="4104" max="4104" width="18.28515625" style="277" customWidth="1"/>
    <col min="4105" max="4105" width="14.5703125" style="277" customWidth="1"/>
    <col min="4106" max="4106" width="11.28515625" style="277" customWidth="1"/>
    <col min="4107" max="4107" width="18.28515625" style="277" customWidth="1"/>
    <col min="4108" max="4108" width="14.5703125" style="277" customWidth="1"/>
    <col min="4109" max="4109" width="11.28515625" style="277" customWidth="1"/>
    <col min="4110" max="4110" width="18.28515625" style="277" customWidth="1"/>
    <col min="4111" max="4111" width="14.5703125" style="277" customWidth="1"/>
    <col min="4112" max="4112" width="11.28515625" style="277" customWidth="1"/>
    <col min="4113" max="4113" width="18.28515625" style="277" customWidth="1"/>
    <col min="4114" max="4114" width="14.5703125" style="277" customWidth="1"/>
    <col min="4115" max="4115" width="11.42578125" style="277" customWidth="1"/>
    <col min="4116" max="4352" width="9.140625" style="277"/>
    <col min="4353" max="4353" width="67" style="277" bestFit="1" customWidth="1"/>
    <col min="4354" max="4354" width="18.28515625" style="277" customWidth="1"/>
    <col min="4355" max="4355" width="14.5703125" style="277" customWidth="1"/>
    <col min="4356" max="4356" width="11.42578125" style="277" customWidth="1"/>
    <col min="4357" max="4357" width="18.28515625" style="277" customWidth="1"/>
    <col min="4358" max="4358" width="14.5703125" style="277" customWidth="1"/>
    <col min="4359" max="4359" width="11.28515625" style="277" customWidth="1"/>
    <col min="4360" max="4360" width="18.28515625" style="277" customWidth="1"/>
    <col min="4361" max="4361" width="14.5703125" style="277" customWidth="1"/>
    <col min="4362" max="4362" width="11.28515625" style="277" customWidth="1"/>
    <col min="4363" max="4363" width="18.28515625" style="277" customWidth="1"/>
    <col min="4364" max="4364" width="14.5703125" style="277" customWidth="1"/>
    <col min="4365" max="4365" width="11.28515625" style="277" customWidth="1"/>
    <col min="4366" max="4366" width="18.28515625" style="277" customWidth="1"/>
    <col min="4367" max="4367" width="14.5703125" style="277" customWidth="1"/>
    <col min="4368" max="4368" width="11.28515625" style="277" customWidth="1"/>
    <col min="4369" max="4369" width="18.28515625" style="277" customWidth="1"/>
    <col min="4370" max="4370" width="14.5703125" style="277" customWidth="1"/>
    <col min="4371" max="4371" width="11.42578125" style="277" customWidth="1"/>
    <col min="4372" max="4608" width="9.140625" style="277"/>
    <col min="4609" max="4609" width="67" style="277" bestFit="1" customWidth="1"/>
    <col min="4610" max="4610" width="18.28515625" style="277" customWidth="1"/>
    <col min="4611" max="4611" width="14.5703125" style="277" customWidth="1"/>
    <col min="4612" max="4612" width="11.42578125" style="277" customWidth="1"/>
    <col min="4613" max="4613" width="18.28515625" style="277" customWidth="1"/>
    <col min="4614" max="4614" width="14.5703125" style="277" customWidth="1"/>
    <col min="4615" max="4615" width="11.28515625" style="277" customWidth="1"/>
    <col min="4616" max="4616" width="18.28515625" style="277" customWidth="1"/>
    <col min="4617" max="4617" width="14.5703125" style="277" customWidth="1"/>
    <col min="4618" max="4618" width="11.28515625" style="277" customWidth="1"/>
    <col min="4619" max="4619" width="18.28515625" style="277" customWidth="1"/>
    <col min="4620" max="4620" width="14.5703125" style="277" customWidth="1"/>
    <col min="4621" max="4621" width="11.28515625" style="277" customWidth="1"/>
    <col min="4622" max="4622" width="18.28515625" style="277" customWidth="1"/>
    <col min="4623" max="4623" width="14.5703125" style="277" customWidth="1"/>
    <col min="4624" max="4624" width="11.28515625" style="277" customWidth="1"/>
    <col min="4625" max="4625" width="18.28515625" style="277" customWidth="1"/>
    <col min="4626" max="4626" width="14.5703125" style="277" customWidth="1"/>
    <col min="4627" max="4627" width="11.42578125" style="277" customWidth="1"/>
    <col min="4628" max="4864" width="9.140625" style="277"/>
    <col min="4865" max="4865" width="67" style="277" bestFit="1" customWidth="1"/>
    <col min="4866" max="4866" width="18.28515625" style="277" customWidth="1"/>
    <col min="4867" max="4867" width="14.5703125" style="277" customWidth="1"/>
    <col min="4868" max="4868" width="11.42578125" style="277" customWidth="1"/>
    <col min="4869" max="4869" width="18.28515625" style="277" customWidth="1"/>
    <col min="4870" max="4870" width="14.5703125" style="277" customWidth="1"/>
    <col min="4871" max="4871" width="11.28515625" style="277" customWidth="1"/>
    <col min="4872" max="4872" width="18.28515625" style="277" customWidth="1"/>
    <col min="4873" max="4873" width="14.5703125" style="277" customWidth="1"/>
    <col min="4874" max="4874" width="11.28515625" style="277" customWidth="1"/>
    <col min="4875" max="4875" width="18.28515625" style="277" customWidth="1"/>
    <col min="4876" max="4876" width="14.5703125" style="277" customWidth="1"/>
    <col min="4877" max="4877" width="11.28515625" style="277" customWidth="1"/>
    <col min="4878" max="4878" width="18.28515625" style="277" customWidth="1"/>
    <col min="4879" max="4879" width="14.5703125" style="277" customWidth="1"/>
    <col min="4880" max="4880" width="11.28515625" style="277" customWidth="1"/>
    <col min="4881" max="4881" width="18.28515625" style="277" customWidth="1"/>
    <col min="4882" max="4882" width="14.5703125" style="277" customWidth="1"/>
    <col min="4883" max="4883" width="11.42578125" style="277" customWidth="1"/>
    <col min="4884" max="5120" width="9.140625" style="277"/>
    <col min="5121" max="5121" width="67" style="277" bestFit="1" customWidth="1"/>
    <col min="5122" max="5122" width="18.28515625" style="277" customWidth="1"/>
    <col min="5123" max="5123" width="14.5703125" style="277" customWidth="1"/>
    <col min="5124" max="5124" width="11.42578125" style="277" customWidth="1"/>
    <col min="5125" max="5125" width="18.28515625" style="277" customWidth="1"/>
    <col min="5126" max="5126" width="14.5703125" style="277" customWidth="1"/>
    <col min="5127" max="5127" width="11.28515625" style="277" customWidth="1"/>
    <col min="5128" max="5128" width="18.28515625" style="277" customWidth="1"/>
    <col min="5129" max="5129" width="14.5703125" style="277" customWidth="1"/>
    <col min="5130" max="5130" width="11.28515625" style="277" customWidth="1"/>
    <col min="5131" max="5131" width="18.28515625" style="277" customWidth="1"/>
    <col min="5132" max="5132" width="14.5703125" style="277" customWidth="1"/>
    <col min="5133" max="5133" width="11.28515625" style="277" customWidth="1"/>
    <col min="5134" max="5134" width="18.28515625" style="277" customWidth="1"/>
    <col min="5135" max="5135" width="14.5703125" style="277" customWidth="1"/>
    <col min="5136" max="5136" width="11.28515625" style="277" customWidth="1"/>
    <col min="5137" max="5137" width="18.28515625" style="277" customWidth="1"/>
    <col min="5138" max="5138" width="14.5703125" style="277" customWidth="1"/>
    <col min="5139" max="5139" width="11.42578125" style="277" customWidth="1"/>
    <col min="5140" max="5376" width="9.140625" style="277"/>
    <col min="5377" max="5377" width="67" style="277" bestFit="1" customWidth="1"/>
    <col min="5378" max="5378" width="18.28515625" style="277" customWidth="1"/>
    <col min="5379" max="5379" width="14.5703125" style="277" customWidth="1"/>
    <col min="5380" max="5380" width="11.42578125" style="277" customWidth="1"/>
    <col min="5381" max="5381" width="18.28515625" style="277" customWidth="1"/>
    <col min="5382" max="5382" width="14.5703125" style="277" customWidth="1"/>
    <col min="5383" max="5383" width="11.28515625" style="277" customWidth="1"/>
    <col min="5384" max="5384" width="18.28515625" style="277" customWidth="1"/>
    <col min="5385" max="5385" width="14.5703125" style="277" customWidth="1"/>
    <col min="5386" max="5386" width="11.28515625" style="277" customWidth="1"/>
    <col min="5387" max="5387" width="18.28515625" style="277" customWidth="1"/>
    <col min="5388" max="5388" width="14.5703125" style="277" customWidth="1"/>
    <col min="5389" max="5389" width="11.28515625" style="277" customWidth="1"/>
    <col min="5390" max="5390" width="18.28515625" style="277" customWidth="1"/>
    <col min="5391" max="5391" width="14.5703125" style="277" customWidth="1"/>
    <col min="5392" max="5392" width="11.28515625" style="277" customWidth="1"/>
    <col min="5393" max="5393" width="18.28515625" style="277" customWidth="1"/>
    <col min="5394" max="5394" width="14.5703125" style="277" customWidth="1"/>
    <col min="5395" max="5395" width="11.42578125" style="277" customWidth="1"/>
    <col min="5396" max="5632" width="9.140625" style="277"/>
    <col min="5633" max="5633" width="67" style="277" bestFit="1" customWidth="1"/>
    <col min="5634" max="5634" width="18.28515625" style="277" customWidth="1"/>
    <col min="5635" max="5635" width="14.5703125" style="277" customWidth="1"/>
    <col min="5636" max="5636" width="11.42578125" style="277" customWidth="1"/>
    <col min="5637" max="5637" width="18.28515625" style="277" customWidth="1"/>
    <col min="5638" max="5638" width="14.5703125" style="277" customWidth="1"/>
    <col min="5639" max="5639" width="11.28515625" style="277" customWidth="1"/>
    <col min="5640" max="5640" width="18.28515625" style="277" customWidth="1"/>
    <col min="5641" max="5641" width="14.5703125" style="277" customWidth="1"/>
    <col min="5642" max="5642" width="11.28515625" style="277" customWidth="1"/>
    <col min="5643" max="5643" width="18.28515625" style="277" customWidth="1"/>
    <col min="5644" max="5644" width="14.5703125" style="277" customWidth="1"/>
    <col min="5645" max="5645" width="11.28515625" style="277" customWidth="1"/>
    <col min="5646" max="5646" width="18.28515625" style="277" customWidth="1"/>
    <col min="5647" max="5647" width="14.5703125" style="277" customWidth="1"/>
    <col min="5648" max="5648" width="11.28515625" style="277" customWidth="1"/>
    <col min="5649" max="5649" width="18.28515625" style="277" customWidth="1"/>
    <col min="5650" max="5650" width="14.5703125" style="277" customWidth="1"/>
    <col min="5651" max="5651" width="11.42578125" style="277" customWidth="1"/>
    <col min="5652" max="5888" width="9.140625" style="277"/>
    <col min="5889" max="5889" width="67" style="277" bestFit="1" customWidth="1"/>
    <col min="5890" max="5890" width="18.28515625" style="277" customWidth="1"/>
    <col min="5891" max="5891" width="14.5703125" style="277" customWidth="1"/>
    <col min="5892" max="5892" width="11.42578125" style="277" customWidth="1"/>
    <col min="5893" max="5893" width="18.28515625" style="277" customWidth="1"/>
    <col min="5894" max="5894" width="14.5703125" style="277" customWidth="1"/>
    <col min="5895" max="5895" width="11.28515625" style="277" customWidth="1"/>
    <col min="5896" max="5896" width="18.28515625" style="277" customWidth="1"/>
    <col min="5897" max="5897" width="14.5703125" style="277" customWidth="1"/>
    <col min="5898" max="5898" width="11.28515625" style="277" customWidth="1"/>
    <col min="5899" max="5899" width="18.28515625" style="277" customWidth="1"/>
    <col min="5900" max="5900" width="14.5703125" style="277" customWidth="1"/>
    <col min="5901" max="5901" width="11.28515625" style="277" customWidth="1"/>
    <col min="5902" max="5902" width="18.28515625" style="277" customWidth="1"/>
    <col min="5903" max="5903" width="14.5703125" style="277" customWidth="1"/>
    <col min="5904" max="5904" width="11.28515625" style="277" customWidth="1"/>
    <col min="5905" max="5905" width="18.28515625" style="277" customWidth="1"/>
    <col min="5906" max="5906" width="14.5703125" style="277" customWidth="1"/>
    <col min="5907" max="5907" width="11.42578125" style="277" customWidth="1"/>
    <col min="5908" max="6144" width="9.140625" style="277"/>
    <col min="6145" max="6145" width="67" style="277" bestFit="1" customWidth="1"/>
    <col min="6146" max="6146" width="18.28515625" style="277" customWidth="1"/>
    <col min="6147" max="6147" width="14.5703125" style="277" customWidth="1"/>
    <col min="6148" max="6148" width="11.42578125" style="277" customWidth="1"/>
    <col min="6149" max="6149" width="18.28515625" style="277" customWidth="1"/>
    <col min="6150" max="6150" width="14.5703125" style="277" customWidth="1"/>
    <col min="6151" max="6151" width="11.28515625" style="277" customWidth="1"/>
    <col min="6152" max="6152" width="18.28515625" style="277" customWidth="1"/>
    <col min="6153" max="6153" width="14.5703125" style="277" customWidth="1"/>
    <col min="6154" max="6154" width="11.28515625" style="277" customWidth="1"/>
    <col min="6155" max="6155" width="18.28515625" style="277" customWidth="1"/>
    <col min="6156" max="6156" width="14.5703125" style="277" customWidth="1"/>
    <col min="6157" max="6157" width="11.28515625" style="277" customWidth="1"/>
    <col min="6158" max="6158" width="18.28515625" style="277" customWidth="1"/>
    <col min="6159" max="6159" width="14.5703125" style="277" customWidth="1"/>
    <col min="6160" max="6160" width="11.28515625" style="277" customWidth="1"/>
    <col min="6161" max="6161" width="18.28515625" style="277" customWidth="1"/>
    <col min="6162" max="6162" width="14.5703125" style="277" customWidth="1"/>
    <col min="6163" max="6163" width="11.42578125" style="277" customWidth="1"/>
    <col min="6164" max="6400" width="9.140625" style="277"/>
    <col min="6401" max="6401" width="67" style="277" bestFit="1" customWidth="1"/>
    <col min="6402" max="6402" width="18.28515625" style="277" customWidth="1"/>
    <col min="6403" max="6403" width="14.5703125" style="277" customWidth="1"/>
    <col min="6404" max="6404" width="11.42578125" style="277" customWidth="1"/>
    <col min="6405" max="6405" width="18.28515625" style="277" customWidth="1"/>
    <col min="6406" max="6406" width="14.5703125" style="277" customWidth="1"/>
    <col min="6407" max="6407" width="11.28515625" style="277" customWidth="1"/>
    <col min="6408" max="6408" width="18.28515625" style="277" customWidth="1"/>
    <col min="6409" max="6409" width="14.5703125" style="277" customWidth="1"/>
    <col min="6410" max="6410" width="11.28515625" style="277" customWidth="1"/>
    <col min="6411" max="6411" width="18.28515625" style="277" customWidth="1"/>
    <col min="6412" max="6412" width="14.5703125" style="277" customWidth="1"/>
    <col min="6413" max="6413" width="11.28515625" style="277" customWidth="1"/>
    <col min="6414" max="6414" width="18.28515625" style="277" customWidth="1"/>
    <col min="6415" max="6415" width="14.5703125" style="277" customWidth="1"/>
    <col min="6416" max="6416" width="11.28515625" style="277" customWidth="1"/>
    <col min="6417" max="6417" width="18.28515625" style="277" customWidth="1"/>
    <col min="6418" max="6418" width="14.5703125" style="277" customWidth="1"/>
    <col min="6419" max="6419" width="11.42578125" style="277" customWidth="1"/>
    <col min="6420" max="6656" width="9.140625" style="277"/>
    <col min="6657" max="6657" width="67" style="277" bestFit="1" customWidth="1"/>
    <col min="6658" max="6658" width="18.28515625" style="277" customWidth="1"/>
    <col min="6659" max="6659" width="14.5703125" style="277" customWidth="1"/>
    <col min="6660" max="6660" width="11.42578125" style="277" customWidth="1"/>
    <col min="6661" max="6661" width="18.28515625" style="277" customWidth="1"/>
    <col min="6662" max="6662" width="14.5703125" style="277" customWidth="1"/>
    <col min="6663" max="6663" width="11.28515625" style="277" customWidth="1"/>
    <col min="6664" max="6664" width="18.28515625" style="277" customWidth="1"/>
    <col min="6665" max="6665" width="14.5703125" style="277" customWidth="1"/>
    <col min="6666" max="6666" width="11.28515625" style="277" customWidth="1"/>
    <col min="6667" max="6667" width="18.28515625" style="277" customWidth="1"/>
    <col min="6668" max="6668" width="14.5703125" style="277" customWidth="1"/>
    <col min="6669" max="6669" width="11.28515625" style="277" customWidth="1"/>
    <col min="6670" max="6670" width="18.28515625" style="277" customWidth="1"/>
    <col min="6671" max="6671" width="14.5703125" style="277" customWidth="1"/>
    <col min="6672" max="6672" width="11.28515625" style="277" customWidth="1"/>
    <col min="6673" max="6673" width="18.28515625" style="277" customWidth="1"/>
    <col min="6674" max="6674" width="14.5703125" style="277" customWidth="1"/>
    <col min="6675" max="6675" width="11.42578125" style="277" customWidth="1"/>
    <col min="6676" max="6912" width="9.140625" style="277"/>
    <col min="6913" max="6913" width="67" style="277" bestFit="1" customWidth="1"/>
    <col min="6914" max="6914" width="18.28515625" style="277" customWidth="1"/>
    <col min="6915" max="6915" width="14.5703125" style="277" customWidth="1"/>
    <col min="6916" max="6916" width="11.42578125" style="277" customWidth="1"/>
    <col min="6917" max="6917" width="18.28515625" style="277" customWidth="1"/>
    <col min="6918" max="6918" width="14.5703125" style="277" customWidth="1"/>
    <col min="6919" max="6919" width="11.28515625" style="277" customWidth="1"/>
    <col min="6920" max="6920" width="18.28515625" style="277" customWidth="1"/>
    <col min="6921" max="6921" width="14.5703125" style="277" customWidth="1"/>
    <col min="6922" max="6922" width="11.28515625" style="277" customWidth="1"/>
    <col min="6923" max="6923" width="18.28515625" style="277" customWidth="1"/>
    <col min="6924" max="6924" width="14.5703125" style="277" customWidth="1"/>
    <col min="6925" max="6925" width="11.28515625" style="277" customWidth="1"/>
    <col min="6926" max="6926" width="18.28515625" style="277" customWidth="1"/>
    <col min="6927" max="6927" width="14.5703125" style="277" customWidth="1"/>
    <col min="6928" max="6928" width="11.28515625" style="277" customWidth="1"/>
    <col min="6929" max="6929" width="18.28515625" style="277" customWidth="1"/>
    <col min="6930" max="6930" width="14.5703125" style="277" customWidth="1"/>
    <col min="6931" max="6931" width="11.42578125" style="277" customWidth="1"/>
    <col min="6932" max="7168" width="9.140625" style="277"/>
    <col min="7169" max="7169" width="67" style="277" bestFit="1" customWidth="1"/>
    <col min="7170" max="7170" width="18.28515625" style="277" customWidth="1"/>
    <col min="7171" max="7171" width="14.5703125" style="277" customWidth="1"/>
    <col min="7172" max="7172" width="11.42578125" style="277" customWidth="1"/>
    <col min="7173" max="7173" width="18.28515625" style="277" customWidth="1"/>
    <col min="7174" max="7174" width="14.5703125" style="277" customWidth="1"/>
    <col min="7175" max="7175" width="11.28515625" style="277" customWidth="1"/>
    <col min="7176" max="7176" width="18.28515625" style="277" customWidth="1"/>
    <col min="7177" max="7177" width="14.5703125" style="277" customWidth="1"/>
    <col min="7178" max="7178" width="11.28515625" style="277" customWidth="1"/>
    <col min="7179" max="7179" width="18.28515625" style="277" customWidth="1"/>
    <col min="7180" max="7180" width="14.5703125" style="277" customWidth="1"/>
    <col min="7181" max="7181" width="11.28515625" style="277" customWidth="1"/>
    <col min="7182" max="7182" width="18.28515625" style="277" customWidth="1"/>
    <col min="7183" max="7183" width="14.5703125" style="277" customWidth="1"/>
    <col min="7184" max="7184" width="11.28515625" style="277" customWidth="1"/>
    <col min="7185" max="7185" width="18.28515625" style="277" customWidth="1"/>
    <col min="7186" max="7186" width="14.5703125" style="277" customWidth="1"/>
    <col min="7187" max="7187" width="11.42578125" style="277" customWidth="1"/>
    <col min="7188" max="7424" width="9.140625" style="277"/>
    <col min="7425" max="7425" width="67" style="277" bestFit="1" customWidth="1"/>
    <col min="7426" max="7426" width="18.28515625" style="277" customWidth="1"/>
    <col min="7427" max="7427" width="14.5703125" style="277" customWidth="1"/>
    <col min="7428" max="7428" width="11.42578125" style="277" customWidth="1"/>
    <col min="7429" max="7429" width="18.28515625" style="277" customWidth="1"/>
    <col min="7430" max="7430" width="14.5703125" style="277" customWidth="1"/>
    <col min="7431" max="7431" width="11.28515625" style="277" customWidth="1"/>
    <col min="7432" max="7432" width="18.28515625" style="277" customWidth="1"/>
    <col min="7433" max="7433" width="14.5703125" style="277" customWidth="1"/>
    <col min="7434" max="7434" width="11.28515625" style="277" customWidth="1"/>
    <col min="7435" max="7435" width="18.28515625" style="277" customWidth="1"/>
    <col min="7436" max="7436" width="14.5703125" style="277" customWidth="1"/>
    <col min="7437" max="7437" width="11.28515625" style="277" customWidth="1"/>
    <col min="7438" max="7438" width="18.28515625" style="277" customWidth="1"/>
    <col min="7439" max="7439" width="14.5703125" style="277" customWidth="1"/>
    <col min="7440" max="7440" width="11.28515625" style="277" customWidth="1"/>
    <col min="7441" max="7441" width="18.28515625" style="277" customWidth="1"/>
    <col min="7442" max="7442" width="14.5703125" style="277" customWidth="1"/>
    <col min="7443" max="7443" width="11.42578125" style="277" customWidth="1"/>
    <col min="7444" max="7680" width="9.140625" style="277"/>
    <col min="7681" max="7681" width="67" style="277" bestFit="1" customWidth="1"/>
    <col min="7682" max="7682" width="18.28515625" style="277" customWidth="1"/>
    <col min="7683" max="7683" width="14.5703125" style="277" customWidth="1"/>
    <col min="7684" max="7684" width="11.42578125" style="277" customWidth="1"/>
    <col min="7685" max="7685" width="18.28515625" style="277" customWidth="1"/>
    <col min="7686" max="7686" width="14.5703125" style="277" customWidth="1"/>
    <col min="7687" max="7687" width="11.28515625" style="277" customWidth="1"/>
    <col min="7688" max="7688" width="18.28515625" style="277" customWidth="1"/>
    <col min="7689" max="7689" width="14.5703125" style="277" customWidth="1"/>
    <col min="7690" max="7690" width="11.28515625" style="277" customWidth="1"/>
    <col min="7691" max="7691" width="18.28515625" style="277" customWidth="1"/>
    <col min="7692" max="7692" width="14.5703125" style="277" customWidth="1"/>
    <col min="7693" max="7693" width="11.28515625" style="277" customWidth="1"/>
    <col min="7694" max="7694" width="18.28515625" style="277" customWidth="1"/>
    <col min="7695" max="7695" width="14.5703125" style="277" customWidth="1"/>
    <col min="7696" max="7696" width="11.28515625" style="277" customWidth="1"/>
    <col min="7697" max="7697" width="18.28515625" style="277" customWidth="1"/>
    <col min="7698" max="7698" width="14.5703125" style="277" customWidth="1"/>
    <col min="7699" max="7699" width="11.42578125" style="277" customWidth="1"/>
    <col min="7700" max="7936" width="9.140625" style="277"/>
    <col min="7937" max="7937" width="67" style="277" bestFit="1" customWidth="1"/>
    <col min="7938" max="7938" width="18.28515625" style="277" customWidth="1"/>
    <col min="7939" max="7939" width="14.5703125" style="277" customWidth="1"/>
    <col min="7940" max="7940" width="11.42578125" style="277" customWidth="1"/>
    <col min="7941" max="7941" width="18.28515625" style="277" customWidth="1"/>
    <col min="7942" max="7942" width="14.5703125" style="277" customWidth="1"/>
    <col min="7943" max="7943" width="11.28515625" style="277" customWidth="1"/>
    <col min="7944" max="7944" width="18.28515625" style="277" customWidth="1"/>
    <col min="7945" max="7945" width="14.5703125" style="277" customWidth="1"/>
    <col min="7946" max="7946" width="11.28515625" style="277" customWidth="1"/>
    <col min="7947" max="7947" width="18.28515625" style="277" customWidth="1"/>
    <col min="7948" max="7948" width="14.5703125" style="277" customWidth="1"/>
    <col min="7949" max="7949" width="11.28515625" style="277" customWidth="1"/>
    <col min="7950" max="7950" width="18.28515625" style="277" customWidth="1"/>
    <col min="7951" max="7951" width="14.5703125" style="277" customWidth="1"/>
    <col min="7952" max="7952" width="11.28515625" style="277" customWidth="1"/>
    <col min="7953" max="7953" width="18.28515625" style="277" customWidth="1"/>
    <col min="7954" max="7954" width="14.5703125" style="277" customWidth="1"/>
    <col min="7955" max="7955" width="11.42578125" style="277" customWidth="1"/>
    <col min="7956" max="8192" width="9.140625" style="277"/>
    <col min="8193" max="8193" width="67" style="277" bestFit="1" customWidth="1"/>
    <col min="8194" max="8194" width="18.28515625" style="277" customWidth="1"/>
    <col min="8195" max="8195" width="14.5703125" style="277" customWidth="1"/>
    <col min="8196" max="8196" width="11.42578125" style="277" customWidth="1"/>
    <col min="8197" max="8197" width="18.28515625" style="277" customWidth="1"/>
    <col min="8198" max="8198" width="14.5703125" style="277" customWidth="1"/>
    <col min="8199" max="8199" width="11.28515625" style="277" customWidth="1"/>
    <col min="8200" max="8200" width="18.28515625" style="277" customWidth="1"/>
    <col min="8201" max="8201" width="14.5703125" style="277" customWidth="1"/>
    <col min="8202" max="8202" width="11.28515625" style="277" customWidth="1"/>
    <col min="8203" max="8203" width="18.28515625" style="277" customWidth="1"/>
    <col min="8204" max="8204" width="14.5703125" style="277" customWidth="1"/>
    <col min="8205" max="8205" width="11.28515625" style="277" customWidth="1"/>
    <col min="8206" max="8206" width="18.28515625" style="277" customWidth="1"/>
    <col min="8207" max="8207" width="14.5703125" style="277" customWidth="1"/>
    <col min="8208" max="8208" width="11.28515625" style="277" customWidth="1"/>
    <col min="8209" max="8209" width="18.28515625" style="277" customWidth="1"/>
    <col min="8210" max="8210" width="14.5703125" style="277" customWidth="1"/>
    <col min="8211" max="8211" width="11.42578125" style="277" customWidth="1"/>
    <col min="8212" max="8448" width="9.140625" style="277"/>
    <col min="8449" max="8449" width="67" style="277" bestFit="1" customWidth="1"/>
    <col min="8450" max="8450" width="18.28515625" style="277" customWidth="1"/>
    <col min="8451" max="8451" width="14.5703125" style="277" customWidth="1"/>
    <col min="8452" max="8452" width="11.42578125" style="277" customWidth="1"/>
    <col min="8453" max="8453" width="18.28515625" style="277" customWidth="1"/>
    <col min="8454" max="8454" width="14.5703125" style="277" customWidth="1"/>
    <col min="8455" max="8455" width="11.28515625" style="277" customWidth="1"/>
    <col min="8456" max="8456" width="18.28515625" style="277" customWidth="1"/>
    <col min="8457" max="8457" width="14.5703125" style="277" customWidth="1"/>
    <col min="8458" max="8458" width="11.28515625" style="277" customWidth="1"/>
    <col min="8459" max="8459" width="18.28515625" style="277" customWidth="1"/>
    <col min="8460" max="8460" width="14.5703125" style="277" customWidth="1"/>
    <col min="8461" max="8461" width="11.28515625" style="277" customWidth="1"/>
    <col min="8462" max="8462" width="18.28515625" style="277" customWidth="1"/>
    <col min="8463" max="8463" width="14.5703125" style="277" customWidth="1"/>
    <col min="8464" max="8464" width="11.28515625" style="277" customWidth="1"/>
    <col min="8465" max="8465" width="18.28515625" style="277" customWidth="1"/>
    <col min="8466" max="8466" width="14.5703125" style="277" customWidth="1"/>
    <col min="8467" max="8467" width="11.42578125" style="277" customWidth="1"/>
    <col min="8468" max="8704" width="9.140625" style="277"/>
    <col min="8705" max="8705" width="67" style="277" bestFit="1" customWidth="1"/>
    <col min="8706" max="8706" width="18.28515625" style="277" customWidth="1"/>
    <col min="8707" max="8707" width="14.5703125" style="277" customWidth="1"/>
    <col min="8708" max="8708" width="11.42578125" style="277" customWidth="1"/>
    <col min="8709" max="8709" width="18.28515625" style="277" customWidth="1"/>
    <col min="8710" max="8710" width="14.5703125" style="277" customWidth="1"/>
    <col min="8711" max="8711" width="11.28515625" style="277" customWidth="1"/>
    <col min="8712" max="8712" width="18.28515625" style="277" customWidth="1"/>
    <col min="8713" max="8713" width="14.5703125" style="277" customWidth="1"/>
    <col min="8714" max="8714" width="11.28515625" style="277" customWidth="1"/>
    <col min="8715" max="8715" width="18.28515625" style="277" customWidth="1"/>
    <col min="8716" max="8716" width="14.5703125" style="277" customWidth="1"/>
    <col min="8717" max="8717" width="11.28515625" style="277" customWidth="1"/>
    <col min="8718" max="8718" width="18.28515625" style="277" customWidth="1"/>
    <col min="8719" max="8719" width="14.5703125" style="277" customWidth="1"/>
    <col min="8720" max="8720" width="11.28515625" style="277" customWidth="1"/>
    <col min="8721" max="8721" width="18.28515625" style="277" customWidth="1"/>
    <col min="8722" max="8722" width="14.5703125" style="277" customWidth="1"/>
    <col min="8723" max="8723" width="11.42578125" style="277" customWidth="1"/>
    <col min="8724" max="8960" width="9.140625" style="277"/>
    <col min="8961" max="8961" width="67" style="277" bestFit="1" customWidth="1"/>
    <col min="8962" max="8962" width="18.28515625" style="277" customWidth="1"/>
    <col min="8963" max="8963" width="14.5703125" style="277" customWidth="1"/>
    <col min="8964" max="8964" width="11.42578125" style="277" customWidth="1"/>
    <col min="8965" max="8965" width="18.28515625" style="277" customWidth="1"/>
    <col min="8966" max="8966" width="14.5703125" style="277" customWidth="1"/>
    <col min="8967" max="8967" width="11.28515625" style="277" customWidth="1"/>
    <col min="8968" max="8968" width="18.28515625" style="277" customWidth="1"/>
    <col min="8969" max="8969" width="14.5703125" style="277" customWidth="1"/>
    <col min="8970" max="8970" width="11.28515625" style="277" customWidth="1"/>
    <col min="8971" max="8971" width="18.28515625" style="277" customWidth="1"/>
    <col min="8972" max="8972" width="14.5703125" style="277" customWidth="1"/>
    <col min="8973" max="8973" width="11.28515625" style="277" customWidth="1"/>
    <col min="8974" max="8974" width="18.28515625" style="277" customWidth="1"/>
    <col min="8975" max="8975" width="14.5703125" style="277" customWidth="1"/>
    <col min="8976" max="8976" width="11.28515625" style="277" customWidth="1"/>
    <col min="8977" max="8977" width="18.28515625" style="277" customWidth="1"/>
    <col min="8978" max="8978" width="14.5703125" style="277" customWidth="1"/>
    <col min="8979" max="8979" width="11.42578125" style="277" customWidth="1"/>
    <col min="8980" max="9216" width="9.140625" style="277"/>
    <col min="9217" max="9217" width="67" style="277" bestFit="1" customWidth="1"/>
    <col min="9218" max="9218" width="18.28515625" style="277" customWidth="1"/>
    <col min="9219" max="9219" width="14.5703125" style="277" customWidth="1"/>
    <col min="9220" max="9220" width="11.42578125" style="277" customWidth="1"/>
    <col min="9221" max="9221" width="18.28515625" style="277" customWidth="1"/>
    <col min="9222" max="9222" width="14.5703125" style="277" customWidth="1"/>
    <col min="9223" max="9223" width="11.28515625" style="277" customWidth="1"/>
    <col min="9224" max="9224" width="18.28515625" style="277" customWidth="1"/>
    <col min="9225" max="9225" width="14.5703125" style="277" customWidth="1"/>
    <col min="9226" max="9226" width="11.28515625" style="277" customWidth="1"/>
    <col min="9227" max="9227" width="18.28515625" style="277" customWidth="1"/>
    <col min="9228" max="9228" width="14.5703125" style="277" customWidth="1"/>
    <col min="9229" max="9229" width="11.28515625" style="277" customWidth="1"/>
    <col min="9230" max="9230" width="18.28515625" style="277" customWidth="1"/>
    <col min="9231" max="9231" width="14.5703125" style="277" customWidth="1"/>
    <col min="9232" max="9232" width="11.28515625" style="277" customWidth="1"/>
    <col min="9233" max="9233" width="18.28515625" style="277" customWidth="1"/>
    <col min="9234" max="9234" width="14.5703125" style="277" customWidth="1"/>
    <col min="9235" max="9235" width="11.42578125" style="277" customWidth="1"/>
    <col min="9236" max="9472" width="9.140625" style="277"/>
    <col min="9473" max="9473" width="67" style="277" bestFit="1" customWidth="1"/>
    <col min="9474" max="9474" width="18.28515625" style="277" customWidth="1"/>
    <col min="9475" max="9475" width="14.5703125" style="277" customWidth="1"/>
    <col min="9476" max="9476" width="11.42578125" style="277" customWidth="1"/>
    <col min="9477" max="9477" width="18.28515625" style="277" customWidth="1"/>
    <col min="9478" max="9478" width="14.5703125" style="277" customWidth="1"/>
    <col min="9479" max="9479" width="11.28515625" style="277" customWidth="1"/>
    <col min="9480" max="9480" width="18.28515625" style="277" customWidth="1"/>
    <col min="9481" max="9481" width="14.5703125" style="277" customWidth="1"/>
    <col min="9482" max="9482" width="11.28515625" style="277" customWidth="1"/>
    <col min="9483" max="9483" width="18.28515625" style="277" customWidth="1"/>
    <col min="9484" max="9484" width="14.5703125" style="277" customWidth="1"/>
    <col min="9485" max="9485" width="11.28515625" style="277" customWidth="1"/>
    <col min="9486" max="9486" width="18.28515625" style="277" customWidth="1"/>
    <col min="9487" max="9487" width="14.5703125" style="277" customWidth="1"/>
    <col min="9488" max="9488" width="11.28515625" style="277" customWidth="1"/>
    <col min="9489" max="9489" width="18.28515625" style="277" customWidth="1"/>
    <col min="9490" max="9490" width="14.5703125" style="277" customWidth="1"/>
    <col min="9491" max="9491" width="11.42578125" style="277" customWidth="1"/>
    <col min="9492" max="9728" width="9.140625" style="277"/>
    <col min="9729" max="9729" width="67" style="277" bestFit="1" customWidth="1"/>
    <col min="9730" max="9730" width="18.28515625" style="277" customWidth="1"/>
    <col min="9731" max="9731" width="14.5703125" style="277" customWidth="1"/>
    <col min="9732" max="9732" width="11.42578125" style="277" customWidth="1"/>
    <col min="9733" max="9733" width="18.28515625" style="277" customWidth="1"/>
    <col min="9734" max="9734" width="14.5703125" style="277" customWidth="1"/>
    <col min="9735" max="9735" width="11.28515625" style="277" customWidth="1"/>
    <col min="9736" max="9736" width="18.28515625" style="277" customWidth="1"/>
    <col min="9737" max="9737" width="14.5703125" style="277" customWidth="1"/>
    <col min="9738" max="9738" width="11.28515625" style="277" customWidth="1"/>
    <col min="9739" max="9739" width="18.28515625" style="277" customWidth="1"/>
    <col min="9740" max="9740" width="14.5703125" style="277" customWidth="1"/>
    <col min="9741" max="9741" width="11.28515625" style="277" customWidth="1"/>
    <col min="9742" max="9742" width="18.28515625" style="277" customWidth="1"/>
    <col min="9743" max="9743" width="14.5703125" style="277" customWidth="1"/>
    <col min="9744" max="9744" width="11.28515625" style="277" customWidth="1"/>
    <col min="9745" max="9745" width="18.28515625" style="277" customWidth="1"/>
    <col min="9746" max="9746" width="14.5703125" style="277" customWidth="1"/>
    <col min="9747" max="9747" width="11.42578125" style="277" customWidth="1"/>
    <col min="9748" max="9984" width="9.140625" style="277"/>
    <col min="9985" max="9985" width="67" style="277" bestFit="1" customWidth="1"/>
    <col min="9986" max="9986" width="18.28515625" style="277" customWidth="1"/>
    <col min="9987" max="9987" width="14.5703125" style="277" customWidth="1"/>
    <col min="9988" max="9988" width="11.42578125" style="277" customWidth="1"/>
    <col min="9989" max="9989" width="18.28515625" style="277" customWidth="1"/>
    <col min="9990" max="9990" width="14.5703125" style="277" customWidth="1"/>
    <col min="9991" max="9991" width="11.28515625" style="277" customWidth="1"/>
    <col min="9992" max="9992" width="18.28515625" style="277" customWidth="1"/>
    <col min="9993" max="9993" width="14.5703125" style="277" customWidth="1"/>
    <col min="9994" max="9994" width="11.28515625" style="277" customWidth="1"/>
    <col min="9995" max="9995" width="18.28515625" style="277" customWidth="1"/>
    <col min="9996" max="9996" width="14.5703125" style="277" customWidth="1"/>
    <col min="9997" max="9997" width="11.28515625" style="277" customWidth="1"/>
    <col min="9998" max="9998" width="18.28515625" style="277" customWidth="1"/>
    <col min="9999" max="9999" width="14.5703125" style="277" customWidth="1"/>
    <col min="10000" max="10000" width="11.28515625" style="277" customWidth="1"/>
    <col min="10001" max="10001" width="18.28515625" style="277" customWidth="1"/>
    <col min="10002" max="10002" width="14.5703125" style="277" customWidth="1"/>
    <col min="10003" max="10003" width="11.42578125" style="277" customWidth="1"/>
    <col min="10004" max="10240" width="9.140625" style="277"/>
    <col min="10241" max="10241" width="67" style="277" bestFit="1" customWidth="1"/>
    <col min="10242" max="10242" width="18.28515625" style="277" customWidth="1"/>
    <col min="10243" max="10243" width="14.5703125" style="277" customWidth="1"/>
    <col min="10244" max="10244" width="11.42578125" style="277" customWidth="1"/>
    <col min="10245" max="10245" width="18.28515625" style="277" customWidth="1"/>
    <col min="10246" max="10246" width="14.5703125" style="277" customWidth="1"/>
    <col min="10247" max="10247" width="11.28515625" style="277" customWidth="1"/>
    <col min="10248" max="10248" width="18.28515625" style="277" customWidth="1"/>
    <col min="10249" max="10249" width="14.5703125" style="277" customWidth="1"/>
    <col min="10250" max="10250" width="11.28515625" style="277" customWidth="1"/>
    <col min="10251" max="10251" width="18.28515625" style="277" customWidth="1"/>
    <col min="10252" max="10252" width="14.5703125" style="277" customWidth="1"/>
    <col min="10253" max="10253" width="11.28515625" style="277" customWidth="1"/>
    <col min="10254" max="10254" width="18.28515625" style="277" customWidth="1"/>
    <col min="10255" max="10255" width="14.5703125" style="277" customWidth="1"/>
    <col min="10256" max="10256" width="11.28515625" style="277" customWidth="1"/>
    <col min="10257" max="10257" width="18.28515625" style="277" customWidth="1"/>
    <col min="10258" max="10258" width="14.5703125" style="277" customWidth="1"/>
    <col min="10259" max="10259" width="11.42578125" style="277" customWidth="1"/>
    <col min="10260" max="10496" width="9.140625" style="277"/>
    <col min="10497" max="10497" width="67" style="277" bestFit="1" customWidth="1"/>
    <col min="10498" max="10498" width="18.28515625" style="277" customWidth="1"/>
    <col min="10499" max="10499" width="14.5703125" style="277" customWidth="1"/>
    <col min="10500" max="10500" width="11.42578125" style="277" customWidth="1"/>
    <col min="10501" max="10501" width="18.28515625" style="277" customWidth="1"/>
    <col min="10502" max="10502" width="14.5703125" style="277" customWidth="1"/>
    <col min="10503" max="10503" width="11.28515625" style="277" customWidth="1"/>
    <col min="10504" max="10504" width="18.28515625" style="277" customWidth="1"/>
    <col min="10505" max="10505" width="14.5703125" style="277" customWidth="1"/>
    <col min="10506" max="10506" width="11.28515625" style="277" customWidth="1"/>
    <col min="10507" max="10507" width="18.28515625" style="277" customWidth="1"/>
    <col min="10508" max="10508" width="14.5703125" style="277" customWidth="1"/>
    <col min="10509" max="10509" width="11.28515625" style="277" customWidth="1"/>
    <col min="10510" max="10510" width="18.28515625" style="277" customWidth="1"/>
    <col min="10511" max="10511" width="14.5703125" style="277" customWidth="1"/>
    <col min="10512" max="10512" width="11.28515625" style="277" customWidth="1"/>
    <col min="10513" max="10513" width="18.28515625" style="277" customWidth="1"/>
    <col min="10514" max="10514" width="14.5703125" style="277" customWidth="1"/>
    <col min="10515" max="10515" width="11.42578125" style="277" customWidth="1"/>
    <col min="10516" max="10752" width="9.140625" style="277"/>
    <col min="10753" max="10753" width="67" style="277" bestFit="1" customWidth="1"/>
    <col min="10754" max="10754" width="18.28515625" style="277" customWidth="1"/>
    <col min="10755" max="10755" width="14.5703125" style="277" customWidth="1"/>
    <col min="10756" max="10756" width="11.42578125" style="277" customWidth="1"/>
    <col min="10757" max="10757" width="18.28515625" style="277" customWidth="1"/>
    <col min="10758" max="10758" width="14.5703125" style="277" customWidth="1"/>
    <col min="10759" max="10759" width="11.28515625" style="277" customWidth="1"/>
    <col min="10760" max="10760" width="18.28515625" style="277" customWidth="1"/>
    <col min="10761" max="10761" width="14.5703125" style="277" customWidth="1"/>
    <col min="10762" max="10762" width="11.28515625" style="277" customWidth="1"/>
    <col min="10763" max="10763" width="18.28515625" style="277" customWidth="1"/>
    <col min="10764" max="10764" width="14.5703125" style="277" customWidth="1"/>
    <col min="10765" max="10765" width="11.28515625" style="277" customWidth="1"/>
    <col min="10766" max="10766" width="18.28515625" style="277" customWidth="1"/>
    <col min="10767" max="10767" width="14.5703125" style="277" customWidth="1"/>
    <col min="10768" max="10768" width="11.28515625" style="277" customWidth="1"/>
    <col min="10769" max="10769" width="18.28515625" style="277" customWidth="1"/>
    <col min="10770" max="10770" width="14.5703125" style="277" customWidth="1"/>
    <col min="10771" max="10771" width="11.42578125" style="277" customWidth="1"/>
    <col min="10772" max="11008" width="9.140625" style="277"/>
    <col min="11009" max="11009" width="67" style="277" bestFit="1" customWidth="1"/>
    <col min="11010" max="11010" width="18.28515625" style="277" customWidth="1"/>
    <col min="11011" max="11011" width="14.5703125" style="277" customWidth="1"/>
    <col min="11012" max="11012" width="11.42578125" style="277" customWidth="1"/>
    <col min="11013" max="11013" width="18.28515625" style="277" customWidth="1"/>
    <col min="11014" max="11014" width="14.5703125" style="277" customWidth="1"/>
    <col min="11015" max="11015" width="11.28515625" style="277" customWidth="1"/>
    <col min="11016" max="11016" width="18.28515625" style="277" customWidth="1"/>
    <col min="11017" max="11017" width="14.5703125" style="277" customWidth="1"/>
    <col min="11018" max="11018" width="11.28515625" style="277" customWidth="1"/>
    <col min="11019" max="11019" width="18.28515625" style="277" customWidth="1"/>
    <col min="11020" max="11020" width="14.5703125" style="277" customWidth="1"/>
    <col min="11021" max="11021" width="11.28515625" style="277" customWidth="1"/>
    <col min="11022" max="11022" width="18.28515625" style="277" customWidth="1"/>
    <col min="11023" max="11023" width="14.5703125" style="277" customWidth="1"/>
    <col min="11024" max="11024" width="11.28515625" style="277" customWidth="1"/>
    <col min="11025" max="11025" width="18.28515625" style="277" customWidth="1"/>
    <col min="11026" max="11026" width="14.5703125" style="277" customWidth="1"/>
    <col min="11027" max="11027" width="11.42578125" style="277" customWidth="1"/>
    <col min="11028" max="11264" width="9.140625" style="277"/>
    <col min="11265" max="11265" width="67" style="277" bestFit="1" customWidth="1"/>
    <col min="11266" max="11266" width="18.28515625" style="277" customWidth="1"/>
    <col min="11267" max="11267" width="14.5703125" style="277" customWidth="1"/>
    <col min="11268" max="11268" width="11.42578125" style="277" customWidth="1"/>
    <col min="11269" max="11269" width="18.28515625" style="277" customWidth="1"/>
    <col min="11270" max="11270" width="14.5703125" style="277" customWidth="1"/>
    <col min="11271" max="11271" width="11.28515625" style="277" customWidth="1"/>
    <col min="11272" max="11272" width="18.28515625" style="277" customWidth="1"/>
    <col min="11273" max="11273" width="14.5703125" style="277" customWidth="1"/>
    <col min="11274" max="11274" width="11.28515625" style="277" customWidth="1"/>
    <col min="11275" max="11275" width="18.28515625" style="277" customWidth="1"/>
    <col min="11276" max="11276" width="14.5703125" style="277" customWidth="1"/>
    <col min="11277" max="11277" width="11.28515625" style="277" customWidth="1"/>
    <col min="11278" max="11278" width="18.28515625" style="277" customWidth="1"/>
    <col min="11279" max="11279" width="14.5703125" style="277" customWidth="1"/>
    <col min="11280" max="11280" width="11.28515625" style="277" customWidth="1"/>
    <col min="11281" max="11281" width="18.28515625" style="277" customWidth="1"/>
    <col min="11282" max="11282" width="14.5703125" style="277" customWidth="1"/>
    <col min="11283" max="11283" width="11.42578125" style="277" customWidth="1"/>
    <col min="11284" max="11520" width="9.140625" style="277"/>
    <col min="11521" max="11521" width="67" style="277" bestFit="1" customWidth="1"/>
    <col min="11522" max="11522" width="18.28515625" style="277" customWidth="1"/>
    <col min="11523" max="11523" width="14.5703125" style="277" customWidth="1"/>
    <col min="11524" max="11524" width="11.42578125" style="277" customWidth="1"/>
    <col min="11525" max="11525" width="18.28515625" style="277" customWidth="1"/>
    <col min="11526" max="11526" width="14.5703125" style="277" customWidth="1"/>
    <col min="11527" max="11527" width="11.28515625" style="277" customWidth="1"/>
    <col min="11528" max="11528" width="18.28515625" style="277" customWidth="1"/>
    <col min="11529" max="11529" width="14.5703125" style="277" customWidth="1"/>
    <col min="11530" max="11530" width="11.28515625" style="277" customWidth="1"/>
    <col min="11531" max="11531" width="18.28515625" style="277" customWidth="1"/>
    <col min="11532" max="11532" width="14.5703125" style="277" customWidth="1"/>
    <col min="11533" max="11533" width="11.28515625" style="277" customWidth="1"/>
    <col min="11534" max="11534" width="18.28515625" style="277" customWidth="1"/>
    <col min="11535" max="11535" width="14.5703125" style="277" customWidth="1"/>
    <col min="11536" max="11536" width="11.28515625" style="277" customWidth="1"/>
    <col min="11537" max="11537" width="18.28515625" style="277" customWidth="1"/>
    <col min="11538" max="11538" width="14.5703125" style="277" customWidth="1"/>
    <col min="11539" max="11539" width="11.42578125" style="277" customWidth="1"/>
    <col min="11540" max="11776" width="9.140625" style="277"/>
    <col min="11777" max="11777" width="67" style="277" bestFit="1" customWidth="1"/>
    <col min="11778" max="11778" width="18.28515625" style="277" customWidth="1"/>
    <col min="11779" max="11779" width="14.5703125" style="277" customWidth="1"/>
    <col min="11780" max="11780" width="11.42578125" style="277" customWidth="1"/>
    <col min="11781" max="11781" width="18.28515625" style="277" customWidth="1"/>
    <col min="11782" max="11782" width="14.5703125" style="277" customWidth="1"/>
    <col min="11783" max="11783" width="11.28515625" style="277" customWidth="1"/>
    <col min="11784" max="11784" width="18.28515625" style="277" customWidth="1"/>
    <col min="11785" max="11785" width="14.5703125" style="277" customWidth="1"/>
    <col min="11786" max="11786" width="11.28515625" style="277" customWidth="1"/>
    <col min="11787" max="11787" width="18.28515625" style="277" customWidth="1"/>
    <col min="11788" max="11788" width="14.5703125" style="277" customWidth="1"/>
    <col min="11789" max="11789" width="11.28515625" style="277" customWidth="1"/>
    <col min="11790" max="11790" width="18.28515625" style="277" customWidth="1"/>
    <col min="11791" max="11791" width="14.5703125" style="277" customWidth="1"/>
    <col min="11792" max="11792" width="11.28515625" style="277" customWidth="1"/>
    <col min="11793" max="11793" width="18.28515625" style="277" customWidth="1"/>
    <col min="11794" max="11794" width="14.5703125" style="277" customWidth="1"/>
    <col min="11795" max="11795" width="11.42578125" style="277" customWidth="1"/>
    <col min="11796" max="12032" width="9.140625" style="277"/>
    <col min="12033" max="12033" width="67" style="277" bestFit="1" customWidth="1"/>
    <col min="12034" max="12034" width="18.28515625" style="277" customWidth="1"/>
    <col min="12035" max="12035" width="14.5703125" style="277" customWidth="1"/>
    <col min="12036" max="12036" width="11.42578125" style="277" customWidth="1"/>
    <col min="12037" max="12037" width="18.28515625" style="277" customWidth="1"/>
    <col min="12038" max="12038" width="14.5703125" style="277" customWidth="1"/>
    <col min="12039" max="12039" width="11.28515625" style="277" customWidth="1"/>
    <col min="12040" max="12040" width="18.28515625" style="277" customWidth="1"/>
    <col min="12041" max="12041" width="14.5703125" style="277" customWidth="1"/>
    <col min="12042" max="12042" width="11.28515625" style="277" customWidth="1"/>
    <col min="12043" max="12043" width="18.28515625" style="277" customWidth="1"/>
    <col min="12044" max="12044" width="14.5703125" style="277" customWidth="1"/>
    <col min="12045" max="12045" width="11.28515625" style="277" customWidth="1"/>
    <col min="12046" max="12046" width="18.28515625" style="277" customWidth="1"/>
    <col min="12047" max="12047" width="14.5703125" style="277" customWidth="1"/>
    <col min="12048" max="12048" width="11.28515625" style="277" customWidth="1"/>
    <col min="12049" max="12049" width="18.28515625" style="277" customWidth="1"/>
    <col min="12050" max="12050" width="14.5703125" style="277" customWidth="1"/>
    <col min="12051" max="12051" width="11.42578125" style="277" customWidth="1"/>
    <col min="12052" max="12288" width="9.140625" style="277"/>
    <col min="12289" max="12289" width="67" style="277" bestFit="1" customWidth="1"/>
    <col min="12290" max="12290" width="18.28515625" style="277" customWidth="1"/>
    <col min="12291" max="12291" width="14.5703125" style="277" customWidth="1"/>
    <col min="12292" max="12292" width="11.42578125" style="277" customWidth="1"/>
    <col min="12293" max="12293" width="18.28515625" style="277" customWidth="1"/>
    <col min="12294" max="12294" width="14.5703125" style="277" customWidth="1"/>
    <col min="12295" max="12295" width="11.28515625" style="277" customWidth="1"/>
    <col min="12296" max="12296" width="18.28515625" style="277" customWidth="1"/>
    <col min="12297" max="12297" width="14.5703125" style="277" customWidth="1"/>
    <col min="12298" max="12298" width="11.28515625" style="277" customWidth="1"/>
    <col min="12299" max="12299" width="18.28515625" style="277" customWidth="1"/>
    <col min="12300" max="12300" width="14.5703125" style="277" customWidth="1"/>
    <col min="12301" max="12301" width="11.28515625" style="277" customWidth="1"/>
    <col min="12302" max="12302" width="18.28515625" style="277" customWidth="1"/>
    <col min="12303" max="12303" width="14.5703125" style="277" customWidth="1"/>
    <col min="12304" max="12304" width="11.28515625" style="277" customWidth="1"/>
    <col min="12305" max="12305" width="18.28515625" style="277" customWidth="1"/>
    <col min="12306" max="12306" width="14.5703125" style="277" customWidth="1"/>
    <col min="12307" max="12307" width="11.42578125" style="277" customWidth="1"/>
    <col min="12308" max="12544" width="9.140625" style="277"/>
    <col min="12545" max="12545" width="67" style="277" bestFit="1" customWidth="1"/>
    <col min="12546" max="12546" width="18.28515625" style="277" customWidth="1"/>
    <col min="12547" max="12547" width="14.5703125" style="277" customWidth="1"/>
    <col min="12548" max="12548" width="11.42578125" style="277" customWidth="1"/>
    <col min="12549" max="12549" width="18.28515625" style="277" customWidth="1"/>
    <col min="12550" max="12550" width="14.5703125" style="277" customWidth="1"/>
    <col min="12551" max="12551" width="11.28515625" style="277" customWidth="1"/>
    <col min="12552" max="12552" width="18.28515625" style="277" customWidth="1"/>
    <col min="12553" max="12553" width="14.5703125" style="277" customWidth="1"/>
    <col min="12554" max="12554" width="11.28515625" style="277" customWidth="1"/>
    <col min="12555" max="12555" width="18.28515625" style="277" customWidth="1"/>
    <col min="12556" max="12556" width="14.5703125" style="277" customWidth="1"/>
    <col min="12557" max="12557" width="11.28515625" style="277" customWidth="1"/>
    <col min="12558" max="12558" width="18.28515625" style="277" customWidth="1"/>
    <col min="12559" max="12559" width="14.5703125" style="277" customWidth="1"/>
    <col min="12560" max="12560" width="11.28515625" style="277" customWidth="1"/>
    <col min="12561" max="12561" width="18.28515625" style="277" customWidth="1"/>
    <col min="12562" max="12562" width="14.5703125" style="277" customWidth="1"/>
    <col min="12563" max="12563" width="11.42578125" style="277" customWidth="1"/>
    <col min="12564" max="12800" width="9.140625" style="277"/>
    <col min="12801" max="12801" width="67" style="277" bestFit="1" customWidth="1"/>
    <col min="12802" max="12802" width="18.28515625" style="277" customWidth="1"/>
    <col min="12803" max="12803" width="14.5703125" style="277" customWidth="1"/>
    <col min="12804" max="12804" width="11.42578125" style="277" customWidth="1"/>
    <col min="12805" max="12805" width="18.28515625" style="277" customWidth="1"/>
    <col min="12806" max="12806" width="14.5703125" style="277" customWidth="1"/>
    <col min="12807" max="12807" width="11.28515625" style="277" customWidth="1"/>
    <col min="12808" max="12808" width="18.28515625" style="277" customWidth="1"/>
    <col min="12809" max="12809" width="14.5703125" style="277" customWidth="1"/>
    <col min="12810" max="12810" width="11.28515625" style="277" customWidth="1"/>
    <col min="12811" max="12811" width="18.28515625" style="277" customWidth="1"/>
    <col min="12812" max="12812" width="14.5703125" style="277" customWidth="1"/>
    <col min="12813" max="12813" width="11.28515625" style="277" customWidth="1"/>
    <col min="12814" max="12814" width="18.28515625" style="277" customWidth="1"/>
    <col min="12815" max="12815" width="14.5703125" style="277" customWidth="1"/>
    <col min="12816" max="12816" width="11.28515625" style="277" customWidth="1"/>
    <col min="12817" max="12817" width="18.28515625" style="277" customWidth="1"/>
    <col min="12818" max="12818" width="14.5703125" style="277" customWidth="1"/>
    <col min="12819" max="12819" width="11.42578125" style="277" customWidth="1"/>
    <col min="12820" max="13056" width="9.140625" style="277"/>
    <col min="13057" max="13057" width="67" style="277" bestFit="1" customWidth="1"/>
    <col min="13058" max="13058" width="18.28515625" style="277" customWidth="1"/>
    <col min="13059" max="13059" width="14.5703125" style="277" customWidth="1"/>
    <col min="13060" max="13060" width="11.42578125" style="277" customWidth="1"/>
    <col min="13061" max="13061" width="18.28515625" style="277" customWidth="1"/>
    <col min="13062" max="13062" width="14.5703125" style="277" customWidth="1"/>
    <col min="13063" max="13063" width="11.28515625" style="277" customWidth="1"/>
    <col min="13064" max="13064" width="18.28515625" style="277" customWidth="1"/>
    <col min="13065" max="13065" width="14.5703125" style="277" customWidth="1"/>
    <col min="13066" max="13066" width="11.28515625" style="277" customWidth="1"/>
    <col min="13067" max="13067" width="18.28515625" style="277" customWidth="1"/>
    <col min="13068" max="13068" width="14.5703125" style="277" customWidth="1"/>
    <col min="13069" max="13069" width="11.28515625" style="277" customWidth="1"/>
    <col min="13070" max="13070" width="18.28515625" style="277" customWidth="1"/>
    <col min="13071" max="13071" width="14.5703125" style="277" customWidth="1"/>
    <col min="13072" max="13072" width="11.28515625" style="277" customWidth="1"/>
    <col min="13073" max="13073" width="18.28515625" style="277" customWidth="1"/>
    <col min="13074" max="13074" width="14.5703125" style="277" customWidth="1"/>
    <col min="13075" max="13075" width="11.42578125" style="277" customWidth="1"/>
    <col min="13076" max="13312" width="9.140625" style="277"/>
    <col min="13313" max="13313" width="67" style="277" bestFit="1" customWidth="1"/>
    <col min="13314" max="13314" width="18.28515625" style="277" customWidth="1"/>
    <col min="13315" max="13315" width="14.5703125" style="277" customWidth="1"/>
    <col min="13316" max="13316" width="11.42578125" style="277" customWidth="1"/>
    <col min="13317" max="13317" width="18.28515625" style="277" customWidth="1"/>
    <col min="13318" max="13318" width="14.5703125" style="277" customWidth="1"/>
    <col min="13319" max="13319" width="11.28515625" style="277" customWidth="1"/>
    <col min="13320" max="13320" width="18.28515625" style="277" customWidth="1"/>
    <col min="13321" max="13321" width="14.5703125" style="277" customWidth="1"/>
    <col min="13322" max="13322" width="11.28515625" style="277" customWidth="1"/>
    <col min="13323" max="13323" width="18.28515625" style="277" customWidth="1"/>
    <col min="13324" max="13324" width="14.5703125" style="277" customWidth="1"/>
    <col min="13325" max="13325" width="11.28515625" style="277" customWidth="1"/>
    <col min="13326" max="13326" width="18.28515625" style="277" customWidth="1"/>
    <col min="13327" max="13327" width="14.5703125" style="277" customWidth="1"/>
    <col min="13328" max="13328" width="11.28515625" style="277" customWidth="1"/>
    <col min="13329" max="13329" width="18.28515625" style="277" customWidth="1"/>
    <col min="13330" max="13330" width="14.5703125" style="277" customWidth="1"/>
    <col min="13331" max="13331" width="11.42578125" style="277" customWidth="1"/>
    <col min="13332" max="13568" width="9.140625" style="277"/>
    <col min="13569" max="13569" width="67" style="277" bestFit="1" customWidth="1"/>
    <col min="13570" max="13570" width="18.28515625" style="277" customWidth="1"/>
    <col min="13571" max="13571" width="14.5703125" style="277" customWidth="1"/>
    <col min="13572" max="13572" width="11.42578125" style="277" customWidth="1"/>
    <col min="13573" max="13573" width="18.28515625" style="277" customWidth="1"/>
    <col min="13574" max="13574" width="14.5703125" style="277" customWidth="1"/>
    <col min="13575" max="13575" width="11.28515625" style="277" customWidth="1"/>
    <col min="13576" max="13576" width="18.28515625" style="277" customWidth="1"/>
    <col min="13577" max="13577" width="14.5703125" style="277" customWidth="1"/>
    <col min="13578" max="13578" width="11.28515625" style="277" customWidth="1"/>
    <col min="13579" max="13579" width="18.28515625" style="277" customWidth="1"/>
    <col min="13580" max="13580" width="14.5703125" style="277" customWidth="1"/>
    <col min="13581" max="13581" width="11.28515625" style="277" customWidth="1"/>
    <col min="13582" max="13582" width="18.28515625" style="277" customWidth="1"/>
    <col min="13583" max="13583" width="14.5703125" style="277" customWidth="1"/>
    <col min="13584" max="13584" width="11.28515625" style="277" customWidth="1"/>
    <col min="13585" max="13585" width="18.28515625" style="277" customWidth="1"/>
    <col min="13586" max="13586" width="14.5703125" style="277" customWidth="1"/>
    <col min="13587" max="13587" width="11.42578125" style="277" customWidth="1"/>
    <col min="13588" max="13824" width="9.140625" style="277"/>
    <col min="13825" max="13825" width="67" style="277" bestFit="1" customWidth="1"/>
    <col min="13826" max="13826" width="18.28515625" style="277" customWidth="1"/>
    <col min="13827" max="13827" width="14.5703125" style="277" customWidth="1"/>
    <col min="13828" max="13828" width="11.42578125" style="277" customWidth="1"/>
    <col min="13829" max="13829" width="18.28515625" style="277" customWidth="1"/>
    <col min="13830" max="13830" width="14.5703125" style="277" customWidth="1"/>
    <col min="13831" max="13831" width="11.28515625" style="277" customWidth="1"/>
    <col min="13832" max="13832" width="18.28515625" style="277" customWidth="1"/>
    <col min="13833" max="13833" width="14.5703125" style="277" customWidth="1"/>
    <col min="13834" max="13834" width="11.28515625" style="277" customWidth="1"/>
    <col min="13835" max="13835" width="18.28515625" style="277" customWidth="1"/>
    <col min="13836" max="13836" width="14.5703125" style="277" customWidth="1"/>
    <col min="13837" max="13837" width="11.28515625" style="277" customWidth="1"/>
    <col min="13838" max="13838" width="18.28515625" style="277" customWidth="1"/>
    <col min="13839" max="13839" width="14.5703125" style="277" customWidth="1"/>
    <col min="13840" max="13840" width="11.28515625" style="277" customWidth="1"/>
    <col min="13841" max="13841" width="18.28515625" style="277" customWidth="1"/>
    <col min="13842" max="13842" width="14.5703125" style="277" customWidth="1"/>
    <col min="13843" max="13843" width="11.42578125" style="277" customWidth="1"/>
    <col min="13844" max="14080" width="9.140625" style="277"/>
    <col min="14081" max="14081" width="67" style="277" bestFit="1" customWidth="1"/>
    <col min="14082" max="14082" width="18.28515625" style="277" customWidth="1"/>
    <col min="14083" max="14083" width="14.5703125" style="277" customWidth="1"/>
    <col min="14084" max="14084" width="11.42578125" style="277" customWidth="1"/>
    <col min="14085" max="14085" width="18.28515625" style="277" customWidth="1"/>
    <col min="14086" max="14086" width="14.5703125" style="277" customWidth="1"/>
    <col min="14087" max="14087" width="11.28515625" style="277" customWidth="1"/>
    <col min="14088" max="14088" width="18.28515625" style="277" customWidth="1"/>
    <col min="14089" max="14089" width="14.5703125" style="277" customWidth="1"/>
    <col min="14090" max="14090" width="11.28515625" style="277" customWidth="1"/>
    <col min="14091" max="14091" width="18.28515625" style="277" customWidth="1"/>
    <col min="14092" max="14092" width="14.5703125" style="277" customWidth="1"/>
    <col min="14093" max="14093" width="11.28515625" style="277" customWidth="1"/>
    <col min="14094" max="14094" width="18.28515625" style="277" customWidth="1"/>
    <col min="14095" max="14095" width="14.5703125" style="277" customWidth="1"/>
    <col min="14096" max="14096" width="11.28515625" style="277" customWidth="1"/>
    <col min="14097" max="14097" width="18.28515625" style="277" customWidth="1"/>
    <col min="14098" max="14098" width="14.5703125" style="277" customWidth="1"/>
    <col min="14099" max="14099" width="11.42578125" style="277" customWidth="1"/>
    <col min="14100" max="14336" width="9.140625" style="277"/>
    <col min="14337" max="14337" width="67" style="277" bestFit="1" customWidth="1"/>
    <col min="14338" max="14338" width="18.28515625" style="277" customWidth="1"/>
    <col min="14339" max="14339" width="14.5703125" style="277" customWidth="1"/>
    <col min="14340" max="14340" width="11.42578125" style="277" customWidth="1"/>
    <col min="14341" max="14341" width="18.28515625" style="277" customWidth="1"/>
    <col min="14342" max="14342" width="14.5703125" style="277" customWidth="1"/>
    <col min="14343" max="14343" width="11.28515625" style="277" customWidth="1"/>
    <col min="14344" max="14344" width="18.28515625" style="277" customWidth="1"/>
    <col min="14345" max="14345" width="14.5703125" style="277" customWidth="1"/>
    <col min="14346" max="14346" width="11.28515625" style="277" customWidth="1"/>
    <col min="14347" max="14347" width="18.28515625" style="277" customWidth="1"/>
    <col min="14348" max="14348" width="14.5703125" style="277" customWidth="1"/>
    <col min="14349" max="14349" width="11.28515625" style="277" customWidth="1"/>
    <col min="14350" max="14350" width="18.28515625" style="277" customWidth="1"/>
    <col min="14351" max="14351" width="14.5703125" style="277" customWidth="1"/>
    <col min="14352" max="14352" width="11.28515625" style="277" customWidth="1"/>
    <col min="14353" max="14353" width="18.28515625" style="277" customWidth="1"/>
    <col min="14354" max="14354" width="14.5703125" style="277" customWidth="1"/>
    <col min="14355" max="14355" width="11.42578125" style="277" customWidth="1"/>
    <col min="14356" max="14592" width="9.140625" style="277"/>
    <col min="14593" max="14593" width="67" style="277" bestFit="1" customWidth="1"/>
    <col min="14594" max="14594" width="18.28515625" style="277" customWidth="1"/>
    <col min="14595" max="14595" width="14.5703125" style="277" customWidth="1"/>
    <col min="14596" max="14596" width="11.42578125" style="277" customWidth="1"/>
    <col min="14597" max="14597" width="18.28515625" style="277" customWidth="1"/>
    <col min="14598" max="14598" width="14.5703125" style="277" customWidth="1"/>
    <col min="14599" max="14599" width="11.28515625" style="277" customWidth="1"/>
    <col min="14600" max="14600" width="18.28515625" style="277" customWidth="1"/>
    <col min="14601" max="14601" width="14.5703125" style="277" customWidth="1"/>
    <col min="14602" max="14602" width="11.28515625" style="277" customWidth="1"/>
    <col min="14603" max="14603" width="18.28515625" style="277" customWidth="1"/>
    <col min="14604" max="14604" width="14.5703125" style="277" customWidth="1"/>
    <col min="14605" max="14605" width="11.28515625" style="277" customWidth="1"/>
    <col min="14606" max="14606" width="18.28515625" style="277" customWidth="1"/>
    <col min="14607" max="14607" width="14.5703125" style="277" customWidth="1"/>
    <col min="14608" max="14608" width="11.28515625" style="277" customWidth="1"/>
    <col min="14609" max="14609" width="18.28515625" style="277" customWidth="1"/>
    <col min="14610" max="14610" width="14.5703125" style="277" customWidth="1"/>
    <col min="14611" max="14611" width="11.42578125" style="277" customWidth="1"/>
    <col min="14612" max="14848" width="9.140625" style="277"/>
    <col min="14849" max="14849" width="67" style="277" bestFit="1" customWidth="1"/>
    <col min="14850" max="14850" width="18.28515625" style="277" customWidth="1"/>
    <col min="14851" max="14851" width="14.5703125" style="277" customWidth="1"/>
    <col min="14852" max="14852" width="11.42578125" style="277" customWidth="1"/>
    <col min="14853" max="14853" width="18.28515625" style="277" customWidth="1"/>
    <col min="14854" max="14854" width="14.5703125" style="277" customWidth="1"/>
    <col min="14855" max="14855" width="11.28515625" style="277" customWidth="1"/>
    <col min="14856" max="14856" width="18.28515625" style="277" customWidth="1"/>
    <col min="14857" max="14857" width="14.5703125" style="277" customWidth="1"/>
    <col min="14858" max="14858" width="11.28515625" style="277" customWidth="1"/>
    <col min="14859" max="14859" width="18.28515625" style="277" customWidth="1"/>
    <col min="14860" max="14860" width="14.5703125" style="277" customWidth="1"/>
    <col min="14861" max="14861" width="11.28515625" style="277" customWidth="1"/>
    <col min="14862" max="14862" width="18.28515625" style="277" customWidth="1"/>
    <col min="14863" max="14863" width="14.5703125" style="277" customWidth="1"/>
    <col min="14864" max="14864" width="11.28515625" style="277" customWidth="1"/>
    <col min="14865" max="14865" width="18.28515625" style="277" customWidth="1"/>
    <col min="14866" max="14866" width="14.5703125" style="277" customWidth="1"/>
    <col min="14867" max="14867" width="11.42578125" style="277" customWidth="1"/>
    <col min="14868" max="15104" width="9.140625" style="277"/>
    <col min="15105" max="15105" width="67" style="277" bestFit="1" customWidth="1"/>
    <col min="15106" max="15106" width="18.28515625" style="277" customWidth="1"/>
    <col min="15107" max="15107" width="14.5703125" style="277" customWidth="1"/>
    <col min="15108" max="15108" width="11.42578125" style="277" customWidth="1"/>
    <col min="15109" max="15109" width="18.28515625" style="277" customWidth="1"/>
    <col min="15110" max="15110" width="14.5703125" style="277" customWidth="1"/>
    <col min="15111" max="15111" width="11.28515625" style="277" customWidth="1"/>
    <col min="15112" max="15112" width="18.28515625" style="277" customWidth="1"/>
    <col min="15113" max="15113" width="14.5703125" style="277" customWidth="1"/>
    <col min="15114" max="15114" width="11.28515625" style="277" customWidth="1"/>
    <col min="15115" max="15115" width="18.28515625" style="277" customWidth="1"/>
    <col min="15116" max="15116" width="14.5703125" style="277" customWidth="1"/>
    <col min="15117" max="15117" width="11.28515625" style="277" customWidth="1"/>
    <col min="15118" max="15118" width="18.28515625" style="277" customWidth="1"/>
    <col min="15119" max="15119" width="14.5703125" style="277" customWidth="1"/>
    <col min="15120" max="15120" width="11.28515625" style="277" customWidth="1"/>
    <col min="15121" max="15121" width="18.28515625" style="277" customWidth="1"/>
    <col min="15122" max="15122" width="14.5703125" style="277" customWidth="1"/>
    <col min="15123" max="15123" width="11.42578125" style="277" customWidth="1"/>
    <col min="15124" max="15360" width="9.140625" style="277"/>
    <col min="15361" max="15361" width="67" style="277" bestFit="1" customWidth="1"/>
    <col min="15362" max="15362" width="18.28515625" style="277" customWidth="1"/>
    <col min="15363" max="15363" width="14.5703125" style="277" customWidth="1"/>
    <col min="15364" max="15364" width="11.42578125" style="277" customWidth="1"/>
    <col min="15365" max="15365" width="18.28515625" style="277" customWidth="1"/>
    <col min="15366" max="15366" width="14.5703125" style="277" customWidth="1"/>
    <col min="15367" max="15367" width="11.28515625" style="277" customWidth="1"/>
    <col min="15368" max="15368" width="18.28515625" style="277" customWidth="1"/>
    <col min="15369" max="15369" width="14.5703125" style="277" customWidth="1"/>
    <col min="15370" max="15370" width="11.28515625" style="277" customWidth="1"/>
    <col min="15371" max="15371" width="18.28515625" style="277" customWidth="1"/>
    <col min="15372" max="15372" width="14.5703125" style="277" customWidth="1"/>
    <col min="15373" max="15373" width="11.28515625" style="277" customWidth="1"/>
    <col min="15374" max="15374" width="18.28515625" style="277" customWidth="1"/>
    <col min="15375" max="15375" width="14.5703125" style="277" customWidth="1"/>
    <col min="15376" max="15376" width="11.28515625" style="277" customWidth="1"/>
    <col min="15377" max="15377" width="18.28515625" style="277" customWidth="1"/>
    <col min="15378" max="15378" width="14.5703125" style="277" customWidth="1"/>
    <col min="15379" max="15379" width="11.42578125" style="277" customWidth="1"/>
    <col min="15380" max="15616" width="9.140625" style="277"/>
    <col min="15617" max="15617" width="67" style="277" bestFit="1" customWidth="1"/>
    <col min="15618" max="15618" width="18.28515625" style="277" customWidth="1"/>
    <col min="15619" max="15619" width="14.5703125" style="277" customWidth="1"/>
    <col min="15620" max="15620" width="11.42578125" style="277" customWidth="1"/>
    <col min="15621" max="15621" width="18.28515625" style="277" customWidth="1"/>
    <col min="15622" max="15622" width="14.5703125" style="277" customWidth="1"/>
    <col min="15623" max="15623" width="11.28515625" style="277" customWidth="1"/>
    <col min="15624" max="15624" width="18.28515625" style="277" customWidth="1"/>
    <col min="15625" max="15625" width="14.5703125" style="277" customWidth="1"/>
    <col min="15626" max="15626" width="11.28515625" style="277" customWidth="1"/>
    <col min="15627" max="15627" width="18.28515625" style="277" customWidth="1"/>
    <col min="15628" max="15628" width="14.5703125" style="277" customWidth="1"/>
    <col min="15629" max="15629" width="11.28515625" style="277" customWidth="1"/>
    <col min="15630" max="15630" width="18.28515625" style="277" customWidth="1"/>
    <col min="15631" max="15631" width="14.5703125" style="277" customWidth="1"/>
    <col min="15632" max="15632" width="11.28515625" style="277" customWidth="1"/>
    <col min="15633" max="15633" width="18.28515625" style="277" customWidth="1"/>
    <col min="15634" max="15634" width="14.5703125" style="277" customWidth="1"/>
    <col min="15635" max="15635" width="11.42578125" style="277" customWidth="1"/>
    <col min="15636" max="15872" width="9.140625" style="277"/>
    <col min="15873" max="15873" width="67" style="277" bestFit="1" customWidth="1"/>
    <col min="15874" max="15874" width="18.28515625" style="277" customWidth="1"/>
    <col min="15875" max="15875" width="14.5703125" style="277" customWidth="1"/>
    <col min="15876" max="15876" width="11.42578125" style="277" customWidth="1"/>
    <col min="15877" max="15877" width="18.28515625" style="277" customWidth="1"/>
    <col min="15878" max="15878" width="14.5703125" style="277" customWidth="1"/>
    <col min="15879" max="15879" width="11.28515625" style="277" customWidth="1"/>
    <col min="15880" max="15880" width="18.28515625" style="277" customWidth="1"/>
    <col min="15881" max="15881" width="14.5703125" style="277" customWidth="1"/>
    <col min="15882" max="15882" width="11.28515625" style="277" customWidth="1"/>
    <col min="15883" max="15883" width="18.28515625" style="277" customWidth="1"/>
    <col min="15884" max="15884" width="14.5703125" style="277" customWidth="1"/>
    <col min="15885" max="15885" width="11.28515625" style="277" customWidth="1"/>
    <col min="15886" max="15886" width="18.28515625" style="277" customWidth="1"/>
    <col min="15887" max="15887" width="14.5703125" style="277" customWidth="1"/>
    <col min="15888" max="15888" width="11.28515625" style="277" customWidth="1"/>
    <col min="15889" max="15889" width="18.28515625" style="277" customWidth="1"/>
    <col min="15890" max="15890" width="14.5703125" style="277" customWidth="1"/>
    <col min="15891" max="15891" width="11.42578125" style="277" customWidth="1"/>
    <col min="15892" max="16128" width="9.140625" style="277"/>
    <col min="16129" max="16129" width="67" style="277" bestFit="1" customWidth="1"/>
    <col min="16130" max="16130" width="18.28515625" style="277" customWidth="1"/>
    <col min="16131" max="16131" width="14.5703125" style="277" customWidth="1"/>
    <col min="16132" max="16132" width="11.42578125" style="277" customWidth="1"/>
    <col min="16133" max="16133" width="18.28515625" style="277" customWidth="1"/>
    <col min="16134" max="16134" width="14.5703125" style="277" customWidth="1"/>
    <col min="16135" max="16135" width="11.28515625" style="277" customWidth="1"/>
    <col min="16136" max="16136" width="18.28515625" style="277" customWidth="1"/>
    <col min="16137" max="16137" width="14.5703125" style="277" customWidth="1"/>
    <col min="16138" max="16138" width="11.28515625" style="277" customWidth="1"/>
    <col min="16139" max="16139" width="18.28515625" style="277" customWidth="1"/>
    <col min="16140" max="16140" width="14.5703125" style="277" customWidth="1"/>
    <col min="16141" max="16141" width="11.28515625" style="277" customWidth="1"/>
    <col min="16142" max="16142" width="18.28515625" style="277" customWidth="1"/>
    <col min="16143" max="16143" width="14.5703125" style="277" customWidth="1"/>
    <col min="16144" max="16144" width="11.28515625" style="277" customWidth="1"/>
    <col min="16145" max="16145" width="18.28515625" style="277" customWidth="1"/>
    <col min="16146" max="16146" width="14.5703125" style="277" customWidth="1"/>
    <col min="16147" max="16147" width="11.42578125" style="277" customWidth="1"/>
    <col min="16148" max="16384" width="9.140625" style="277"/>
  </cols>
  <sheetData>
    <row r="1" spans="1:19">
      <c r="A1" s="7019" t="s">
        <v>399</v>
      </c>
      <c r="B1" s="7019"/>
      <c r="C1" s="7019"/>
      <c r="D1" s="7019"/>
      <c r="E1" s="7019"/>
      <c r="F1" s="7019"/>
      <c r="G1" s="7019"/>
      <c r="H1" s="7019"/>
      <c r="I1" s="7019"/>
      <c r="J1" s="7019"/>
      <c r="K1" s="7019"/>
      <c r="L1" s="7019"/>
      <c r="M1" s="7019"/>
      <c r="N1" s="7019"/>
      <c r="O1" s="7019"/>
      <c r="P1" s="7019"/>
      <c r="Q1" s="7019"/>
      <c r="R1" s="7019"/>
      <c r="S1" s="7019"/>
    </row>
    <row r="2" spans="1:19" ht="20.25" customHeight="1">
      <c r="A2" s="7019"/>
      <c r="B2" s="7019"/>
      <c r="C2" s="7019"/>
      <c r="D2" s="7019"/>
      <c r="E2" s="7019"/>
      <c r="F2" s="7019"/>
      <c r="G2" s="7019"/>
      <c r="H2" s="7019"/>
      <c r="I2" s="7019"/>
      <c r="J2" s="7019"/>
      <c r="K2" s="7019"/>
      <c r="L2" s="7019"/>
      <c r="M2" s="7019"/>
      <c r="N2" s="7019"/>
      <c r="O2" s="7019"/>
      <c r="P2" s="7019"/>
      <c r="Q2" s="7019"/>
      <c r="R2" s="7019"/>
      <c r="S2" s="7019"/>
    </row>
    <row r="3" spans="1:19" ht="20.25" customHeight="1">
      <c r="A3" s="7019"/>
      <c r="B3" s="7019"/>
      <c r="C3" s="7019"/>
      <c r="D3" s="7019"/>
      <c r="E3" s="7019"/>
      <c r="F3" s="7019"/>
      <c r="G3" s="7019"/>
      <c r="H3" s="7019"/>
      <c r="I3" s="7019"/>
      <c r="J3" s="7019"/>
      <c r="K3" s="7019"/>
      <c r="L3" s="7019"/>
      <c r="M3" s="7019"/>
      <c r="N3" s="7019"/>
      <c r="O3" s="7019"/>
      <c r="P3" s="7019"/>
      <c r="Q3" s="7019"/>
      <c r="R3" s="7019"/>
      <c r="S3" s="7019"/>
    </row>
    <row r="4" spans="1:19">
      <c r="A4" s="7019"/>
      <c r="B4" s="7019"/>
      <c r="C4" s="7019"/>
      <c r="D4" s="7019"/>
      <c r="E4" s="7019"/>
      <c r="F4" s="7019"/>
      <c r="G4" s="7019"/>
      <c r="H4" s="7019"/>
      <c r="I4" s="7019"/>
      <c r="J4" s="7019"/>
      <c r="K4" s="7019"/>
      <c r="L4" s="7019"/>
      <c r="M4" s="7019"/>
      <c r="N4" s="7019"/>
      <c r="O4" s="7019"/>
      <c r="P4" s="7019"/>
      <c r="Q4" s="7019"/>
      <c r="R4" s="7019"/>
      <c r="S4" s="7019"/>
    </row>
    <row r="5" spans="1:19" ht="25.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</row>
    <row r="6" spans="1:19" ht="42" customHeight="1">
      <c r="A6" s="3373" t="s">
        <v>180</v>
      </c>
      <c r="B6" s="7020" t="s">
        <v>36</v>
      </c>
      <c r="C6" s="7021"/>
      <c r="D6" s="7022"/>
      <c r="E6" s="7020" t="s">
        <v>37</v>
      </c>
      <c r="F6" s="7021"/>
      <c r="G6" s="7022"/>
      <c r="H6" s="7020" t="s">
        <v>45</v>
      </c>
      <c r="I6" s="7021"/>
      <c r="J6" s="7022"/>
      <c r="K6" s="7020" t="s">
        <v>181</v>
      </c>
      <c r="L6" s="7021"/>
      <c r="M6" s="7022"/>
      <c r="N6" s="7020" t="s">
        <v>186</v>
      </c>
      <c r="O6" s="7021"/>
      <c r="P6" s="7022"/>
      <c r="Q6" s="7016" t="s">
        <v>187</v>
      </c>
      <c r="R6" s="7017"/>
      <c r="S6" s="7018"/>
    </row>
    <row r="7" spans="1:19" ht="59.25" customHeight="1">
      <c r="A7" s="3374"/>
      <c r="B7" s="3370" t="s">
        <v>7</v>
      </c>
      <c r="C7" s="3371" t="s">
        <v>8</v>
      </c>
      <c r="D7" s="3372" t="s">
        <v>9</v>
      </c>
      <c r="E7" s="3370" t="s">
        <v>7</v>
      </c>
      <c r="F7" s="3371" t="s">
        <v>8</v>
      </c>
      <c r="G7" s="3372" t="s">
        <v>9</v>
      </c>
      <c r="H7" s="3386" t="s">
        <v>7</v>
      </c>
      <c r="I7" s="3387" t="s">
        <v>8</v>
      </c>
      <c r="J7" s="3388" t="s">
        <v>9</v>
      </c>
      <c r="K7" s="3386" t="s">
        <v>7</v>
      </c>
      <c r="L7" s="3387" t="s">
        <v>8</v>
      </c>
      <c r="M7" s="3388" t="s">
        <v>9</v>
      </c>
      <c r="N7" s="3386" t="s">
        <v>7</v>
      </c>
      <c r="O7" s="3387" t="s">
        <v>8</v>
      </c>
      <c r="P7" s="2523" t="s">
        <v>9</v>
      </c>
      <c r="Q7" s="3375" t="s">
        <v>7</v>
      </c>
      <c r="R7" s="3347" t="s">
        <v>8</v>
      </c>
      <c r="S7" s="2522" t="s">
        <v>9</v>
      </c>
    </row>
    <row r="8" spans="1:19" ht="25.5" customHeight="1">
      <c r="A8" s="3348" t="s">
        <v>10</v>
      </c>
      <c r="B8" s="3349"/>
      <c r="C8" s="3350"/>
      <c r="D8" s="3351"/>
      <c r="E8" s="3349"/>
      <c r="F8" s="3350"/>
      <c r="G8" s="3351"/>
      <c r="H8" s="3349"/>
      <c r="I8" s="3350"/>
      <c r="J8" s="3351"/>
      <c r="K8" s="3349"/>
      <c r="L8" s="3350"/>
      <c r="M8" s="3351"/>
      <c r="N8" s="3349"/>
      <c r="O8" s="3350"/>
      <c r="P8" s="3351"/>
      <c r="Q8" s="3353"/>
      <c r="R8" s="3354"/>
      <c r="S8" s="3355"/>
    </row>
    <row r="9" spans="1:19" ht="27" customHeight="1">
      <c r="A9" s="2524" t="s">
        <v>182</v>
      </c>
      <c r="B9" s="2525">
        <v>20</v>
      </c>
      <c r="C9" s="2526">
        <v>0</v>
      </c>
      <c r="D9" s="2527">
        <v>20</v>
      </c>
      <c r="E9" s="2525">
        <v>20</v>
      </c>
      <c r="F9" s="2526">
        <v>1</v>
      </c>
      <c r="G9" s="2527">
        <v>21</v>
      </c>
      <c r="H9" s="2525">
        <v>12</v>
      </c>
      <c r="I9" s="2526">
        <v>8</v>
      </c>
      <c r="J9" s="2527">
        <v>20</v>
      </c>
      <c r="K9" s="2525">
        <v>13</v>
      </c>
      <c r="L9" s="2526">
        <v>6</v>
      </c>
      <c r="M9" s="2551">
        <v>19</v>
      </c>
      <c r="N9" s="2552">
        <v>13</v>
      </c>
      <c r="O9" s="2553">
        <v>5</v>
      </c>
      <c r="P9" s="2551">
        <v>18</v>
      </c>
      <c r="Q9" s="2529">
        <f t="shared" ref="Q9:R13" si="0">SUM(B9+E9+H9+K9+N9)</f>
        <v>78</v>
      </c>
      <c r="R9" s="2530">
        <f t="shared" si="0"/>
        <v>20</v>
      </c>
      <c r="S9" s="2531">
        <f>SUM(Q9:R9)</f>
        <v>98</v>
      </c>
    </row>
    <row r="10" spans="1:19" ht="27" customHeight="1">
      <c r="A10" s="2532" t="s">
        <v>183</v>
      </c>
      <c r="B10" s="2525">
        <v>0</v>
      </c>
      <c r="C10" s="2526">
        <v>0</v>
      </c>
      <c r="D10" s="2527">
        <v>0</v>
      </c>
      <c r="E10" s="2525">
        <v>0</v>
      </c>
      <c r="F10" s="2526">
        <v>0</v>
      </c>
      <c r="G10" s="2527">
        <v>0</v>
      </c>
      <c r="H10" s="2525">
        <v>8</v>
      </c>
      <c r="I10" s="2526">
        <v>5</v>
      </c>
      <c r="J10" s="2527">
        <v>13</v>
      </c>
      <c r="K10" s="2525">
        <v>0</v>
      </c>
      <c r="L10" s="2526">
        <v>0</v>
      </c>
      <c r="M10" s="2551">
        <v>0</v>
      </c>
      <c r="N10" s="2552">
        <v>0</v>
      </c>
      <c r="O10" s="2553">
        <v>6</v>
      </c>
      <c r="P10" s="2551">
        <v>6</v>
      </c>
      <c r="Q10" s="2529">
        <f t="shared" si="0"/>
        <v>8</v>
      </c>
      <c r="R10" s="2530">
        <f t="shared" si="0"/>
        <v>11</v>
      </c>
      <c r="S10" s="2531">
        <f>SUM(Q10:R10)</f>
        <v>19</v>
      </c>
    </row>
    <row r="11" spans="1:19" ht="27" customHeight="1">
      <c r="A11" s="2524" t="s">
        <v>184</v>
      </c>
      <c r="B11" s="2525">
        <v>0</v>
      </c>
      <c r="C11" s="2526">
        <v>0</v>
      </c>
      <c r="D11" s="2527">
        <v>0</v>
      </c>
      <c r="E11" s="2525">
        <v>0</v>
      </c>
      <c r="F11" s="2526">
        <v>0</v>
      </c>
      <c r="G11" s="2527">
        <v>0</v>
      </c>
      <c r="H11" s="2525">
        <v>7</v>
      </c>
      <c r="I11" s="2526">
        <v>0</v>
      </c>
      <c r="J11" s="2527">
        <v>7</v>
      </c>
      <c r="K11" s="2525">
        <v>14</v>
      </c>
      <c r="L11" s="2526">
        <v>2</v>
      </c>
      <c r="M11" s="2551">
        <v>16</v>
      </c>
      <c r="N11" s="2552">
        <v>4</v>
      </c>
      <c r="O11" s="2553">
        <v>0</v>
      </c>
      <c r="P11" s="2551">
        <v>4</v>
      </c>
      <c r="Q11" s="2529">
        <f t="shared" si="0"/>
        <v>25</v>
      </c>
      <c r="R11" s="2530">
        <f t="shared" si="0"/>
        <v>2</v>
      </c>
      <c r="S11" s="2531">
        <f>SUM(Q11:R11)</f>
        <v>27</v>
      </c>
    </row>
    <row r="12" spans="1:19" ht="26.25" customHeight="1">
      <c r="A12" s="2533" t="s">
        <v>185</v>
      </c>
      <c r="B12" s="2535">
        <v>0</v>
      </c>
      <c r="C12" s="2536">
        <v>0</v>
      </c>
      <c r="D12" s="2554">
        <v>0</v>
      </c>
      <c r="E12" s="2535">
        <v>0</v>
      </c>
      <c r="F12" s="2536">
        <v>0</v>
      </c>
      <c r="G12" s="2554">
        <v>0</v>
      </c>
      <c r="H12" s="2535">
        <v>0</v>
      </c>
      <c r="I12" s="2536">
        <v>0</v>
      </c>
      <c r="J12" s="2554">
        <v>0</v>
      </c>
      <c r="K12" s="2535">
        <v>0</v>
      </c>
      <c r="L12" s="2536">
        <v>0</v>
      </c>
      <c r="M12" s="2555">
        <v>0</v>
      </c>
      <c r="N12" s="2556">
        <v>0</v>
      </c>
      <c r="O12" s="2557">
        <v>0</v>
      </c>
      <c r="P12" s="2558">
        <v>0</v>
      </c>
      <c r="Q12" s="2539">
        <f t="shared" si="0"/>
        <v>0</v>
      </c>
      <c r="R12" s="2540">
        <f t="shared" si="0"/>
        <v>0</v>
      </c>
      <c r="S12" s="2541">
        <f>SUM(Q12:R12)</f>
        <v>0</v>
      </c>
    </row>
    <row r="13" spans="1:19" ht="26.25" customHeight="1">
      <c r="A13" s="3356" t="s">
        <v>27</v>
      </c>
      <c r="B13" s="3376">
        <f t="shared" ref="B13:P13" si="1">SUM(B9:B12)</f>
        <v>20</v>
      </c>
      <c r="C13" s="3376">
        <f t="shared" si="1"/>
        <v>0</v>
      </c>
      <c r="D13" s="3376">
        <f t="shared" si="1"/>
        <v>20</v>
      </c>
      <c r="E13" s="3376">
        <f t="shared" si="1"/>
        <v>20</v>
      </c>
      <c r="F13" s="3376">
        <f t="shared" si="1"/>
        <v>1</v>
      </c>
      <c r="G13" s="3376">
        <f t="shared" si="1"/>
        <v>21</v>
      </c>
      <c r="H13" s="3376">
        <f t="shared" si="1"/>
        <v>27</v>
      </c>
      <c r="I13" s="3376">
        <f t="shared" si="1"/>
        <v>13</v>
      </c>
      <c r="J13" s="3376">
        <f t="shared" si="1"/>
        <v>40</v>
      </c>
      <c r="K13" s="3376">
        <f t="shared" si="1"/>
        <v>27</v>
      </c>
      <c r="L13" s="3376">
        <f t="shared" si="1"/>
        <v>8</v>
      </c>
      <c r="M13" s="3376">
        <f t="shared" si="1"/>
        <v>35</v>
      </c>
      <c r="N13" s="3376">
        <f t="shared" si="1"/>
        <v>17</v>
      </c>
      <c r="O13" s="3376">
        <f t="shared" si="1"/>
        <v>11</v>
      </c>
      <c r="P13" s="3376">
        <f t="shared" si="1"/>
        <v>28</v>
      </c>
      <c r="Q13" s="3377">
        <f t="shared" si="0"/>
        <v>111</v>
      </c>
      <c r="R13" s="3377">
        <f t="shared" si="0"/>
        <v>33</v>
      </c>
      <c r="S13" s="3377">
        <f>SUM(Q13:R13)</f>
        <v>144</v>
      </c>
    </row>
    <row r="14" spans="1:19" ht="19.5">
      <c r="A14" s="3360" t="s">
        <v>15</v>
      </c>
      <c r="B14" s="3361"/>
      <c r="C14" s="3362"/>
      <c r="D14" s="3363"/>
      <c r="E14" s="3361"/>
      <c r="F14" s="3362"/>
      <c r="G14" s="3363"/>
      <c r="H14" s="3361"/>
      <c r="I14" s="3362"/>
      <c r="J14" s="3363"/>
      <c r="K14" s="3361"/>
      <c r="L14" s="3362"/>
      <c r="M14" s="3363"/>
      <c r="N14" s="3361"/>
      <c r="O14" s="3362"/>
      <c r="P14" s="3363"/>
      <c r="Q14" s="3367"/>
      <c r="R14" s="3368"/>
      <c r="S14" s="3369"/>
    </row>
    <row r="15" spans="1:19" ht="25.5" customHeight="1">
      <c r="A15" s="2542" t="s">
        <v>16</v>
      </c>
      <c r="B15" s="2525"/>
      <c r="C15" s="2526"/>
      <c r="D15" s="2527"/>
      <c r="E15" s="2525"/>
      <c r="F15" s="2526"/>
      <c r="G15" s="2527"/>
      <c r="H15" s="2525"/>
      <c r="I15" s="2526"/>
      <c r="J15" s="2527"/>
      <c r="K15" s="2525"/>
      <c r="L15" s="2526"/>
      <c r="M15" s="2527"/>
      <c r="N15" s="2525"/>
      <c r="O15" s="2526"/>
      <c r="P15" s="2527"/>
      <c r="Q15" s="2543"/>
      <c r="R15" s="2544"/>
      <c r="S15" s="2545"/>
    </row>
    <row r="16" spans="1:19" ht="27" customHeight="1">
      <c r="A16" s="2524" t="s">
        <v>182</v>
      </c>
      <c r="B16" s="2525">
        <v>20</v>
      </c>
      <c r="C16" s="2526">
        <v>0</v>
      </c>
      <c r="D16" s="2527">
        <v>20</v>
      </c>
      <c r="E16" s="2525">
        <v>20</v>
      </c>
      <c r="F16" s="2526">
        <v>1</v>
      </c>
      <c r="G16" s="2527">
        <v>21</v>
      </c>
      <c r="H16" s="2525">
        <v>11</v>
      </c>
      <c r="I16" s="2526">
        <v>7</v>
      </c>
      <c r="J16" s="2527">
        <v>18</v>
      </c>
      <c r="K16" s="2525">
        <v>13</v>
      </c>
      <c r="L16" s="2526">
        <v>6</v>
      </c>
      <c r="M16" s="2527">
        <v>19</v>
      </c>
      <c r="N16" s="2525">
        <v>13</v>
      </c>
      <c r="O16" s="2526">
        <v>5</v>
      </c>
      <c r="P16" s="2527">
        <v>18</v>
      </c>
      <c r="Q16" s="2529">
        <f t="shared" ref="Q16:R20" si="2">SUM(B16+E16+H16+K16+N16)</f>
        <v>77</v>
      </c>
      <c r="R16" s="2530">
        <f t="shared" si="2"/>
        <v>19</v>
      </c>
      <c r="S16" s="2531">
        <f>SUM(Q16:R16)</f>
        <v>96</v>
      </c>
    </row>
    <row r="17" spans="1:19" ht="24.75" customHeight="1">
      <c r="A17" s="2532" t="s">
        <v>183</v>
      </c>
      <c r="B17" s="3378">
        <v>0</v>
      </c>
      <c r="C17" s="3379">
        <v>0</v>
      </c>
      <c r="D17" s="3363">
        <v>0</v>
      </c>
      <c r="E17" s="3378">
        <v>0</v>
      </c>
      <c r="F17" s="3379">
        <v>0</v>
      </c>
      <c r="G17" s="3363">
        <v>0</v>
      </c>
      <c r="H17" s="3378">
        <v>8</v>
      </c>
      <c r="I17" s="3379">
        <v>4</v>
      </c>
      <c r="J17" s="3363">
        <v>12</v>
      </c>
      <c r="K17" s="2525">
        <v>0</v>
      </c>
      <c r="L17" s="2526">
        <v>0</v>
      </c>
      <c r="M17" s="2527">
        <v>0</v>
      </c>
      <c r="N17" s="2525">
        <v>0</v>
      </c>
      <c r="O17" s="2526">
        <v>6</v>
      </c>
      <c r="P17" s="2527">
        <v>6</v>
      </c>
      <c r="Q17" s="2529">
        <f t="shared" si="2"/>
        <v>8</v>
      </c>
      <c r="R17" s="2530">
        <f t="shared" si="2"/>
        <v>10</v>
      </c>
      <c r="S17" s="2531">
        <f>SUM(Q17:R17)</f>
        <v>18</v>
      </c>
    </row>
    <row r="18" spans="1:19" ht="24.75" customHeight="1">
      <c r="A18" s="2524" t="s">
        <v>184</v>
      </c>
      <c r="B18" s="2525">
        <v>0</v>
      </c>
      <c r="C18" s="2526">
        <v>0</v>
      </c>
      <c r="D18" s="2527">
        <v>0</v>
      </c>
      <c r="E18" s="2525">
        <v>0</v>
      </c>
      <c r="F18" s="2526">
        <v>0</v>
      </c>
      <c r="G18" s="2527">
        <v>0</v>
      </c>
      <c r="H18" s="2525">
        <v>7</v>
      </c>
      <c r="I18" s="2526">
        <v>0</v>
      </c>
      <c r="J18" s="2527">
        <v>7</v>
      </c>
      <c r="K18" s="2525">
        <v>14</v>
      </c>
      <c r="L18" s="2526">
        <v>2</v>
      </c>
      <c r="M18" s="2527">
        <v>16</v>
      </c>
      <c r="N18" s="2525">
        <v>4</v>
      </c>
      <c r="O18" s="2526">
        <v>0</v>
      </c>
      <c r="P18" s="2527">
        <v>4</v>
      </c>
      <c r="Q18" s="2529">
        <f t="shared" si="2"/>
        <v>25</v>
      </c>
      <c r="R18" s="2530">
        <f t="shared" si="2"/>
        <v>2</v>
      </c>
      <c r="S18" s="2531">
        <f>SUM(Q18:R18)</f>
        <v>27</v>
      </c>
    </row>
    <row r="19" spans="1:19" ht="28.5" customHeight="1">
      <c r="A19" s="2533" t="s">
        <v>185</v>
      </c>
      <c r="B19" s="2535">
        <v>0</v>
      </c>
      <c r="C19" s="2536">
        <v>0</v>
      </c>
      <c r="D19" s="2554">
        <v>0</v>
      </c>
      <c r="E19" s="2535">
        <v>0</v>
      </c>
      <c r="F19" s="2536">
        <v>0</v>
      </c>
      <c r="G19" s="2554">
        <v>0</v>
      </c>
      <c r="H19" s="2535">
        <v>0</v>
      </c>
      <c r="I19" s="2536">
        <v>0</v>
      </c>
      <c r="J19" s="2554">
        <v>0</v>
      </c>
      <c r="K19" s="2535">
        <v>0</v>
      </c>
      <c r="L19" s="2536">
        <v>0</v>
      </c>
      <c r="M19" s="2554">
        <v>0</v>
      </c>
      <c r="N19" s="2535">
        <v>0</v>
      </c>
      <c r="O19" s="2536">
        <v>0</v>
      </c>
      <c r="P19" s="2537">
        <v>0</v>
      </c>
      <c r="Q19" s="2539">
        <f t="shared" si="2"/>
        <v>0</v>
      </c>
      <c r="R19" s="2540">
        <f t="shared" si="2"/>
        <v>0</v>
      </c>
      <c r="S19" s="2541">
        <f>SUM(Q19:R19)</f>
        <v>0</v>
      </c>
    </row>
    <row r="20" spans="1:19" ht="25.5" customHeight="1">
      <c r="A20" s="3364" t="s">
        <v>17</v>
      </c>
      <c r="B20" s="3357">
        <v>20</v>
      </c>
      <c r="C20" s="3358">
        <f t="shared" ref="C20:P20" si="3">SUM(C16:C19)</f>
        <v>0</v>
      </c>
      <c r="D20" s="3359">
        <f t="shared" si="3"/>
        <v>20</v>
      </c>
      <c r="E20" s="3357">
        <f t="shared" si="3"/>
        <v>20</v>
      </c>
      <c r="F20" s="3358">
        <f t="shared" si="3"/>
        <v>1</v>
      </c>
      <c r="G20" s="3359">
        <f t="shared" si="3"/>
        <v>21</v>
      </c>
      <c r="H20" s="3359">
        <f t="shared" si="3"/>
        <v>26</v>
      </c>
      <c r="I20" s="3359">
        <f t="shared" si="3"/>
        <v>11</v>
      </c>
      <c r="J20" s="3359">
        <f t="shared" si="3"/>
        <v>37</v>
      </c>
      <c r="K20" s="3359">
        <f t="shared" si="3"/>
        <v>27</v>
      </c>
      <c r="L20" s="3359">
        <f t="shared" si="3"/>
        <v>8</v>
      </c>
      <c r="M20" s="3359">
        <f t="shared" si="3"/>
        <v>35</v>
      </c>
      <c r="N20" s="3359">
        <f t="shared" si="3"/>
        <v>17</v>
      </c>
      <c r="O20" s="3359">
        <f t="shared" si="3"/>
        <v>11</v>
      </c>
      <c r="P20" s="3359">
        <f t="shared" si="3"/>
        <v>28</v>
      </c>
      <c r="Q20" s="3377">
        <f t="shared" si="2"/>
        <v>110</v>
      </c>
      <c r="R20" s="3377">
        <f t="shared" si="2"/>
        <v>31</v>
      </c>
      <c r="S20" s="3377">
        <f>SUM(Q20:R20)</f>
        <v>141</v>
      </c>
    </row>
    <row r="21" spans="1:19" ht="24.75" customHeight="1">
      <c r="A21" s="3365" t="s">
        <v>18</v>
      </c>
      <c r="B21" s="3349"/>
      <c r="C21" s="3350"/>
      <c r="D21" s="3352"/>
      <c r="E21" s="3349"/>
      <c r="F21" s="3350"/>
      <c r="G21" s="3352"/>
      <c r="H21" s="3349"/>
      <c r="I21" s="3350"/>
      <c r="J21" s="3352"/>
      <c r="K21" s="3349"/>
      <c r="L21" s="3350"/>
      <c r="M21" s="3352"/>
      <c r="N21" s="3349"/>
      <c r="O21" s="3380"/>
      <c r="P21" s="3381"/>
      <c r="Q21" s="3382"/>
      <c r="R21" s="3354"/>
      <c r="S21" s="3355"/>
    </row>
    <row r="22" spans="1:19" ht="28.5" customHeight="1">
      <c r="A22" s="2546" t="s">
        <v>182</v>
      </c>
      <c r="B22" s="2525">
        <v>0</v>
      </c>
      <c r="C22" s="2526">
        <v>0</v>
      </c>
      <c r="D22" s="2528">
        <v>0</v>
      </c>
      <c r="E22" s="2525">
        <v>0</v>
      </c>
      <c r="F22" s="2526">
        <v>0</v>
      </c>
      <c r="G22" s="2528">
        <v>0</v>
      </c>
      <c r="H22" s="2525">
        <v>1</v>
      </c>
      <c r="I22" s="2526">
        <v>1</v>
      </c>
      <c r="J22" s="2528">
        <v>2</v>
      </c>
      <c r="K22" s="2525">
        <v>0</v>
      </c>
      <c r="L22" s="2526">
        <v>0</v>
      </c>
      <c r="M22" s="2528">
        <v>0</v>
      </c>
      <c r="N22" s="2525">
        <v>0</v>
      </c>
      <c r="O22" s="2559">
        <v>0</v>
      </c>
      <c r="P22" s="2560">
        <v>0</v>
      </c>
      <c r="Q22" s="2547">
        <f t="shared" ref="Q22:R26" si="4">SUM(B22+E22+H22+K22+N22)</f>
        <v>1</v>
      </c>
      <c r="R22" s="2530">
        <f t="shared" si="4"/>
        <v>1</v>
      </c>
      <c r="S22" s="2531">
        <f>SUM(Q22:R22)</f>
        <v>2</v>
      </c>
    </row>
    <row r="23" spans="1:19" ht="24.75" customHeight="1">
      <c r="A23" s="2548" t="s">
        <v>183</v>
      </c>
      <c r="B23" s="2525">
        <v>0</v>
      </c>
      <c r="C23" s="2526">
        <v>0</v>
      </c>
      <c r="D23" s="2528">
        <v>0</v>
      </c>
      <c r="E23" s="2525">
        <v>0</v>
      </c>
      <c r="F23" s="2526">
        <v>0</v>
      </c>
      <c r="G23" s="2528">
        <v>0</v>
      </c>
      <c r="H23" s="2525">
        <v>0</v>
      </c>
      <c r="I23" s="2526">
        <v>1</v>
      </c>
      <c r="J23" s="2528">
        <v>1</v>
      </c>
      <c r="K23" s="2525">
        <v>0</v>
      </c>
      <c r="L23" s="2526">
        <v>0</v>
      </c>
      <c r="M23" s="2528">
        <v>0</v>
      </c>
      <c r="N23" s="2525">
        <v>0</v>
      </c>
      <c r="O23" s="2559">
        <v>0</v>
      </c>
      <c r="P23" s="3383">
        <v>0</v>
      </c>
      <c r="Q23" s="1098">
        <f t="shared" si="4"/>
        <v>0</v>
      </c>
      <c r="R23" s="2530">
        <f t="shared" si="4"/>
        <v>1</v>
      </c>
      <c r="S23" s="2531">
        <f>SUM(Q23:R23)</f>
        <v>1</v>
      </c>
    </row>
    <row r="24" spans="1:19" ht="30.75" customHeight="1">
      <c r="A24" s="2546" t="s">
        <v>184</v>
      </c>
      <c r="B24" s="2525">
        <v>0</v>
      </c>
      <c r="C24" s="2526">
        <v>0</v>
      </c>
      <c r="D24" s="2528">
        <v>0</v>
      </c>
      <c r="E24" s="2525">
        <v>0</v>
      </c>
      <c r="F24" s="2526">
        <v>0</v>
      </c>
      <c r="G24" s="2528">
        <v>0</v>
      </c>
      <c r="H24" s="2525">
        <v>0</v>
      </c>
      <c r="I24" s="2526">
        <v>0</v>
      </c>
      <c r="J24" s="2528">
        <v>0</v>
      </c>
      <c r="K24" s="2525">
        <v>0</v>
      </c>
      <c r="L24" s="2526">
        <v>0</v>
      </c>
      <c r="M24" s="2528">
        <v>0</v>
      </c>
      <c r="N24" s="2525">
        <v>0</v>
      </c>
      <c r="O24" s="2559">
        <v>0</v>
      </c>
      <c r="P24" s="2560">
        <v>0</v>
      </c>
      <c r="Q24" s="2547">
        <f t="shared" si="4"/>
        <v>0</v>
      </c>
      <c r="R24" s="2530">
        <f t="shared" si="4"/>
        <v>0</v>
      </c>
      <c r="S24" s="2531">
        <f>SUM(Q24:R24)</f>
        <v>0</v>
      </c>
    </row>
    <row r="25" spans="1:19" ht="26.25" customHeight="1">
      <c r="A25" s="2549" t="s">
        <v>185</v>
      </c>
      <c r="B25" s="2550">
        <v>0</v>
      </c>
      <c r="C25" s="2534">
        <v>0</v>
      </c>
      <c r="D25" s="2538">
        <v>0</v>
      </c>
      <c r="E25" s="2550">
        <v>0</v>
      </c>
      <c r="F25" s="2534">
        <v>0</v>
      </c>
      <c r="G25" s="2538">
        <v>0</v>
      </c>
      <c r="H25" s="2550">
        <v>0</v>
      </c>
      <c r="I25" s="2534">
        <v>0</v>
      </c>
      <c r="J25" s="2538">
        <v>0</v>
      </c>
      <c r="K25" s="2550">
        <v>0</v>
      </c>
      <c r="L25" s="2534">
        <v>0</v>
      </c>
      <c r="M25" s="2538">
        <v>0</v>
      </c>
      <c r="N25" s="2550">
        <v>0</v>
      </c>
      <c r="O25" s="2561">
        <v>0</v>
      </c>
      <c r="P25" s="2562">
        <v>0</v>
      </c>
      <c r="Q25" s="3384">
        <f t="shared" si="4"/>
        <v>0</v>
      </c>
      <c r="R25" s="2540">
        <f t="shared" si="4"/>
        <v>0</v>
      </c>
      <c r="S25" s="2541">
        <f>SUM(Q25:R25)</f>
        <v>0</v>
      </c>
    </row>
    <row r="26" spans="1:19" ht="35.25" customHeight="1">
      <c r="A26" s="3364" t="s">
        <v>19</v>
      </c>
      <c r="B26" s="3376">
        <f t="shared" ref="B26:P26" si="5">SUM(B22:B25)</f>
        <v>0</v>
      </c>
      <c r="C26" s="3376">
        <f t="shared" si="5"/>
        <v>0</v>
      </c>
      <c r="D26" s="3376">
        <f t="shared" si="5"/>
        <v>0</v>
      </c>
      <c r="E26" s="3376">
        <f t="shared" si="5"/>
        <v>0</v>
      </c>
      <c r="F26" s="3376">
        <f t="shared" si="5"/>
        <v>0</v>
      </c>
      <c r="G26" s="3376">
        <f t="shared" si="5"/>
        <v>0</v>
      </c>
      <c r="H26" s="3376">
        <f t="shared" si="5"/>
        <v>1</v>
      </c>
      <c r="I26" s="3376">
        <f t="shared" si="5"/>
        <v>2</v>
      </c>
      <c r="J26" s="3376">
        <f t="shared" si="5"/>
        <v>3</v>
      </c>
      <c r="K26" s="3376">
        <f t="shared" si="5"/>
        <v>0</v>
      </c>
      <c r="L26" s="3376">
        <f t="shared" si="5"/>
        <v>0</v>
      </c>
      <c r="M26" s="3376">
        <f t="shared" si="5"/>
        <v>0</v>
      </c>
      <c r="N26" s="3376">
        <f t="shared" si="5"/>
        <v>0</v>
      </c>
      <c r="O26" s="3376">
        <f t="shared" si="5"/>
        <v>0</v>
      </c>
      <c r="P26" s="3376">
        <f t="shared" si="5"/>
        <v>0</v>
      </c>
      <c r="Q26" s="3377">
        <f t="shared" si="4"/>
        <v>1</v>
      </c>
      <c r="R26" s="3377">
        <f t="shared" si="4"/>
        <v>2</v>
      </c>
      <c r="S26" s="3377">
        <f>SUM(Q26:R26)</f>
        <v>3</v>
      </c>
    </row>
    <row r="27" spans="1:19" ht="32.25" customHeight="1">
      <c r="A27" s="3366" t="s">
        <v>29</v>
      </c>
      <c r="B27" s="3376">
        <f t="shared" ref="B27:P27" si="6">SUM(B20)</f>
        <v>20</v>
      </c>
      <c r="C27" s="3376">
        <f t="shared" si="6"/>
        <v>0</v>
      </c>
      <c r="D27" s="3376">
        <f t="shared" si="6"/>
        <v>20</v>
      </c>
      <c r="E27" s="3376">
        <f t="shared" si="6"/>
        <v>20</v>
      </c>
      <c r="F27" s="3376">
        <f t="shared" si="6"/>
        <v>1</v>
      </c>
      <c r="G27" s="3376">
        <f t="shared" si="6"/>
        <v>21</v>
      </c>
      <c r="H27" s="3376">
        <f t="shared" si="6"/>
        <v>26</v>
      </c>
      <c r="I27" s="3376">
        <f t="shared" si="6"/>
        <v>11</v>
      </c>
      <c r="J27" s="3376">
        <f t="shared" si="6"/>
        <v>37</v>
      </c>
      <c r="K27" s="3376">
        <f t="shared" si="6"/>
        <v>27</v>
      </c>
      <c r="L27" s="3376">
        <f t="shared" si="6"/>
        <v>8</v>
      </c>
      <c r="M27" s="3376">
        <f t="shared" si="6"/>
        <v>35</v>
      </c>
      <c r="N27" s="3376">
        <f t="shared" si="6"/>
        <v>17</v>
      </c>
      <c r="O27" s="3376">
        <f t="shared" si="6"/>
        <v>11</v>
      </c>
      <c r="P27" s="3376">
        <f t="shared" si="6"/>
        <v>28</v>
      </c>
      <c r="Q27" s="3376">
        <f>SUM(Q20)</f>
        <v>110</v>
      </c>
      <c r="R27" s="3376">
        <f>SUM(R20)</f>
        <v>31</v>
      </c>
      <c r="S27" s="3376">
        <f>SUM(S20)</f>
        <v>141</v>
      </c>
    </row>
    <row r="28" spans="1:19" ht="48.75" customHeight="1">
      <c r="A28" s="3366" t="s">
        <v>30</v>
      </c>
      <c r="B28" s="3385">
        <f t="shared" ref="B28:P28" si="7">SUM(B26)</f>
        <v>0</v>
      </c>
      <c r="C28" s="3385">
        <f t="shared" si="7"/>
        <v>0</v>
      </c>
      <c r="D28" s="3385">
        <f t="shared" si="7"/>
        <v>0</v>
      </c>
      <c r="E28" s="3385">
        <f t="shared" si="7"/>
        <v>0</v>
      </c>
      <c r="F28" s="3385">
        <f t="shared" si="7"/>
        <v>0</v>
      </c>
      <c r="G28" s="3385">
        <f t="shared" si="7"/>
        <v>0</v>
      </c>
      <c r="H28" s="3385">
        <f t="shared" si="7"/>
        <v>1</v>
      </c>
      <c r="I28" s="3385">
        <f t="shared" si="7"/>
        <v>2</v>
      </c>
      <c r="J28" s="3385">
        <f t="shared" si="7"/>
        <v>3</v>
      </c>
      <c r="K28" s="3385">
        <f t="shared" si="7"/>
        <v>0</v>
      </c>
      <c r="L28" s="3385">
        <f t="shared" si="7"/>
        <v>0</v>
      </c>
      <c r="M28" s="3385">
        <f t="shared" si="7"/>
        <v>0</v>
      </c>
      <c r="N28" s="3385">
        <f t="shared" si="7"/>
        <v>0</v>
      </c>
      <c r="O28" s="3385">
        <f t="shared" si="7"/>
        <v>0</v>
      </c>
      <c r="P28" s="3385">
        <f t="shared" si="7"/>
        <v>0</v>
      </c>
      <c r="Q28" s="3385">
        <f>SUM(Q26)</f>
        <v>1</v>
      </c>
      <c r="R28" s="3385">
        <f>SUM(R26)</f>
        <v>2</v>
      </c>
      <c r="S28" s="3385">
        <f>SUM(S26)</f>
        <v>3</v>
      </c>
    </row>
    <row r="29" spans="1:19" ht="35.25" customHeight="1">
      <c r="A29" s="3356" t="s">
        <v>31</v>
      </c>
      <c r="B29" s="4159">
        <f t="shared" ref="B29:P29" si="8">SUM(B27:B28)</f>
        <v>20</v>
      </c>
      <c r="C29" s="4159">
        <f t="shared" si="8"/>
        <v>0</v>
      </c>
      <c r="D29" s="4159">
        <f t="shared" si="8"/>
        <v>20</v>
      </c>
      <c r="E29" s="4159">
        <f t="shared" si="8"/>
        <v>20</v>
      </c>
      <c r="F29" s="4159">
        <f t="shared" si="8"/>
        <v>1</v>
      </c>
      <c r="G29" s="4159">
        <f t="shared" si="8"/>
        <v>21</v>
      </c>
      <c r="H29" s="4159">
        <f t="shared" si="8"/>
        <v>27</v>
      </c>
      <c r="I29" s="4159">
        <f t="shared" si="8"/>
        <v>13</v>
      </c>
      <c r="J29" s="4159">
        <f t="shared" si="8"/>
        <v>40</v>
      </c>
      <c r="K29" s="4159">
        <f t="shared" si="8"/>
        <v>27</v>
      </c>
      <c r="L29" s="4159">
        <f t="shared" si="8"/>
        <v>8</v>
      </c>
      <c r="M29" s="4159">
        <f t="shared" si="8"/>
        <v>35</v>
      </c>
      <c r="N29" s="4159">
        <f t="shared" si="8"/>
        <v>17</v>
      </c>
      <c r="O29" s="4159">
        <f t="shared" si="8"/>
        <v>11</v>
      </c>
      <c r="P29" s="4159">
        <f t="shared" si="8"/>
        <v>28</v>
      </c>
      <c r="Q29" s="4159">
        <f>SUM(Q27:Q28)</f>
        <v>111</v>
      </c>
      <c r="R29" s="4159">
        <f>SUM(R27:R28)</f>
        <v>33</v>
      </c>
      <c r="S29" s="4159">
        <f>SUM(S27:S28)</f>
        <v>144</v>
      </c>
    </row>
    <row r="30" spans="1:19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</row>
    <row r="31" spans="1:19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</row>
    <row r="32" spans="1:19">
      <c r="M32" s="282"/>
      <c r="N32" s="282"/>
      <c r="O32" s="282"/>
      <c r="P32" s="282"/>
    </row>
    <row r="33" spans="1:16">
      <c r="M33" s="282"/>
      <c r="N33" s="282"/>
      <c r="O33" s="282"/>
      <c r="P33" s="282"/>
    </row>
    <row r="34" spans="1:16">
      <c r="A34" s="3346"/>
      <c r="B34" s="3346"/>
      <c r="C34" s="3346"/>
      <c r="D34" s="3346"/>
      <c r="E34" s="3346"/>
      <c r="F34" s="3346"/>
      <c r="G34" s="3346"/>
      <c r="H34" s="282"/>
      <c r="I34" s="282"/>
      <c r="J34" s="282"/>
      <c r="K34" s="3346"/>
      <c r="L34" s="3346"/>
    </row>
  </sheetData>
  <mergeCells count="7">
    <mergeCell ref="Q6:S6"/>
    <mergeCell ref="A1:S4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8"/>
  <sheetViews>
    <sheetView zoomScale="60" zoomScaleNormal="60" workbookViewId="0">
      <selection activeCell="B22" sqref="B22:J22"/>
    </sheetView>
  </sheetViews>
  <sheetFormatPr defaultRowHeight="18"/>
  <cols>
    <col min="1" max="1" width="66.5703125" style="281" bestFit="1" customWidth="1"/>
    <col min="2" max="2" width="19.85546875" style="281" customWidth="1"/>
    <col min="3" max="3" width="12.85546875" style="281" bestFit="1" customWidth="1"/>
    <col min="4" max="4" width="10.85546875" style="281" bestFit="1" customWidth="1"/>
    <col min="5" max="5" width="18.42578125" style="281" customWidth="1"/>
    <col min="6" max="6" width="12.85546875" style="281" bestFit="1" customWidth="1"/>
    <col min="7" max="7" width="10.85546875" style="281" bestFit="1" customWidth="1"/>
    <col min="8" max="8" width="18.42578125" style="281" customWidth="1"/>
    <col min="9" max="9" width="16.7109375" style="281" bestFit="1" customWidth="1"/>
    <col min="10" max="10" width="10.85546875" style="281" bestFit="1" customWidth="1"/>
    <col min="11" max="11" width="9.140625" style="281" customWidth="1"/>
    <col min="12" max="256" width="9.140625" style="281"/>
    <col min="257" max="257" width="66.5703125" style="281" bestFit="1" customWidth="1"/>
    <col min="258" max="258" width="19.85546875" style="281" customWidth="1"/>
    <col min="259" max="259" width="12.85546875" style="281" bestFit="1" customWidth="1"/>
    <col min="260" max="260" width="10.85546875" style="281" bestFit="1" customWidth="1"/>
    <col min="261" max="261" width="18.42578125" style="281" customWidth="1"/>
    <col min="262" max="262" width="12.85546875" style="281" bestFit="1" customWidth="1"/>
    <col min="263" max="263" width="10.85546875" style="281" bestFit="1" customWidth="1"/>
    <col min="264" max="264" width="18.42578125" style="281" customWidth="1"/>
    <col min="265" max="265" width="16.7109375" style="281" bestFit="1" customWidth="1"/>
    <col min="266" max="266" width="10.85546875" style="281" bestFit="1" customWidth="1"/>
    <col min="267" max="267" width="9.140625" style="281" customWidth="1"/>
    <col min="268" max="512" width="9.140625" style="281"/>
    <col min="513" max="513" width="66.5703125" style="281" bestFit="1" customWidth="1"/>
    <col min="514" max="514" width="19.85546875" style="281" customWidth="1"/>
    <col min="515" max="515" width="12.85546875" style="281" bestFit="1" customWidth="1"/>
    <col min="516" max="516" width="10.85546875" style="281" bestFit="1" customWidth="1"/>
    <col min="517" max="517" width="18.42578125" style="281" customWidth="1"/>
    <col min="518" max="518" width="12.85546875" style="281" bestFit="1" customWidth="1"/>
    <col min="519" max="519" width="10.85546875" style="281" bestFit="1" customWidth="1"/>
    <col min="520" max="520" width="18.42578125" style="281" customWidth="1"/>
    <col min="521" max="521" width="16.7109375" style="281" bestFit="1" customWidth="1"/>
    <col min="522" max="522" width="10.85546875" style="281" bestFit="1" customWidth="1"/>
    <col min="523" max="523" width="9.140625" style="281" customWidth="1"/>
    <col min="524" max="768" width="9.140625" style="281"/>
    <col min="769" max="769" width="66.5703125" style="281" bestFit="1" customWidth="1"/>
    <col min="770" max="770" width="19.85546875" style="281" customWidth="1"/>
    <col min="771" max="771" width="12.85546875" style="281" bestFit="1" customWidth="1"/>
    <col min="772" max="772" width="10.85546875" style="281" bestFit="1" customWidth="1"/>
    <col min="773" max="773" width="18.42578125" style="281" customWidth="1"/>
    <col min="774" max="774" width="12.85546875" style="281" bestFit="1" customWidth="1"/>
    <col min="775" max="775" width="10.85546875" style="281" bestFit="1" customWidth="1"/>
    <col min="776" max="776" width="18.42578125" style="281" customWidth="1"/>
    <col min="777" max="777" width="16.7109375" style="281" bestFit="1" customWidth="1"/>
    <col min="778" max="778" width="10.85546875" style="281" bestFit="1" customWidth="1"/>
    <col min="779" max="779" width="9.140625" style="281" customWidth="1"/>
    <col min="780" max="1024" width="9.140625" style="281"/>
    <col min="1025" max="1025" width="66.5703125" style="281" bestFit="1" customWidth="1"/>
    <col min="1026" max="1026" width="19.85546875" style="281" customWidth="1"/>
    <col min="1027" max="1027" width="12.85546875" style="281" bestFit="1" customWidth="1"/>
    <col min="1028" max="1028" width="10.85546875" style="281" bestFit="1" customWidth="1"/>
    <col min="1029" max="1029" width="18.42578125" style="281" customWidth="1"/>
    <col min="1030" max="1030" width="12.85546875" style="281" bestFit="1" customWidth="1"/>
    <col min="1031" max="1031" width="10.85546875" style="281" bestFit="1" customWidth="1"/>
    <col min="1032" max="1032" width="18.42578125" style="281" customWidth="1"/>
    <col min="1033" max="1033" width="16.7109375" style="281" bestFit="1" customWidth="1"/>
    <col min="1034" max="1034" width="10.85546875" style="281" bestFit="1" customWidth="1"/>
    <col min="1035" max="1035" width="9.140625" style="281" customWidth="1"/>
    <col min="1036" max="1280" width="9.140625" style="281"/>
    <col min="1281" max="1281" width="66.5703125" style="281" bestFit="1" customWidth="1"/>
    <col min="1282" max="1282" width="19.85546875" style="281" customWidth="1"/>
    <col min="1283" max="1283" width="12.85546875" style="281" bestFit="1" customWidth="1"/>
    <col min="1284" max="1284" width="10.85546875" style="281" bestFit="1" customWidth="1"/>
    <col min="1285" max="1285" width="18.42578125" style="281" customWidth="1"/>
    <col min="1286" max="1286" width="12.85546875" style="281" bestFit="1" customWidth="1"/>
    <col min="1287" max="1287" width="10.85546875" style="281" bestFit="1" customWidth="1"/>
    <col min="1288" max="1288" width="18.42578125" style="281" customWidth="1"/>
    <col min="1289" max="1289" width="16.7109375" style="281" bestFit="1" customWidth="1"/>
    <col min="1290" max="1290" width="10.85546875" style="281" bestFit="1" customWidth="1"/>
    <col min="1291" max="1291" width="9.140625" style="281" customWidth="1"/>
    <col min="1292" max="1536" width="9.140625" style="281"/>
    <col min="1537" max="1537" width="66.5703125" style="281" bestFit="1" customWidth="1"/>
    <col min="1538" max="1538" width="19.85546875" style="281" customWidth="1"/>
    <col min="1539" max="1539" width="12.85546875" style="281" bestFit="1" customWidth="1"/>
    <col min="1540" max="1540" width="10.85546875" style="281" bestFit="1" customWidth="1"/>
    <col min="1541" max="1541" width="18.42578125" style="281" customWidth="1"/>
    <col min="1542" max="1542" width="12.85546875" style="281" bestFit="1" customWidth="1"/>
    <col min="1543" max="1543" width="10.85546875" style="281" bestFit="1" customWidth="1"/>
    <col min="1544" max="1544" width="18.42578125" style="281" customWidth="1"/>
    <col min="1545" max="1545" width="16.7109375" style="281" bestFit="1" customWidth="1"/>
    <col min="1546" max="1546" width="10.85546875" style="281" bestFit="1" customWidth="1"/>
    <col min="1547" max="1547" width="9.140625" style="281" customWidth="1"/>
    <col min="1548" max="1792" width="9.140625" style="281"/>
    <col min="1793" max="1793" width="66.5703125" style="281" bestFit="1" customWidth="1"/>
    <col min="1794" max="1794" width="19.85546875" style="281" customWidth="1"/>
    <col min="1795" max="1795" width="12.85546875" style="281" bestFit="1" customWidth="1"/>
    <col min="1796" max="1796" width="10.85546875" style="281" bestFit="1" customWidth="1"/>
    <col min="1797" max="1797" width="18.42578125" style="281" customWidth="1"/>
    <col min="1798" max="1798" width="12.85546875" style="281" bestFit="1" customWidth="1"/>
    <col min="1799" max="1799" width="10.85546875" style="281" bestFit="1" customWidth="1"/>
    <col min="1800" max="1800" width="18.42578125" style="281" customWidth="1"/>
    <col min="1801" max="1801" width="16.7109375" style="281" bestFit="1" customWidth="1"/>
    <col min="1802" max="1802" width="10.85546875" style="281" bestFit="1" customWidth="1"/>
    <col min="1803" max="1803" width="9.140625" style="281" customWidth="1"/>
    <col min="1804" max="2048" width="9.140625" style="281"/>
    <col min="2049" max="2049" width="66.5703125" style="281" bestFit="1" customWidth="1"/>
    <col min="2050" max="2050" width="19.85546875" style="281" customWidth="1"/>
    <col min="2051" max="2051" width="12.85546875" style="281" bestFit="1" customWidth="1"/>
    <col min="2052" max="2052" width="10.85546875" style="281" bestFit="1" customWidth="1"/>
    <col min="2053" max="2053" width="18.42578125" style="281" customWidth="1"/>
    <col min="2054" max="2054" width="12.85546875" style="281" bestFit="1" customWidth="1"/>
    <col min="2055" max="2055" width="10.85546875" style="281" bestFit="1" customWidth="1"/>
    <col min="2056" max="2056" width="18.42578125" style="281" customWidth="1"/>
    <col min="2057" max="2057" width="16.7109375" style="281" bestFit="1" customWidth="1"/>
    <col min="2058" max="2058" width="10.85546875" style="281" bestFit="1" customWidth="1"/>
    <col min="2059" max="2059" width="9.140625" style="281" customWidth="1"/>
    <col min="2060" max="2304" width="9.140625" style="281"/>
    <col min="2305" max="2305" width="66.5703125" style="281" bestFit="1" customWidth="1"/>
    <col min="2306" max="2306" width="19.85546875" style="281" customWidth="1"/>
    <col min="2307" max="2307" width="12.85546875" style="281" bestFit="1" customWidth="1"/>
    <col min="2308" max="2308" width="10.85546875" style="281" bestFit="1" customWidth="1"/>
    <col min="2309" max="2309" width="18.42578125" style="281" customWidth="1"/>
    <col min="2310" max="2310" width="12.85546875" style="281" bestFit="1" customWidth="1"/>
    <col min="2311" max="2311" width="10.85546875" style="281" bestFit="1" customWidth="1"/>
    <col min="2312" max="2312" width="18.42578125" style="281" customWidth="1"/>
    <col min="2313" max="2313" width="16.7109375" style="281" bestFit="1" customWidth="1"/>
    <col min="2314" max="2314" width="10.85546875" style="281" bestFit="1" customWidth="1"/>
    <col min="2315" max="2315" width="9.140625" style="281" customWidth="1"/>
    <col min="2316" max="2560" width="9.140625" style="281"/>
    <col min="2561" max="2561" width="66.5703125" style="281" bestFit="1" customWidth="1"/>
    <col min="2562" max="2562" width="19.85546875" style="281" customWidth="1"/>
    <col min="2563" max="2563" width="12.85546875" style="281" bestFit="1" customWidth="1"/>
    <col min="2564" max="2564" width="10.85546875" style="281" bestFit="1" customWidth="1"/>
    <col min="2565" max="2565" width="18.42578125" style="281" customWidth="1"/>
    <col min="2566" max="2566" width="12.85546875" style="281" bestFit="1" customWidth="1"/>
    <col min="2567" max="2567" width="10.85546875" style="281" bestFit="1" customWidth="1"/>
    <col min="2568" max="2568" width="18.42578125" style="281" customWidth="1"/>
    <col min="2569" max="2569" width="16.7109375" style="281" bestFit="1" customWidth="1"/>
    <col min="2570" max="2570" width="10.85546875" style="281" bestFit="1" customWidth="1"/>
    <col min="2571" max="2571" width="9.140625" style="281" customWidth="1"/>
    <col min="2572" max="2816" width="9.140625" style="281"/>
    <col min="2817" max="2817" width="66.5703125" style="281" bestFit="1" customWidth="1"/>
    <col min="2818" max="2818" width="19.85546875" style="281" customWidth="1"/>
    <col min="2819" max="2819" width="12.85546875" style="281" bestFit="1" customWidth="1"/>
    <col min="2820" max="2820" width="10.85546875" style="281" bestFit="1" customWidth="1"/>
    <col min="2821" max="2821" width="18.42578125" style="281" customWidth="1"/>
    <col min="2822" max="2822" width="12.85546875" style="281" bestFit="1" customWidth="1"/>
    <col min="2823" max="2823" width="10.85546875" style="281" bestFit="1" customWidth="1"/>
    <col min="2824" max="2824" width="18.42578125" style="281" customWidth="1"/>
    <col min="2825" max="2825" width="16.7109375" style="281" bestFit="1" customWidth="1"/>
    <col min="2826" max="2826" width="10.85546875" style="281" bestFit="1" customWidth="1"/>
    <col min="2827" max="2827" width="9.140625" style="281" customWidth="1"/>
    <col min="2828" max="3072" width="9.140625" style="281"/>
    <col min="3073" max="3073" width="66.5703125" style="281" bestFit="1" customWidth="1"/>
    <col min="3074" max="3074" width="19.85546875" style="281" customWidth="1"/>
    <col min="3075" max="3075" width="12.85546875" style="281" bestFit="1" customWidth="1"/>
    <col min="3076" max="3076" width="10.85546875" style="281" bestFit="1" customWidth="1"/>
    <col min="3077" max="3077" width="18.42578125" style="281" customWidth="1"/>
    <col min="3078" max="3078" width="12.85546875" style="281" bestFit="1" customWidth="1"/>
    <col min="3079" max="3079" width="10.85546875" style="281" bestFit="1" customWidth="1"/>
    <col min="3080" max="3080" width="18.42578125" style="281" customWidth="1"/>
    <col min="3081" max="3081" width="16.7109375" style="281" bestFit="1" customWidth="1"/>
    <col min="3082" max="3082" width="10.85546875" style="281" bestFit="1" customWidth="1"/>
    <col min="3083" max="3083" width="9.140625" style="281" customWidth="1"/>
    <col min="3084" max="3328" width="9.140625" style="281"/>
    <col min="3329" max="3329" width="66.5703125" style="281" bestFit="1" customWidth="1"/>
    <col min="3330" max="3330" width="19.85546875" style="281" customWidth="1"/>
    <col min="3331" max="3331" width="12.85546875" style="281" bestFit="1" customWidth="1"/>
    <col min="3332" max="3332" width="10.85546875" style="281" bestFit="1" customWidth="1"/>
    <col min="3333" max="3333" width="18.42578125" style="281" customWidth="1"/>
    <col min="3334" max="3334" width="12.85546875" style="281" bestFit="1" customWidth="1"/>
    <col min="3335" max="3335" width="10.85546875" style="281" bestFit="1" customWidth="1"/>
    <col min="3336" max="3336" width="18.42578125" style="281" customWidth="1"/>
    <col min="3337" max="3337" width="16.7109375" style="281" bestFit="1" customWidth="1"/>
    <col min="3338" max="3338" width="10.85546875" style="281" bestFit="1" customWidth="1"/>
    <col min="3339" max="3339" width="9.140625" style="281" customWidth="1"/>
    <col min="3340" max="3584" width="9.140625" style="281"/>
    <col min="3585" max="3585" width="66.5703125" style="281" bestFit="1" customWidth="1"/>
    <col min="3586" max="3586" width="19.85546875" style="281" customWidth="1"/>
    <col min="3587" max="3587" width="12.85546875" style="281" bestFit="1" customWidth="1"/>
    <col min="3588" max="3588" width="10.85546875" style="281" bestFit="1" customWidth="1"/>
    <col min="3589" max="3589" width="18.42578125" style="281" customWidth="1"/>
    <col min="3590" max="3590" width="12.85546875" style="281" bestFit="1" customWidth="1"/>
    <col min="3591" max="3591" width="10.85546875" style="281" bestFit="1" customWidth="1"/>
    <col min="3592" max="3592" width="18.42578125" style="281" customWidth="1"/>
    <col min="3593" max="3593" width="16.7109375" style="281" bestFit="1" customWidth="1"/>
    <col min="3594" max="3594" width="10.85546875" style="281" bestFit="1" customWidth="1"/>
    <col min="3595" max="3595" width="9.140625" style="281" customWidth="1"/>
    <col min="3596" max="3840" width="9.140625" style="281"/>
    <col min="3841" max="3841" width="66.5703125" style="281" bestFit="1" customWidth="1"/>
    <col min="3842" max="3842" width="19.85546875" style="281" customWidth="1"/>
    <col min="3843" max="3843" width="12.85546875" style="281" bestFit="1" customWidth="1"/>
    <col min="3844" max="3844" width="10.85546875" style="281" bestFit="1" customWidth="1"/>
    <col min="3845" max="3845" width="18.42578125" style="281" customWidth="1"/>
    <col min="3846" max="3846" width="12.85546875" style="281" bestFit="1" customWidth="1"/>
    <col min="3847" max="3847" width="10.85546875" style="281" bestFit="1" customWidth="1"/>
    <col min="3848" max="3848" width="18.42578125" style="281" customWidth="1"/>
    <col min="3849" max="3849" width="16.7109375" style="281" bestFit="1" customWidth="1"/>
    <col min="3850" max="3850" width="10.85546875" style="281" bestFit="1" customWidth="1"/>
    <col min="3851" max="3851" width="9.140625" style="281" customWidth="1"/>
    <col min="3852" max="4096" width="9.140625" style="281"/>
    <col min="4097" max="4097" width="66.5703125" style="281" bestFit="1" customWidth="1"/>
    <col min="4098" max="4098" width="19.85546875" style="281" customWidth="1"/>
    <col min="4099" max="4099" width="12.85546875" style="281" bestFit="1" customWidth="1"/>
    <col min="4100" max="4100" width="10.85546875" style="281" bestFit="1" customWidth="1"/>
    <col min="4101" max="4101" width="18.42578125" style="281" customWidth="1"/>
    <col min="4102" max="4102" width="12.85546875" style="281" bestFit="1" customWidth="1"/>
    <col min="4103" max="4103" width="10.85546875" style="281" bestFit="1" customWidth="1"/>
    <col min="4104" max="4104" width="18.42578125" style="281" customWidth="1"/>
    <col min="4105" max="4105" width="16.7109375" style="281" bestFit="1" customWidth="1"/>
    <col min="4106" max="4106" width="10.85546875" style="281" bestFit="1" customWidth="1"/>
    <col min="4107" max="4107" width="9.140625" style="281" customWidth="1"/>
    <col min="4108" max="4352" width="9.140625" style="281"/>
    <col min="4353" max="4353" width="66.5703125" style="281" bestFit="1" customWidth="1"/>
    <col min="4354" max="4354" width="19.85546875" style="281" customWidth="1"/>
    <col min="4355" max="4355" width="12.85546875" style="281" bestFit="1" customWidth="1"/>
    <col min="4356" max="4356" width="10.85546875" style="281" bestFit="1" customWidth="1"/>
    <col min="4357" max="4357" width="18.42578125" style="281" customWidth="1"/>
    <col min="4358" max="4358" width="12.85546875" style="281" bestFit="1" customWidth="1"/>
    <col min="4359" max="4359" width="10.85546875" style="281" bestFit="1" customWidth="1"/>
    <col min="4360" max="4360" width="18.42578125" style="281" customWidth="1"/>
    <col min="4361" max="4361" width="16.7109375" style="281" bestFit="1" customWidth="1"/>
    <col min="4362" max="4362" width="10.85546875" style="281" bestFit="1" customWidth="1"/>
    <col min="4363" max="4363" width="9.140625" style="281" customWidth="1"/>
    <col min="4364" max="4608" width="9.140625" style="281"/>
    <col min="4609" max="4609" width="66.5703125" style="281" bestFit="1" customWidth="1"/>
    <col min="4610" max="4610" width="19.85546875" style="281" customWidth="1"/>
    <col min="4611" max="4611" width="12.85546875" style="281" bestFit="1" customWidth="1"/>
    <col min="4612" max="4612" width="10.85546875" style="281" bestFit="1" customWidth="1"/>
    <col min="4613" max="4613" width="18.42578125" style="281" customWidth="1"/>
    <col min="4614" max="4614" width="12.85546875" style="281" bestFit="1" customWidth="1"/>
    <col min="4615" max="4615" width="10.85546875" style="281" bestFit="1" customWidth="1"/>
    <col min="4616" max="4616" width="18.42578125" style="281" customWidth="1"/>
    <col min="4617" max="4617" width="16.7109375" style="281" bestFit="1" customWidth="1"/>
    <col min="4618" max="4618" width="10.85546875" style="281" bestFit="1" customWidth="1"/>
    <col min="4619" max="4619" width="9.140625" style="281" customWidth="1"/>
    <col min="4620" max="4864" width="9.140625" style="281"/>
    <col min="4865" max="4865" width="66.5703125" style="281" bestFit="1" customWidth="1"/>
    <col min="4866" max="4866" width="19.85546875" style="281" customWidth="1"/>
    <col min="4867" max="4867" width="12.85546875" style="281" bestFit="1" customWidth="1"/>
    <col min="4868" max="4868" width="10.85546875" style="281" bestFit="1" customWidth="1"/>
    <col min="4869" max="4869" width="18.42578125" style="281" customWidth="1"/>
    <col min="4870" max="4870" width="12.85546875" style="281" bestFit="1" customWidth="1"/>
    <col min="4871" max="4871" width="10.85546875" style="281" bestFit="1" customWidth="1"/>
    <col min="4872" max="4872" width="18.42578125" style="281" customWidth="1"/>
    <col min="4873" max="4873" width="16.7109375" style="281" bestFit="1" customWidth="1"/>
    <col min="4874" max="4874" width="10.85546875" style="281" bestFit="1" customWidth="1"/>
    <col min="4875" max="4875" width="9.140625" style="281" customWidth="1"/>
    <col min="4876" max="5120" width="9.140625" style="281"/>
    <col min="5121" max="5121" width="66.5703125" style="281" bestFit="1" customWidth="1"/>
    <col min="5122" max="5122" width="19.85546875" style="281" customWidth="1"/>
    <col min="5123" max="5123" width="12.85546875" style="281" bestFit="1" customWidth="1"/>
    <col min="5124" max="5124" width="10.85546875" style="281" bestFit="1" customWidth="1"/>
    <col min="5125" max="5125" width="18.42578125" style="281" customWidth="1"/>
    <col min="5126" max="5126" width="12.85546875" style="281" bestFit="1" customWidth="1"/>
    <col min="5127" max="5127" width="10.85546875" style="281" bestFit="1" customWidth="1"/>
    <col min="5128" max="5128" width="18.42578125" style="281" customWidth="1"/>
    <col min="5129" max="5129" width="16.7109375" style="281" bestFit="1" customWidth="1"/>
    <col min="5130" max="5130" width="10.85546875" style="281" bestFit="1" customWidth="1"/>
    <col min="5131" max="5131" width="9.140625" style="281" customWidth="1"/>
    <col min="5132" max="5376" width="9.140625" style="281"/>
    <col min="5377" max="5377" width="66.5703125" style="281" bestFit="1" customWidth="1"/>
    <col min="5378" max="5378" width="19.85546875" style="281" customWidth="1"/>
    <col min="5379" max="5379" width="12.85546875" style="281" bestFit="1" customWidth="1"/>
    <col min="5380" max="5380" width="10.85546875" style="281" bestFit="1" customWidth="1"/>
    <col min="5381" max="5381" width="18.42578125" style="281" customWidth="1"/>
    <col min="5382" max="5382" width="12.85546875" style="281" bestFit="1" customWidth="1"/>
    <col min="5383" max="5383" width="10.85546875" style="281" bestFit="1" customWidth="1"/>
    <col min="5384" max="5384" width="18.42578125" style="281" customWidth="1"/>
    <col min="5385" max="5385" width="16.7109375" style="281" bestFit="1" customWidth="1"/>
    <col min="5386" max="5386" width="10.85546875" style="281" bestFit="1" customWidth="1"/>
    <col min="5387" max="5387" width="9.140625" style="281" customWidth="1"/>
    <col min="5388" max="5632" width="9.140625" style="281"/>
    <col min="5633" max="5633" width="66.5703125" style="281" bestFit="1" customWidth="1"/>
    <col min="5634" max="5634" width="19.85546875" style="281" customWidth="1"/>
    <col min="5635" max="5635" width="12.85546875" style="281" bestFit="1" customWidth="1"/>
    <col min="5636" max="5636" width="10.85546875" style="281" bestFit="1" customWidth="1"/>
    <col min="5637" max="5637" width="18.42578125" style="281" customWidth="1"/>
    <col min="5638" max="5638" width="12.85546875" style="281" bestFit="1" customWidth="1"/>
    <col min="5639" max="5639" width="10.85546875" style="281" bestFit="1" customWidth="1"/>
    <col min="5640" max="5640" width="18.42578125" style="281" customWidth="1"/>
    <col min="5641" max="5641" width="16.7109375" style="281" bestFit="1" customWidth="1"/>
    <col min="5642" max="5642" width="10.85546875" style="281" bestFit="1" customWidth="1"/>
    <col min="5643" max="5643" width="9.140625" style="281" customWidth="1"/>
    <col min="5644" max="5888" width="9.140625" style="281"/>
    <col min="5889" max="5889" width="66.5703125" style="281" bestFit="1" customWidth="1"/>
    <col min="5890" max="5890" width="19.85546875" style="281" customWidth="1"/>
    <col min="5891" max="5891" width="12.85546875" style="281" bestFit="1" customWidth="1"/>
    <col min="5892" max="5892" width="10.85546875" style="281" bestFit="1" customWidth="1"/>
    <col min="5893" max="5893" width="18.42578125" style="281" customWidth="1"/>
    <col min="5894" max="5894" width="12.85546875" style="281" bestFit="1" customWidth="1"/>
    <col min="5895" max="5895" width="10.85546875" style="281" bestFit="1" customWidth="1"/>
    <col min="5896" max="5896" width="18.42578125" style="281" customWidth="1"/>
    <col min="5897" max="5897" width="16.7109375" style="281" bestFit="1" customWidth="1"/>
    <col min="5898" max="5898" width="10.85546875" style="281" bestFit="1" customWidth="1"/>
    <col min="5899" max="5899" width="9.140625" style="281" customWidth="1"/>
    <col min="5900" max="6144" width="9.140625" style="281"/>
    <col min="6145" max="6145" width="66.5703125" style="281" bestFit="1" customWidth="1"/>
    <col min="6146" max="6146" width="19.85546875" style="281" customWidth="1"/>
    <col min="6147" max="6147" width="12.85546875" style="281" bestFit="1" customWidth="1"/>
    <col min="6148" max="6148" width="10.85546875" style="281" bestFit="1" customWidth="1"/>
    <col min="6149" max="6149" width="18.42578125" style="281" customWidth="1"/>
    <col min="6150" max="6150" width="12.85546875" style="281" bestFit="1" customWidth="1"/>
    <col min="6151" max="6151" width="10.85546875" style="281" bestFit="1" customWidth="1"/>
    <col min="6152" max="6152" width="18.42578125" style="281" customWidth="1"/>
    <col min="6153" max="6153" width="16.7109375" style="281" bestFit="1" customWidth="1"/>
    <col min="6154" max="6154" width="10.85546875" style="281" bestFit="1" customWidth="1"/>
    <col min="6155" max="6155" width="9.140625" style="281" customWidth="1"/>
    <col min="6156" max="6400" width="9.140625" style="281"/>
    <col min="6401" max="6401" width="66.5703125" style="281" bestFit="1" customWidth="1"/>
    <col min="6402" max="6402" width="19.85546875" style="281" customWidth="1"/>
    <col min="6403" max="6403" width="12.85546875" style="281" bestFit="1" customWidth="1"/>
    <col min="6404" max="6404" width="10.85546875" style="281" bestFit="1" customWidth="1"/>
    <col min="6405" max="6405" width="18.42578125" style="281" customWidth="1"/>
    <col min="6406" max="6406" width="12.85546875" style="281" bestFit="1" customWidth="1"/>
    <col min="6407" max="6407" width="10.85546875" style="281" bestFit="1" customWidth="1"/>
    <col min="6408" max="6408" width="18.42578125" style="281" customWidth="1"/>
    <col min="6409" max="6409" width="16.7109375" style="281" bestFit="1" customWidth="1"/>
    <col min="6410" max="6410" width="10.85546875" style="281" bestFit="1" customWidth="1"/>
    <col min="6411" max="6411" width="9.140625" style="281" customWidth="1"/>
    <col min="6412" max="6656" width="9.140625" style="281"/>
    <col min="6657" max="6657" width="66.5703125" style="281" bestFit="1" customWidth="1"/>
    <col min="6658" max="6658" width="19.85546875" style="281" customWidth="1"/>
    <col min="6659" max="6659" width="12.85546875" style="281" bestFit="1" customWidth="1"/>
    <col min="6660" max="6660" width="10.85546875" style="281" bestFit="1" customWidth="1"/>
    <col min="6661" max="6661" width="18.42578125" style="281" customWidth="1"/>
    <col min="6662" max="6662" width="12.85546875" style="281" bestFit="1" customWidth="1"/>
    <col min="6663" max="6663" width="10.85546875" style="281" bestFit="1" customWidth="1"/>
    <col min="6664" max="6664" width="18.42578125" style="281" customWidth="1"/>
    <col min="6665" max="6665" width="16.7109375" style="281" bestFit="1" customWidth="1"/>
    <col min="6666" max="6666" width="10.85546875" style="281" bestFit="1" customWidth="1"/>
    <col min="6667" max="6667" width="9.140625" style="281" customWidth="1"/>
    <col min="6668" max="6912" width="9.140625" style="281"/>
    <col min="6913" max="6913" width="66.5703125" style="281" bestFit="1" customWidth="1"/>
    <col min="6914" max="6914" width="19.85546875" style="281" customWidth="1"/>
    <col min="6915" max="6915" width="12.85546875" style="281" bestFit="1" customWidth="1"/>
    <col min="6916" max="6916" width="10.85546875" style="281" bestFit="1" customWidth="1"/>
    <col min="6917" max="6917" width="18.42578125" style="281" customWidth="1"/>
    <col min="6918" max="6918" width="12.85546875" style="281" bestFit="1" customWidth="1"/>
    <col min="6919" max="6919" width="10.85546875" style="281" bestFit="1" customWidth="1"/>
    <col min="6920" max="6920" width="18.42578125" style="281" customWidth="1"/>
    <col min="6921" max="6921" width="16.7109375" style="281" bestFit="1" customWidth="1"/>
    <col min="6922" max="6922" width="10.85546875" style="281" bestFit="1" customWidth="1"/>
    <col min="6923" max="6923" width="9.140625" style="281" customWidth="1"/>
    <col min="6924" max="7168" width="9.140625" style="281"/>
    <col min="7169" max="7169" width="66.5703125" style="281" bestFit="1" customWidth="1"/>
    <col min="7170" max="7170" width="19.85546875" style="281" customWidth="1"/>
    <col min="7171" max="7171" width="12.85546875" style="281" bestFit="1" customWidth="1"/>
    <col min="7172" max="7172" width="10.85546875" style="281" bestFit="1" customWidth="1"/>
    <col min="7173" max="7173" width="18.42578125" style="281" customWidth="1"/>
    <col min="7174" max="7174" width="12.85546875" style="281" bestFit="1" customWidth="1"/>
    <col min="7175" max="7175" width="10.85546875" style="281" bestFit="1" customWidth="1"/>
    <col min="7176" max="7176" width="18.42578125" style="281" customWidth="1"/>
    <col min="7177" max="7177" width="16.7109375" style="281" bestFit="1" customWidth="1"/>
    <col min="7178" max="7178" width="10.85546875" style="281" bestFit="1" customWidth="1"/>
    <col min="7179" max="7179" width="9.140625" style="281" customWidth="1"/>
    <col min="7180" max="7424" width="9.140625" style="281"/>
    <col min="7425" max="7425" width="66.5703125" style="281" bestFit="1" customWidth="1"/>
    <col min="7426" max="7426" width="19.85546875" style="281" customWidth="1"/>
    <col min="7427" max="7427" width="12.85546875" style="281" bestFit="1" customWidth="1"/>
    <col min="7428" max="7428" width="10.85546875" style="281" bestFit="1" customWidth="1"/>
    <col min="7429" max="7429" width="18.42578125" style="281" customWidth="1"/>
    <col min="7430" max="7430" width="12.85546875" style="281" bestFit="1" customWidth="1"/>
    <col min="7431" max="7431" width="10.85546875" style="281" bestFit="1" customWidth="1"/>
    <col min="7432" max="7432" width="18.42578125" style="281" customWidth="1"/>
    <col min="7433" max="7433" width="16.7109375" style="281" bestFit="1" customWidth="1"/>
    <col min="7434" max="7434" width="10.85546875" style="281" bestFit="1" customWidth="1"/>
    <col min="7435" max="7435" width="9.140625" style="281" customWidth="1"/>
    <col min="7436" max="7680" width="9.140625" style="281"/>
    <col min="7681" max="7681" width="66.5703125" style="281" bestFit="1" customWidth="1"/>
    <col min="7682" max="7682" width="19.85546875" style="281" customWidth="1"/>
    <col min="7683" max="7683" width="12.85546875" style="281" bestFit="1" customWidth="1"/>
    <col min="7684" max="7684" width="10.85546875" style="281" bestFit="1" customWidth="1"/>
    <col min="7685" max="7685" width="18.42578125" style="281" customWidth="1"/>
    <col min="7686" max="7686" width="12.85546875" style="281" bestFit="1" customWidth="1"/>
    <col min="7687" max="7687" width="10.85546875" style="281" bestFit="1" customWidth="1"/>
    <col min="7688" max="7688" width="18.42578125" style="281" customWidth="1"/>
    <col min="7689" max="7689" width="16.7109375" style="281" bestFit="1" customWidth="1"/>
    <col min="7690" max="7690" width="10.85546875" style="281" bestFit="1" customWidth="1"/>
    <col min="7691" max="7691" width="9.140625" style="281" customWidth="1"/>
    <col min="7692" max="7936" width="9.140625" style="281"/>
    <col min="7937" max="7937" width="66.5703125" style="281" bestFit="1" customWidth="1"/>
    <col min="7938" max="7938" width="19.85546875" style="281" customWidth="1"/>
    <col min="7939" max="7939" width="12.85546875" style="281" bestFit="1" customWidth="1"/>
    <col min="7940" max="7940" width="10.85546875" style="281" bestFit="1" customWidth="1"/>
    <col min="7941" max="7941" width="18.42578125" style="281" customWidth="1"/>
    <col min="7942" max="7942" width="12.85546875" style="281" bestFit="1" customWidth="1"/>
    <col min="7943" max="7943" width="10.85546875" style="281" bestFit="1" customWidth="1"/>
    <col min="7944" max="7944" width="18.42578125" style="281" customWidth="1"/>
    <col min="7945" max="7945" width="16.7109375" style="281" bestFit="1" customWidth="1"/>
    <col min="7946" max="7946" width="10.85546875" style="281" bestFit="1" customWidth="1"/>
    <col min="7947" max="7947" width="9.140625" style="281" customWidth="1"/>
    <col min="7948" max="8192" width="9.140625" style="281"/>
    <col min="8193" max="8193" width="66.5703125" style="281" bestFit="1" customWidth="1"/>
    <col min="8194" max="8194" width="19.85546875" style="281" customWidth="1"/>
    <col min="8195" max="8195" width="12.85546875" style="281" bestFit="1" customWidth="1"/>
    <col min="8196" max="8196" width="10.85546875" style="281" bestFit="1" customWidth="1"/>
    <col min="8197" max="8197" width="18.42578125" style="281" customWidth="1"/>
    <col min="8198" max="8198" width="12.85546875" style="281" bestFit="1" customWidth="1"/>
    <col min="8199" max="8199" width="10.85546875" style="281" bestFit="1" customWidth="1"/>
    <col min="8200" max="8200" width="18.42578125" style="281" customWidth="1"/>
    <col min="8201" max="8201" width="16.7109375" style="281" bestFit="1" customWidth="1"/>
    <col min="8202" max="8202" width="10.85546875" style="281" bestFit="1" customWidth="1"/>
    <col min="8203" max="8203" width="9.140625" style="281" customWidth="1"/>
    <col min="8204" max="8448" width="9.140625" style="281"/>
    <col min="8449" max="8449" width="66.5703125" style="281" bestFit="1" customWidth="1"/>
    <col min="8450" max="8450" width="19.85546875" style="281" customWidth="1"/>
    <col min="8451" max="8451" width="12.85546875" style="281" bestFit="1" customWidth="1"/>
    <col min="8452" max="8452" width="10.85546875" style="281" bestFit="1" customWidth="1"/>
    <col min="8453" max="8453" width="18.42578125" style="281" customWidth="1"/>
    <col min="8454" max="8454" width="12.85546875" style="281" bestFit="1" customWidth="1"/>
    <col min="8455" max="8455" width="10.85546875" style="281" bestFit="1" customWidth="1"/>
    <col min="8456" max="8456" width="18.42578125" style="281" customWidth="1"/>
    <col min="8457" max="8457" width="16.7109375" style="281" bestFit="1" customWidth="1"/>
    <col min="8458" max="8458" width="10.85546875" style="281" bestFit="1" customWidth="1"/>
    <col min="8459" max="8459" width="9.140625" style="281" customWidth="1"/>
    <col min="8460" max="8704" width="9.140625" style="281"/>
    <col min="8705" max="8705" width="66.5703125" style="281" bestFit="1" customWidth="1"/>
    <col min="8706" max="8706" width="19.85546875" style="281" customWidth="1"/>
    <col min="8707" max="8707" width="12.85546875" style="281" bestFit="1" customWidth="1"/>
    <col min="8708" max="8708" width="10.85546875" style="281" bestFit="1" customWidth="1"/>
    <col min="8709" max="8709" width="18.42578125" style="281" customWidth="1"/>
    <col min="8710" max="8710" width="12.85546875" style="281" bestFit="1" customWidth="1"/>
    <col min="8711" max="8711" width="10.85546875" style="281" bestFit="1" customWidth="1"/>
    <col min="8712" max="8712" width="18.42578125" style="281" customWidth="1"/>
    <col min="8713" max="8713" width="16.7109375" style="281" bestFit="1" customWidth="1"/>
    <col min="8714" max="8714" width="10.85546875" style="281" bestFit="1" customWidth="1"/>
    <col min="8715" max="8715" width="9.140625" style="281" customWidth="1"/>
    <col min="8716" max="8960" width="9.140625" style="281"/>
    <col min="8961" max="8961" width="66.5703125" style="281" bestFit="1" customWidth="1"/>
    <col min="8962" max="8962" width="19.85546875" style="281" customWidth="1"/>
    <col min="8963" max="8963" width="12.85546875" style="281" bestFit="1" customWidth="1"/>
    <col min="8964" max="8964" width="10.85546875" style="281" bestFit="1" customWidth="1"/>
    <col min="8965" max="8965" width="18.42578125" style="281" customWidth="1"/>
    <col min="8966" max="8966" width="12.85546875" style="281" bestFit="1" customWidth="1"/>
    <col min="8967" max="8967" width="10.85546875" style="281" bestFit="1" customWidth="1"/>
    <col min="8968" max="8968" width="18.42578125" style="281" customWidth="1"/>
    <col min="8969" max="8969" width="16.7109375" style="281" bestFit="1" customWidth="1"/>
    <col min="8970" max="8970" width="10.85546875" style="281" bestFit="1" customWidth="1"/>
    <col min="8971" max="8971" width="9.140625" style="281" customWidth="1"/>
    <col min="8972" max="9216" width="9.140625" style="281"/>
    <col min="9217" max="9217" width="66.5703125" style="281" bestFit="1" customWidth="1"/>
    <col min="9218" max="9218" width="19.85546875" style="281" customWidth="1"/>
    <col min="9219" max="9219" width="12.85546875" style="281" bestFit="1" customWidth="1"/>
    <col min="9220" max="9220" width="10.85546875" style="281" bestFit="1" customWidth="1"/>
    <col min="9221" max="9221" width="18.42578125" style="281" customWidth="1"/>
    <col min="9222" max="9222" width="12.85546875" style="281" bestFit="1" customWidth="1"/>
    <col min="9223" max="9223" width="10.85546875" style="281" bestFit="1" customWidth="1"/>
    <col min="9224" max="9224" width="18.42578125" style="281" customWidth="1"/>
    <col min="9225" max="9225" width="16.7109375" style="281" bestFit="1" customWidth="1"/>
    <col min="9226" max="9226" width="10.85546875" style="281" bestFit="1" customWidth="1"/>
    <col min="9227" max="9227" width="9.140625" style="281" customWidth="1"/>
    <col min="9228" max="9472" width="9.140625" style="281"/>
    <col min="9473" max="9473" width="66.5703125" style="281" bestFit="1" customWidth="1"/>
    <col min="9474" max="9474" width="19.85546875" style="281" customWidth="1"/>
    <col min="9475" max="9475" width="12.85546875" style="281" bestFit="1" customWidth="1"/>
    <col min="9476" max="9476" width="10.85546875" style="281" bestFit="1" customWidth="1"/>
    <col min="9477" max="9477" width="18.42578125" style="281" customWidth="1"/>
    <col min="9478" max="9478" width="12.85546875" style="281" bestFit="1" customWidth="1"/>
    <col min="9479" max="9479" width="10.85546875" style="281" bestFit="1" customWidth="1"/>
    <col min="9480" max="9480" width="18.42578125" style="281" customWidth="1"/>
    <col min="9481" max="9481" width="16.7109375" style="281" bestFit="1" customWidth="1"/>
    <col min="9482" max="9482" width="10.85546875" style="281" bestFit="1" customWidth="1"/>
    <col min="9483" max="9483" width="9.140625" style="281" customWidth="1"/>
    <col min="9484" max="9728" width="9.140625" style="281"/>
    <col min="9729" max="9729" width="66.5703125" style="281" bestFit="1" customWidth="1"/>
    <col min="9730" max="9730" width="19.85546875" style="281" customWidth="1"/>
    <col min="9731" max="9731" width="12.85546875" style="281" bestFit="1" customWidth="1"/>
    <col min="9732" max="9732" width="10.85546875" style="281" bestFit="1" customWidth="1"/>
    <col min="9733" max="9733" width="18.42578125" style="281" customWidth="1"/>
    <col min="9734" max="9734" width="12.85546875" style="281" bestFit="1" customWidth="1"/>
    <col min="9735" max="9735" width="10.85546875" style="281" bestFit="1" customWidth="1"/>
    <col min="9736" max="9736" width="18.42578125" style="281" customWidth="1"/>
    <col min="9737" max="9737" width="16.7109375" style="281" bestFit="1" customWidth="1"/>
    <col min="9738" max="9738" width="10.85546875" style="281" bestFit="1" customWidth="1"/>
    <col min="9739" max="9739" width="9.140625" style="281" customWidth="1"/>
    <col min="9740" max="9984" width="9.140625" style="281"/>
    <col min="9985" max="9985" width="66.5703125" style="281" bestFit="1" customWidth="1"/>
    <col min="9986" max="9986" width="19.85546875" style="281" customWidth="1"/>
    <col min="9987" max="9987" width="12.85546875" style="281" bestFit="1" customWidth="1"/>
    <col min="9988" max="9988" width="10.85546875" style="281" bestFit="1" customWidth="1"/>
    <col min="9989" max="9989" width="18.42578125" style="281" customWidth="1"/>
    <col min="9990" max="9990" width="12.85546875" style="281" bestFit="1" customWidth="1"/>
    <col min="9991" max="9991" width="10.85546875" style="281" bestFit="1" customWidth="1"/>
    <col min="9992" max="9992" width="18.42578125" style="281" customWidth="1"/>
    <col min="9993" max="9993" width="16.7109375" style="281" bestFit="1" customWidth="1"/>
    <col min="9994" max="9994" width="10.85546875" style="281" bestFit="1" customWidth="1"/>
    <col min="9995" max="9995" width="9.140625" style="281" customWidth="1"/>
    <col min="9996" max="10240" width="9.140625" style="281"/>
    <col min="10241" max="10241" width="66.5703125" style="281" bestFit="1" customWidth="1"/>
    <col min="10242" max="10242" width="19.85546875" style="281" customWidth="1"/>
    <col min="10243" max="10243" width="12.85546875" style="281" bestFit="1" customWidth="1"/>
    <col min="10244" max="10244" width="10.85546875" style="281" bestFit="1" customWidth="1"/>
    <col min="10245" max="10245" width="18.42578125" style="281" customWidth="1"/>
    <col min="10246" max="10246" width="12.85546875" style="281" bestFit="1" customWidth="1"/>
    <col min="10247" max="10247" width="10.85546875" style="281" bestFit="1" customWidth="1"/>
    <col min="10248" max="10248" width="18.42578125" style="281" customWidth="1"/>
    <col min="10249" max="10249" width="16.7109375" style="281" bestFit="1" customWidth="1"/>
    <col min="10250" max="10250" width="10.85546875" style="281" bestFit="1" customWidth="1"/>
    <col min="10251" max="10251" width="9.140625" style="281" customWidth="1"/>
    <col min="10252" max="10496" width="9.140625" style="281"/>
    <col min="10497" max="10497" width="66.5703125" style="281" bestFit="1" customWidth="1"/>
    <col min="10498" max="10498" width="19.85546875" style="281" customWidth="1"/>
    <col min="10499" max="10499" width="12.85546875" style="281" bestFit="1" customWidth="1"/>
    <col min="10500" max="10500" width="10.85546875" style="281" bestFit="1" customWidth="1"/>
    <col min="10501" max="10501" width="18.42578125" style="281" customWidth="1"/>
    <col min="10502" max="10502" width="12.85546875" style="281" bestFit="1" customWidth="1"/>
    <col min="10503" max="10503" width="10.85546875" style="281" bestFit="1" customWidth="1"/>
    <col min="10504" max="10504" width="18.42578125" style="281" customWidth="1"/>
    <col min="10505" max="10505" width="16.7109375" style="281" bestFit="1" customWidth="1"/>
    <col min="10506" max="10506" width="10.85546875" style="281" bestFit="1" customWidth="1"/>
    <col min="10507" max="10507" width="9.140625" style="281" customWidth="1"/>
    <col min="10508" max="10752" width="9.140625" style="281"/>
    <col min="10753" max="10753" width="66.5703125" style="281" bestFit="1" customWidth="1"/>
    <col min="10754" max="10754" width="19.85546875" style="281" customWidth="1"/>
    <col min="10755" max="10755" width="12.85546875" style="281" bestFit="1" customWidth="1"/>
    <col min="10756" max="10756" width="10.85546875" style="281" bestFit="1" customWidth="1"/>
    <col min="10757" max="10757" width="18.42578125" style="281" customWidth="1"/>
    <col min="10758" max="10758" width="12.85546875" style="281" bestFit="1" customWidth="1"/>
    <col min="10759" max="10759" width="10.85546875" style="281" bestFit="1" customWidth="1"/>
    <col min="10760" max="10760" width="18.42578125" style="281" customWidth="1"/>
    <col min="10761" max="10761" width="16.7109375" style="281" bestFit="1" customWidth="1"/>
    <col min="10762" max="10762" width="10.85546875" style="281" bestFit="1" customWidth="1"/>
    <col min="10763" max="10763" width="9.140625" style="281" customWidth="1"/>
    <col min="10764" max="11008" width="9.140625" style="281"/>
    <col min="11009" max="11009" width="66.5703125" style="281" bestFit="1" customWidth="1"/>
    <col min="11010" max="11010" width="19.85546875" style="281" customWidth="1"/>
    <col min="11011" max="11011" width="12.85546875" style="281" bestFit="1" customWidth="1"/>
    <col min="11012" max="11012" width="10.85546875" style="281" bestFit="1" customWidth="1"/>
    <col min="11013" max="11013" width="18.42578125" style="281" customWidth="1"/>
    <col min="11014" max="11014" width="12.85546875" style="281" bestFit="1" customWidth="1"/>
    <col min="11015" max="11015" width="10.85546875" style="281" bestFit="1" customWidth="1"/>
    <col min="11016" max="11016" width="18.42578125" style="281" customWidth="1"/>
    <col min="11017" max="11017" width="16.7109375" style="281" bestFit="1" customWidth="1"/>
    <col min="11018" max="11018" width="10.85546875" style="281" bestFit="1" customWidth="1"/>
    <col min="11019" max="11019" width="9.140625" style="281" customWidth="1"/>
    <col min="11020" max="11264" width="9.140625" style="281"/>
    <col min="11265" max="11265" width="66.5703125" style="281" bestFit="1" customWidth="1"/>
    <col min="11266" max="11266" width="19.85546875" style="281" customWidth="1"/>
    <col min="11267" max="11267" width="12.85546875" style="281" bestFit="1" customWidth="1"/>
    <col min="11268" max="11268" width="10.85546875" style="281" bestFit="1" customWidth="1"/>
    <col min="11269" max="11269" width="18.42578125" style="281" customWidth="1"/>
    <col min="11270" max="11270" width="12.85546875" style="281" bestFit="1" customWidth="1"/>
    <col min="11271" max="11271" width="10.85546875" style="281" bestFit="1" customWidth="1"/>
    <col min="11272" max="11272" width="18.42578125" style="281" customWidth="1"/>
    <col min="11273" max="11273" width="16.7109375" style="281" bestFit="1" customWidth="1"/>
    <col min="11274" max="11274" width="10.85546875" style="281" bestFit="1" customWidth="1"/>
    <col min="11275" max="11275" width="9.140625" style="281" customWidth="1"/>
    <col min="11276" max="11520" width="9.140625" style="281"/>
    <col min="11521" max="11521" width="66.5703125" style="281" bestFit="1" customWidth="1"/>
    <col min="11522" max="11522" width="19.85546875" style="281" customWidth="1"/>
    <col min="11523" max="11523" width="12.85546875" style="281" bestFit="1" customWidth="1"/>
    <col min="11524" max="11524" width="10.85546875" style="281" bestFit="1" customWidth="1"/>
    <col min="11525" max="11525" width="18.42578125" style="281" customWidth="1"/>
    <col min="11526" max="11526" width="12.85546875" style="281" bestFit="1" customWidth="1"/>
    <col min="11527" max="11527" width="10.85546875" style="281" bestFit="1" customWidth="1"/>
    <col min="11528" max="11528" width="18.42578125" style="281" customWidth="1"/>
    <col min="11529" max="11529" width="16.7109375" style="281" bestFit="1" customWidth="1"/>
    <col min="11530" max="11530" width="10.85546875" style="281" bestFit="1" customWidth="1"/>
    <col min="11531" max="11531" width="9.140625" style="281" customWidth="1"/>
    <col min="11532" max="11776" width="9.140625" style="281"/>
    <col min="11777" max="11777" width="66.5703125" style="281" bestFit="1" customWidth="1"/>
    <col min="11778" max="11778" width="19.85546875" style="281" customWidth="1"/>
    <col min="11779" max="11779" width="12.85546875" style="281" bestFit="1" customWidth="1"/>
    <col min="11780" max="11780" width="10.85546875" style="281" bestFit="1" customWidth="1"/>
    <col min="11781" max="11781" width="18.42578125" style="281" customWidth="1"/>
    <col min="11782" max="11782" width="12.85546875" style="281" bestFit="1" customWidth="1"/>
    <col min="11783" max="11783" width="10.85546875" style="281" bestFit="1" customWidth="1"/>
    <col min="11784" max="11784" width="18.42578125" style="281" customWidth="1"/>
    <col min="11785" max="11785" width="16.7109375" style="281" bestFit="1" customWidth="1"/>
    <col min="11786" max="11786" width="10.85546875" style="281" bestFit="1" customWidth="1"/>
    <col min="11787" max="11787" width="9.140625" style="281" customWidth="1"/>
    <col min="11788" max="12032" width="9.140625" style="281"/>
    <col min="12033" max="12033" width="66.5703125" style="281" bestFit="1" customWidth="1"/>
    <col min="12034" max="12034" width="19.85546875" style="281" customWidth="1"/>
    <col min="12035" max="12035" width="12.85546875" style="281" bestFit="1" customWidth="1"/>
    <col min="12036" max="12036" width="10.85546875" style="281" bestFit="1" customWidth="1"/>
    <col min="12037" max="12037" width="18.42578125" style="281" customWidth="1"/>
    <col min="12038" max="12038" width="12.85546875" style="281" bestFit="1" customWidth="1"/>
    <col min="12039" max="12039" width="10.85546875" style="281" bestFit="1" customWidth="1"/>
    <col min="12040" max="12040" width="18.42578125" style="281" customWidth="1"/>
    <col min="12041" max="12041" width="16.7109375" style="281" bestFit="1" customWidth="1"/>
    <col min="12042" max="12042" width="10.85546875" style="281" bestFit="1" customWidth="1"/>
    <col min="12043" max="12043" width="9.140625" style="281" customWidth="1"/>
    <col min="12044" max="12288" width="9.140625" style="281"/>
    <col min="12289" max="12289" width="66.5703125" style="281" bestFit="1" customWidth="1"/>
    <col min="12290" max="12290" width="19.85546875" style="281" customWidth="1"/>
    <col min="12291" max="12291" width="12.85546875" style="281" bestFit="1" customWidth="1"/>
    <col min="12292" max="12292" width="10.85546875" style="281" bestFit="1" customWidth="1"/>
    <col min="12293" max="12293" width="18.42578125" style="281" customWidth="1"/>
    <col min="12294" max="12294" width="12.85546875" style="281" bestFit="1" customWidth="1"/>
    <col min="12295" max="12295" width="10.85546875" style="281" bestFit="1" customWidth="1"/>
    <col min="12296" max="12296" width="18.42578125" style="281" customWidth="1"/>
    <col min="12297" max="12297" width="16.7109375" style="281" bestFit="1" customWidth="1"/>
    <col min="12298" max="12298" width="10.85546875" style="281" bestFit="1" customWidth="1"/>
    <col min="12299" max="12299" width="9.140625" style="281" customWidth="1"/>
    <col min="12300" max="12544" width="9.140625" style="281"/>
    <col min="12545" max="12545" width="66.5703125" style="281" bestFit="1" customWidth="1"/>
    <col min="12546" max="12546" width="19.85546875" style="281" customWidth="1"/>
    <col min="12547" max="12547" width="12.85546875" style="281" bestFit="1" customWidth="1"/>
    <col min="12548" max="12548" width="10.85546875" style="281" bestFit="1" customWidth="1"/>
    <col min="12549" max="12549" width="18.42578125" style="281" customWidth="1"/>
    <col min="12550" max="12550" width="12.85546875" style="281" bestFit="1" customWidth="1"/>
    <col min="12551" max="12551" width="10.85546875" style="281" bestFit="1" customWidth="1"/>
    <col min="12552" max="12552" width="18.42578125" style="281" customWidth="1"/>
    <col min="12553" max="12553" width="16.7109375" style="281" bestFit="1" customWidth="1"/>
    <col min="12554" max="12554" width="10.85546875" style="281" bestFit="1" customWidth="1"/>
    <col min="12555" max="12555" width="9.140625" style="281" customWidth="1"/>
    <col min="12556" max="12800" width="9.140625" style="281"/>
    <col min="12801" max="12801" width="66.5703125" style="281" bestFit="1" customWidth="1"/>
    <col min="12802" max="12802" width="19.85546875" style="281" customWidth="1"/>
    <col min="12803" max="12803" width="12.85546875" style="281" bestFit="1" customWidth="1"/>
    <col min="12804" max="12804" width="10.85546875" style="281" bestFit="1" customWidth="1"/>
    <col min="12805" max="12805" width="18.42578125" style="281" customWidth="1"/>
    <col min="12806" max="12806" width="12.85546875" style="281" bestFit="1" customWidth="1"/>
    <col min="12807" max="12807" width="10.85546875" style="281" bestFit="1" customWidth="1"/>
    <col min="12808" max="12808" width="18.42578125" style="281" customWidth="1"/>
    <col min="12809" max="12809" width="16.7109375" style="281" bestFit="1" customWidth="1"/>
    <col min="12810" max="12810" width="10.85546875" style="281" bestFit="1" customWidth="1"/>
    <col min="12811" max="12811" width="9.140625" style="281" customWidth="1"/>
    <col min="12812" max="13056" width="9.140625" style="281"/>
    <col min="13057" max="13057" width="66.5703125" style="281" bestFit="1" customWidth="1"/>
    <col min="13058" max="13058" width="19.85546875" style="281" customWidth="1"/>
    <col min="13059" max="13059" width="12.85546875" style="281" bestFit="1" customWidth="1"/>
    <col min="13060" max="13060" width="10.85546875" style="281" bestFit="1" customWidth="1"/>
    <col min="13061" max="13061" width="18.42578125" style="281" customWidth="1"/>
    <col min="13062" max="13062" width="12.85546875" style="281" bestFit="1" customWidth="1"/>
    <col min="13063" max="13063" width="10.85546875" style="281" bestFit="1" customWidth="1"/>
    <col min="13064" max="13064" width="18.42578125" style="281" customWidth="1"/>
    <col min="13065" max="13065" width="16.7109375" style="281" bestFit="1" customWidth="1"/>
    <col min="13066" max="13066" width="10.85546875" style="281" bestFit="1" customWidth="1"/>
    <col min="13067" max="13067" width="9.140625" style="281" customWidth="1"/>
    <col min="13068" max="13312" width="9.140625" style="281"/>
    <col min="13313" max="13313" width="66.5703125" style="281" bestFit="1" customWidth="1"/>
    <col min="13314" max="13314" width="19.85546875" style="281" customWidth="1"/>
    <col min="13315" max="13315" width="12.85546875" style="281" bestFit="1" customWidth="1"/>
    <col min="13316" max="13316" width="10.85546875" style="281" bestFit="1" customWidth="1"/>
    <col min="13317" max="13317" width="18.42578125" style="281" customWidth="1"/>
    <col min="13318" max="13318" width="12.85546875" style="281" bestFit="1" customWidth="1"/>
    <col min="13319" max="13319" width="10.85546875" style="281" bestFit="1" customWidth="1"/>
    <col min="13320" max="13320" width="18.42578125" style="281" customWidth="1"/>
    <col min="13321" max="13321" width="16.7109375" style="281" bestFit="1" customWidth="1"/>
    <col min="13322" max="13322" width="10.85546875" style="281" bestFit="1" customWidth="1"/>
    <col min="13323" max="13323" width="9.140625" style="281" customWidth="1"/>
    <col min="13324" max="13568" width="9.140625" style="281"/>
    <col min="13569" max="13569" width="66.5703125" style="281" bestFit="1" customWidth="1"/>
    <col min="13570" max="13570" width="19.85546875" style="281" customWidth="1"/>
    <col min="13571" max="13571" width="12.85546875" style="281" bestFit="1" customWidth="1"/>
    <col min="13572" max="13572" width="10.85546875" style="281" bestFit="1" customWidth="1"/>
    <col min="13573" max="13573" width="18.42578125" style="281" customWidth="1"/>
    <col min="13574" max="13574" width="12.85546875" style="281" bestFit="1" customWidth="1"/>
    <col min="13575" max="13575" width="10.85546875" style="281" bestFit="1" customWidth="1"/>
    <col min="13576" max="13576" width="18.42578125" style="281" customWidth="1"/>
    <col min="13577" max="13577" width="16.7109375" style="281" bestFit="1" customWidth="1"/>
    <col min="13578" max="13578" width="10.85546875" style="281" bestFit="1" customWidth="1"/>
    <col min="13579" max="13579" width="9.140625" style="281" customWidth="1"/>
    <col min="13580" max="13824" width="9.140625" style="281"/>
    <col min="13825" max="13825" width="66.5703125" style="281" bestFit="1" customWidth="1"/>
    <col min="13826" max="13826" width="19.85546875" style="281" customWidth="1"/>
    <col min="13827" max="13827" width="12.85546875" style="281" bestFit="1" customWidth="1"/>
    <col min="13828" max="13828" width="10.85546875" style="281" bestFit="1" customWidth="1"/>
    <col min="13829" max="13829" width="18.42578125" style="281" customWidth="1"/>
    <col min="13830" max="13830" width="12.85546875" style="281" bestFit="1" customWidth="1"/>
    <col min="13831" max="13831" width="10.85546875" style="281" bestFit="1" customWidth="1"/>
    <col min="13832" max="13832" width="18.42578125" style="281" customWidth="1"/>
    <col min="13833" max="13833" width="16.7109375" style="281" bestFit="1" customWidth="1"/>
    <col min="13834" max="13834" width="10.85546875" style="281" bestFit="1" customWidth="1"/>
    <col min="13835" max="13835" width="9.140625" style="281" customWidth="1"/>
    <col min="13836" max="14080" width="9.140625" style="281"/>
    <col min="14081" max="14081" width="66.5703125" style="281" bestFit="1" customWidth="1"/>
    <col min="14082" max="14082" width="19.85546875" style="281" customWidth="1"/>
    <col min="14083" max="14083" width="12.85546875" style="281" bestFit="1" customWidth="1"/>
    <col min="14084" max="14084" width="10.85546875" style="281" bestFit="1" customWidth="1"/>
    <col min="14085" max="14085" width="18.42578125" style="281" customWidth="1"/>
    <col min="14086" max="14086" width="12.85546875" style="281" bestFit="1" customWidth="1"/>
    <col min="14087" max="14087" width="10.85546875" style="281" bestFit="1" customWidth="1"/>
    <col min="14088" max="14088" width="18.42578125" style="281" customWidth="1"/>
    <col min="14089" max="14089" width="16.7109375" style="281" bestFit="1" customWidth="1"/>
    <col min="14090" max="14090" width="10.85546875" style="281" bestFit="1" customWidth="1"/>
    <col min="14091" max="14091" width="9.140625" style="281" customWidth="1"/>
    <col min="14092" max="14336" width="9.140625" style="281"/>
    <col min="14337" max="14337" width="66.5703125" style="281" bestFit="1" customWidth="1"/>
    <col min="14338" max="14338" width="19.85546875" style="281" customWidth="1"/>
    <col min="14339" max="14339" width="12.85546875" style="281" bestFit="1" customWidth="1"/>
    <col min="14340" max="14340" width="10.85546875" style="281" bestFit="1" customWidth="1"/>
    <col min="14341" max="14341" width="18.42578125" style="281" customWidth="1"/>
    <col min="14342" max="14342" width="12.85546875" style="281" bestFit="1" customWidth="1"/>
    <col min="14343" max="14343" width="10.85546875" style="281" bestFit="1" customWidth="1"/>
    <col min="14344" max="14344" width="18.42578125" style="281" customWidth="1"/>
    <col min="14345" max="14345" width="16.7109375" style="281" bestFit="1" customWidth="1"/>
    <col min="14346" max="14346" width="10.85546875" style="281" bestFit="1" customWidth="1"/>
    <col min="14347" max="14347" width="9.140625" style="281" customWidth="1"/>
    <col min="14348" max="14592" width="9.140625" style="281"/>
    <col min="14593" max="14593" width="66.5703125" style="281" bestFit="1" customWidth="1"/>
    <col min="14594" max="14594" width="19.85546875" style="281" customWidth="1"/>
    <col min="14595" max="14595" width="12.85546875" style="281" bestFit="1" customWidth="1"/>
    <col min="14596" max="14596" width="10.85546875" style="281" bestFit="1" customWidth="1"/>
    <col min="14597" max="14597" width="18.42578125" style="281" customWidth="1"/>
    <col min="14598" max="14598" width="12.85546875" style="281" bestFit="1" customWidth="1"/>
    <col min="14599" max="14599" width="10.85546875" style="281" bestFit="1" customWidth="1"/>
    <col min="14600" max="14600" width="18.42578125" style="281" customWidth="1"/>
    <col min="14601" max="14601" width="16.7109375" style="281" bestFit="1" customWidth="1"/>
    <col min="14602" max="14602" width="10.85546875" style="281" bestFit="1" customWidth="1"/>
    <col min="14603" max="14603" width="9.140625" style="281" customWidth="1"/>
    <col min="14604" max="14848" width="9.140625" style="281"/>
    <col min="14849" max="14849" width="66.5703125" style="281" bestFit="1" customWidth="1"/>
    <col min="14850" max="14850" width="19.85546875" style="281" customWidth="1"/>
    <col min="14851" max="14851" width="12.85546875" style="281" bestFit="1" customWidth="1"/>
    <col min="14852" max="14852" width="10.85546875" style="281" bestFit="1" customWidth="1"/>
    <col min="14853" max="14853" width="18.42578125" style="281" customWidth="1"/>
    <col min="14854" max="14854" width="12.85546875" style="281" bestFit="1" customWidth="1"/>
    <col min="14855" max="14855" width="10.85546875" style="281" bestFit="1" customWidth="1"/>
    <col min="14856" max="14856" width="18.42578125" style="281" customWidth="1"/>
    <col min="14857" max="14857" width="16.7109375" style="281" bestFit="1" customWidth="1"/>
    <col min="14858" max="14858" width="10.85546875" style="281" bestFit="1" customWidth="1"/>
    <col min="14859" max="14859" width="9.140625" style="281" customWidth="1"/>
    <col min="14860" max="15104" width="9.140625" style="281"/>
    <col min="15105" max="15105" width="66.5703125" style="281" bestFit="1" customWidth="1"/>
    <col min="15106" max="15106" width="19.85546875" style="281" customWidth="1"/>
    <col min="15107" max="15107" width="12.85546875" style="281" bestFit="1" customWidth="1"/>
    <col min="15108" max="15108" width="10.85546875" style="281" bestFit="1" customWidth="1"/>
    <col min="15109" max="15109" width="18.42578125" style="281" customWidth="1"/>
    <col min="15110" max="15110" width="12.85546875" style="281" bestFit="1" customWidth="1"/>
    <col min="15111" max="15111" width="10.85546875" style="281" bestFit="1" customWidth="1"/>
    <col min="15112" max="15112" width="18.42578125" style="281" customWidth="1"/>
    <col min="15113" max="15113" width="16.7109375" style="281" bestFit="1" customWidth="1"/>
    <col min="15114" max="15114" width="10.85546875" style="281" bestFit="1" customWidth="1"/>
    <col min="15115" max="15115" width="9.140625" style="281" customWidth="1"/>
    <col min="15116" max="15360" width="9.140625" style="281"/>
    <col min="15361" max="15361" width="66.5703125" style="281" bestFit="1" customWidth="1"/>
    <col min="15362" max="15362" width="19.85546875" style="281" customWidth="1"/>
    <col min="15363" max="15363" width="12.85546875" style="281" bestFit="1" customWidth="1"/>
    <col min="15364" max="15364" width="10.85546875" style="281" bestFit="1" customWidth="1"/>
    <col min="15365" max="15365" width="18.42578125" style="281" customWidth="1"/>
    <col min="15366" max="15366" width="12.85546875" style="281" bestFit="1" customWidth="1"/>
    <col min="15367" max="15367" width="10.85546875" style="281" bestFit="1" customWidth="1"/>
    <col min="15368" max="15368" width="18.42578125" style="281" customWidth="1"/>
    <col min="15369" max="15369" width="16.7109375" style="281" bestFit="1" customWidth="1"/>
    <col min="15370" max="15370" width="10.85546875" style="281" bestFit="1" customWidth="1"/>
    <col min="15371" max="15371" width="9.140625" style="281" customWidth="1"/>
    <col min="15372" max="15616" width="9.140625" style="281"/>
    <col min="15617" max="15617" width="66.5703125" style="281" bestFit="1" customWidth="1"/>
    <col min="15618" max="15618" width="19.85546875" style="281" customWidth="1"/>
    <col min="15619" max="15619" width="12.85546875" style="281" bestFit="1" customWidth="1"/>
    <col min="15620" max="15620" width="10.85546875" style="281" bestFit="1" customWidth="1"/>
    <col min="15621" max="15621" width="18.42578125" style="281" customWidth="1"/>
    <col min="15622" max="15622" width="12.85546875" style="281" bestFit="1" customWidth="1"/>
    <col min="15623" max="15623" width="10.85546875" style="281" bestFit="1" customWidth="1"/>
    <col min="15624" max="15624" width="18.42578125" style="281" customWidth="1"/>
    <col min="15625" max="15625" width="16.7109375" style="281" bestFit="1" customWidth="1"/>
    <col min="15626" max="15626" width="10.85546875" style="281" bestFit="1" customWidth="1"/>
    <col min="15627" max="15627" width="9.140625" style="281" customWidth="1"/>
    <col min="15628" max="15872" width="9.140625" style="281"/>
    <col min="15873" max="15873" width="66.5703125" style="281" bestFit="1" customWidth="1"/>
    <col min="15874" max="15874" width="19.85546875" style="281" customWidth="1"/>
    <col min="15875" max="15875" width="12.85546875" style="281" bestFit="1" customWidth="1"/>
    <col min="15876" max="15876" width="10.85546875" style="281" bestFit="1" customWidth="1"/>
    <col min="15877" max="15877" width="18.42578125" style="281" customWidth="1"/>
    <col min="15878" max="15878" width="12.85546875" style="281" bestFit="1" customWidth="1"/>
    <col min="15879" max="15879" width="10.85546875" style="281" bestFit="1" customWidth="1"/>
    <col min="15880" max="15880" width="18.42578125" style="281" customWidth="1"/>
    <col min="15881" max="15881" width="16.7109375" style="281" bestFit="1" customWidth="1"/>
    <col min="15882" max="15882" width="10.85546875" style="281" bestFit="1" customWidth="1"/>
    <col min="15883" max="15883" width="9.140625" style="281" customWidth="1"/>
    <col min="15884" max="16128" width="9.140625" style="281"/>
    <col min="16129" max="16129" width="66.5703125" style="281" bestFit="1" customWidth="1"/>
    <col min="16130" max="16130" width="19.85546875" style="281" customWidth="1"/>
    <col min="16131" max="16131" width="12.85546875" style="281" bestFit="1" customWidth="1"/>
    <col min="16132" max="16132" width="10.85546875" style="281" bestFit="1" customWidth="1"/>
    <col min="16133" max="16133" width="18.42578125" style="281" customWidth="1"/>
    <col min="16134" max="16134" width="12.85546875" style="281" bestFit="1" customWidth="1"/>
    <col min="16135" max="16135" width="10.85546875" style="281" bestFit="1" customWidth="1"/>
    <col min="16136" max="16136" width="18.42578125" style="281" customWidth="1"/>
    <col min="16137" max="16137" width="16.7109375" style="281" bestFit="1" customWidth="1"/>
    <col min="16138" max="16138" width="10.85546875" style="281" bestFit="1" customWidth="1"/>
    <col min="16139" max="16139" width="9.140625" style="281" customWidth="1"/>
    <col min="16140" max="16384" width="9.140625" style="281"/>
  </cols>
  <sheetData>
    <row r="1" spans="1:10" ht="18.75">
      <c r="A1" s="7023"/>
      <c r="B1" s="7023"/>
      <c r="C1" s="7023"/>
      <c r="D1" s="7023"/>
      <c r="E1" s="7023"/>
      <c r="F1" s="7023"/>
      <c r="G1" s="7023"/>
      <c r="H1" s="7023"/>
      <c r="I1" s="7023"/>
      <c r="J1" s="7023"/>
    </row>
    <row r="2" spans="1:10" ht="18.75">
      <c r="A2" s="7019" t="s">
        <v>179</v>
      </c>
      <c r="B2" s="7019"/>
      <c r="C2" s="7019"/>
      <c r="D2" s="7019"/>
      <c r="E2" s="7019"/>
      <c r="F2" s="7019"/>
      <c r="G2" s="7019"/>
      <c r="H2" s="7019"/>
      <c r="I2" s="7019"/>
      <c r="J2" s="7019"/>
    </row>
    <row r="3" spans="1:10" ht="18.75">
      <c r="A3" s="7019" t="s">
        <v>397</v>
      </c>
      <c r="B3" s="7019"/>
      <c r="C3" s="7019"/>
      <c r="D3" s="7019"/>
      <c r="E3" s="7019"/>
      <c r="F3" s="7019"/>
      <c r="G3" s="7019"/>
      <c r="H3" s="7019"/>
      <c r="I3" s="7019"/>
      <c r="J3" s="7019"/>
    </row>
    <row r="4" spans="1:10" ht="27" customHeight="1">
      <c r="A4" s="7024"/>
      <c r="B4" s="7024"/>
      <c r="C4" s="7024"/>
      <c r="D4" s="7024"/>
      <c r="E4" s="7024"/>
      <c r="F4" s="7024"/>
      <c r="G4" s="7024"/>
      <c r="H4" s="7024"/>
      <c r="I4" s="7024"/>
      <c r="J4" s="7024"/>
    </row>
    <row r="5" spans="1:10" ht="32.25" customHeight="1">
      <c r="A5" s="3976" t="s">
        <v>180</v>
      </c>
      <c r="B5" s="7010" t="s">
        <v>36</v>
      </c>
      <c r="C5" s="7011"/>
      <c r="D5" s="7012"/>
      <c r="E5" s="7010" t="s">
        <v>37</v>
      </c>
      <c r="F5" s="7011"/>
      <c r="G5" s="7012"/>
      <c r="H5" s="7025" t="s">
        <v>38</v>
      </c>
      <c r="I5" s="7014"/>
      <c r="J5" s="7015"/>
    </row>
    <row r="6" spans="1:10" ht="67.5" customHeight="1">
      <c r="A6" s="3977"/>
      <c r="B6" s="3978" t="s">
        <v>7</v>
      </c>
      <c r="C6" s="3979" t="s">
        <v>8</v>
      </c>
      <c r="D6" s="3980" t="s">
        <v>9</v>
      </c>
      <c r="E6" s="3978" t="s">
        <v>7</v>
      </c>
      <c r="F6" s="3979" t="s">
        <v>8</v>
      </c>
      <c r="G6" s="3980" t="s">
        <v>9</v>
      </c>
      <c r="H6" s="3978" t="s">
        <v>7</v>
      </c>
      <c r="I6" s="3979" t="s">
        <v>8</v>
      </c>
      <c r="J6" s="3980" t="s">
        <v>9</v>
      </c>
    </row>
    <row r="7" spans="1:10" ht="27" customHeight="1">
      <c r="A7" s="3981" t="s">
        <v>10</v>
      </c>
      <c r="B7" s="3982"/>
      <c r="C7" s="3983"/>
      <c r="D7" s="3984"/>
      <c r="E7" s="3982"/>
      <c r="F7" s="3983"/>
      <c r="G7" s="3984"/>
      <c r="H7" s="3986"/>
      <c r="I7" s="3987"/>
      <c r="J7" s="3988"/>
    </row>
    <row r="8" spans="1:10" ht="25.5" customHeight="1">
      <c r="A8" s="3997" t="s">
        <v>188</v>
      </c>
      <c r="B8" s="3990">
        <v>15</v>
      </c>
      <c r="C8" s="3991">
        <v>1</v>
      </c>
      <c r="D8" s="3992">
        <f>SUM(B8:C8)</f>
        <v>16</v>
      </c>
      <c r="E8" s="3990">
        <v>11</v>
      </c>
      <c r="F8" s="3991">
        <v>1</v>
      </c>
      <c r="G8" s="3992">
        <f>SUM(E8:F8)</f>
        <v>12</v>
      </c>
      <c r="H8" s="3994">
        <f>B8+E8</f>
        <v>26</v>
      </c>
      <c r="I8" s="3995">
        <f>C8+F8</f>
        <v>2</v>
      </c>
      <c r="J8" s="3996">
        <f>H8+I8</f>
        <v>28</v>
      </c>
    </row>
    <row r="9" spans="1:10" ht="29.25" customHeight="1">
      <c r="A9" s="3989" t="s">
        <v>189</v>
      </c>
      <c r="B9" s="3990">
        <v>0</v>
      </c>
      <c r="C9" s="3991">
        <v>0</v>
      </c>
      <c r="D9" s="3992">
        <v>0</v>
      </c>
      <c r="E9" s="3990">
        <v>9</v>
      </c>
      <c r="F9" s="3991">
        <v>0</v>
      </c>
      <c r="G9" s="3992">
        <f>SUM(E9:F9)</f>
        <v>9</v>
      </c>
      <c r="H9" s="3994">
        <f>B9+E9</f>
        <v>9</v>
      </c>
      <c r="I9" s="3995">
        <f>C9+F9</f>
        <v>0</v>
      </c>
      <c r="J9" s="3996">
        <f>H9+I9</f>
        <v>9</v>
      </c>
    </row>
    <row r="10" spans="1:10" ht="24" customHeight="1">
      <c r="A10" s="4074" t="s">
        <v>27</v>
      </c>
      <c r="B10" s="4075">
        <f>SUM(B8:B9)</f>
        <v>15</v>
      </c>
      <c r="C10" s="4076">
        <f>SUM(C8:C9)</f>
        <v>1</v>
      </c>
      <c r="D10" s="4077">
        <f>SUM(D8:D9)</f>
        <v>16</v>
      </c>
      <c r="E10" s="4075">
        <f>SUM(E8:E9)</f>
        <v>20</v>
      </c>
      <c r="F10" s="4076">
        <v>0</v>
      </c>
      <c r="G10" s="4077">
        <f>SUM(G8:G9)</f>
        <v>21</v>
      </c>
      <c r="H10" s="4078">
        <f>SUM(H8:H9)</f>
        <v>35</v>
      </c>
      <c r="I10" s="4079">
        <f>SUM(I8:I9)</f>
        <v>2</v>
      </c>
      <c r="J10" s="4051">
        <f>SUM(H10:I10)</f>
        <v>37</v>
      </c>
    </row>
    <row r="11" spans="1:10" ht="25.5" customHeight="1">
      <c r="A11" s="4080" t="s">
        <v>15</v>
      </c>
      <c r="B11" s="4011"/>
      <c r="C11" s="4012"/>
      <c r="D11" s="4013"/>
      <c r="E11" s="4011"/>
      <c r="F11" s="4012"/>
      <c r="G11" s="4013"/>
      <c r="H11" s="4081"/>
      <c r="I11" s="4082"/>
      <c r="J11" s="4083"/>
    </row>
    <row r="12" spans="1:10" ht="24.75" customHeight="1">
      <c r="A12" s="4015" t="s">
        <v>16</v>
      </c>
      <c r="B12" s="3990"/>
      <c r="C12" s="3991"/>
      <c r="D12" s="3992"/>
      <c r="E12" s="3990"/>
      <c r="F12" s="3991"/>
      <c r="G12" s="3992"/>
      <c r="H12" s="4018"/>
      <c r="I12" s="4019"/>
      <c r="J12" s="4020"/>
    </row>
    <row r="13" spans="1:10" ht="27" customHeight="1">
      <c r="A13" s="3997" t="s">
        <v>188</v>
      </c>
      <c r="B13" s="3990">
        <v>15</v>
      </c>
      <c r="C13" s="3991">
        <v>1</v>
      </c>
      <c r="D13" s="3992">
        <f>SUM(B13:C13)</f>
        <v>16</v>
      </c>
      <c r="E13" s="3990">
        <v>11</v>
      </c>
      <c r="F13" s="3991">
        <v>1</v>
      </c>
      <c r="G13" s="3992">
        <f>SUM(E13:F13)</f>
        <v>12</v>
      </c>
      <c r="H13" s="3994">
        <f>B13+E13</f>
        <v>26</v>
      </c>
      <c r="I13" s="3995">
        <f>C13+F13</f>
        <v>2</v>
      </c>
      <c r="J13" s="3996">
        <f>H13+I13</f>
        <v>28</v>
      </c>
    </row>
    <row r="14" spans="1:10" ht="27" customHeight="1">
      <c r="A14" s="3989" t="s">
        <v>189</v>
      </c>
      <c r="B14" s="3990">
        <v>0</v>
      </c>
      <c r="C14" s="3991">
        <v>0</v>
      </c>
      <c r="D14" s="3992">
        <v>0</v>
      </c>
      <c r="E14" s="3990">
        <v>9</v>
      </c>
      <c r="F14" s="3991">
        <v>0</v>
      </c>
      <c r="G14" s="3992">
        <f>SUM(E14:F14)</f>
        <v>9</v>
      </c>
      <c r="H14" s="3994">
        <f>B14+E14</f>
        <v>9</v>
      </c>
      <c r="I14" s="3995">
        <f>C14+F14</f>
        <v>0</v>
      </c>
      <c r="J14" s="3996">
        <f>H14+I14</f>
        <v>9</v>
      </c>
    </row>
    <row r="15" spans="1:10" ht="26.25" customHeight="1">
      <c r="A15" s="4084" t="s">
        <v>17</v>
      </c>
      <c r="B15" s="4075">
        <f>SUM(B13:B14)</f>
        <v>15</v>
      </c>
      <c r="C15" s="4076">
        <f>SUM(C13:C14)</f>
        <v>1</v>
      </c>
      <c r="D15" s="4077">
        <f>SUM(D13:D14)</f>
        <v>16</v>
      </c>
      <c r="E15" s="4075">
        <f>SUM(E13:E14)</f>
        <v>20</v>
      </c>
      <c r="F15" s="4076">
        <v>0</v>
      </c>
      <c r="G15" s="4077">
        <f>SUM(G13:G14)</f>
        <v>21</v>
      </c>
      <c r="H15" s="4085">
        <f>SUM(H13:H14)</f>
        <v>35</v>
      </c>
      <c r="I15" s="4086">
        <f>SUM(I13:I14)</f>
        <v>2</v>
      </c>
      <c r="J15" s="4087">
        <f>SUM(H15:I15)</f>
        <v>37</v>
      </c>
    </row>
    <row r="16" spans="1:10" ht="30.75" customHeight="1">
      <c r="A16" s="4025" t="s">
        <v>18</v>
      </c>
      <c r="B16" s="3982"/>
      <c r="C16" s="3983"/>
      <c r="D16" s="3985"/>
      <c r="E16" s="3982"/>
      <c r="F16" s="3983"/>
      <c r="G16" s="3984"/>
      <c r="H16" s="3986"/>
      <c r="I16" s="3987"/>
      <c r="J16" s="3988"/>
    </row>
    <row r="17" spans="1:16" ht="27.75" customHeight="1">
      <c r="A17" s="4036" t="s">
        <v>188</v>
      </c>
      <c r="B17" s="3990">
        <v>0</v>
      </c>
      <c r="C17" s="3991">
        <v>0</v>
      </c>
      <c r="D17" s="3993">
        <f t="shared" ref="D17:G18" si="0">SUM(B17:C17)</f>
        <v>0</v>
      </c>
      <c r="E17" s="4088">
        <f t="shared" si="0"/>
        <v>0</v>
      </c>
      <c r="F17" s="3993">
        <f t="shared" si="0"/>
        <v>0</v>
      </c>
      <c r="G17" s="3992">
        <f t="shared" si="0"/>
        <v>0</v>
      </c>
      <c r="H17" s="3994">
        <f>B17+E17</f>
        <v>0</v>
      </c>
      <c r="I17" s="3995">
        <f>C17+F17</f>
        <v>0</v>
      </c>
      <c r="J17" s="3996">
        <f t="shared" ref="J17:J22" si="1">SUM(H17:I17)</f>
        <v>0</v>
      </c>
    </row>
    <row r="18" spans="1:16" ht="27.75" customHeight="1">
      <c r="A18" s="4030" t="s">
        <v>189</v>
      </c>
      <c r="B18" s="3990">
        <v>0</v>
      </c>
      <c r="C18" s="3991">
        <v>0</v>
      </c>
      <c r="D18" s="3993">
        <f t="shared" si="0"/>
        <v>0</v>
      </c>
      <c r="E18" s="4088">
        <f t="shared" si="0"/>
        <v>0</v>
      </c>
      <c r="F18" s="3993">
        <f t="shared" si="0"/>
        <v>0</v>
      </c>
      <c r="G18" s="3992">
        <f t="shared" si="0"/>
        <v>0</v>
      </c>
      <c r="H18" s="3994">
        <v>0</v>
      </c>
      <c r="I18" s="3995">
        <f>C18+F18</f>
        <v>0</v>
      </c>
      <c r="J18" s="3996">
        <f t="shared" si="1"/>
        <v>0</v>
      </c>
    </row>
    <row r="19" spans="1:16" ht="21.75" customHeight="1">
      <c r="A19" s="4089" t="s">
        <v>19</v>
      </c>
      <c r="B19" s="4090">
        <v>0</v>
      </c>
      <c r="C19" s="4091">
        <v>0</v>
      </c>
      <c r="D19" s="4092">
        <f>SUM(D17:D18)</f>
        <v>0</v>
      </c>
      <c r="E19" s="4093">
        <f>SUM(C19:D19)</f>
        <v>0</v>
      </c>
      <c r="F19" s="4094">
        <f>SUM(D19:E19)</f>
        <v>0</v>
      </c>
      <c r="G19" s="4095">
        <f>SUM(E19:F19)</f>
        <v>0</v>
      </c>
      <c r="H19" s="4096">
        <f>SUM(H17:H18)</f>
        <v>0</v>
      </c>
      <c r="I19" s="4097">
        <f>SUM(I17:I18)</f>
        <v>0</v>
      </c>
      <c r="J19" s="4087">
        <f t="shared" si="1"/>
        <v>0</v>
      </c>
    </row>
    <row r="20" spans="1:16" ht="27.75" customHeight="1">
      <c r="A20" s="4057" t="s">
        <v>29</v>
      </c>
      <c r="B20" s="4003">
        <f>B15</f>
        <v>15</v>
      </c>
      <c r="C20" s="4004">
        <f>C15</f>
        <v>1</v>
      </c>
      <c r="D20" s="4005">
        <f>D15</f>
        <v>16</v>
      </c>
      <c r="E20" s="4003">
        <f>SUM(E13:E14)</f>
        <v>20</v>
      </c>
      <c r="F20" s="4004">
        <v>0</v>
      </c>
      <c r="G20" s="4005">
        <f>SUM(G15)</f>
        <v>21</v>
      </c>
      <c r="H20" s="4058">
        <f>B20+E20</f>
        <v>35</v>
      </c>
      <c r="I20" s="4004">
        <f>I8+I9</f>
        <v>2</v>
      </c>
      <c r="J20" s="4005">
        <f t="shared" si="1"/>
        <v>37</v>
      </c>
    </row>
    <row r="21" spans="1:16" ht="24" customHeight="1">
      <c r="A21" s="4057" t="s">
        <v>30</v>
      </c>
      <c r="B21" s="4059">
        <f>B19</f>
        <v>0</v>
      </c>
      <c r="C21" s="4060">
        <f>C19</f>
        <v>0</v>
      </c>
      <c r="D21" s="4061">
        <f>D19</f>
        <v>0</v>
      </c>
      <c r="E21" s="4059">
        <v>0</v>
      </c>
      <c r="F21" s="4060">
        <v>0</v>
      </c>
      <c r="G21" s="4061">
        <v>0</v>
      </c>
      <c r="H21" s="4058">
        <f>B21+E21</f>
        <v>0</v>
      </c>
      <c r="I21" s="4004">
        <f>C21+F21</f>
        <v>0</v>
      </c>
      <c r="J21" s="4005">
        <f t="shared" si="1"/>
        <v>0</v>
      </c>
    </row>
    <row r="22" spans="1:16" ht="27.75" customHeight="1">
      <c r="A22" s="4062" t="s">
        <v>31</v>
      </c>
      <c r="B22" s="4070">
        <f>SUM(B20:B21)</f>
        <v>15</v>
      </c>
      <c r="C22" s="4071">
        <f>SUM(C20:C21)</f>
        <v>1</v>
      </c>
      <c r="D22" s="4072">
        <f>SUM(D20:D21)</f>
        <v>16</v>
      </c>
      <c r="E22" s="4070">
        <f>SUM(E20)</f>
        <v>20</v>
      </c>
      <c r="F22" s="4071">
        <v>0</v>
      </c>
      <c r="G22" s="4072">
        <f>SUM(G20)</f>
        <v>21</v>
      </c>
      <c r="H22" s="4073">
        <f>SUM(B22+E22)</f>
        <v>35</v>
      </c>
      <c r="I22" s="4071">
        <f>SUM(I20+I21)</f>
        <v>2</v>
      </c>
      <c r="J22" s="4072">
        <f t="shared" si="1"/>
        <v>37</v>
      </c>
    </row>
    <row r="23" spans="1:16" ht="26.25" customHeight="1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</row>
    <row r="24" spans="1:16" ht="30" customHeight="1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</row>
    <row r="25" spans="1:16" ht="26.25" customHeight="1">
      <c r="A25" s="7007"/>
      <c r="B25" s="7007"/>
      <c r="C25" s="7007"/>
      <c r="D25" s="7007"/>
      <c r="E25" s="7007"/>
      <c r="F25" s="7007"/>
      <c r="G25" s="7007"/>
      <c r="H25" s="282"/>
      <c r="I25" s="283"/>
      <c r="J25" s="282"/>
      <c r="L25" s="282"/>
      <c r="M25" s="282"/>
      <c r="N25" s="282"/>
      <c r="O25" s="282"/>
      <c r="P25" s="282"/>
    </row>
    <row r="26" spans="1:16" ht="27.7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</row>
    <row r="27" spans="1:16" ht="29.25" customHeight="1"/>
    <row r="28" spans="1:16" ht="29.25" customHeight="1"/>
  </sheetData>
  <mergeCells count="8">
    <mergeCell ref="A25:G25"/>
    <mergeCell ref="A1:J1"/>
    <mergeCell ref="A2:J2"/>
    <mergeCell ref="A3:J3"/>
    <mergeCell ref="A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J19" sqref="J19"/>
    </sheetView>
  </sheetViews>
  <sheetFormatPr defaultRowHeight="18.75"/>
  <cols>
    <col min="1" max="1" width="66" style="277" customWidth="1"/>
    <col min="2" max="2" width="19.28515625" style="277" customWidth="1"/>
    <col min="3" max="3" width="14.5703125" style="277" customWidth="1"/>
    <col min="4" max="4" width="11.42578125" style="277" customWidth="1"/>
    <col min="5" max="5" width="20" style="277" customWidth="1"/>
    <col min="6" max="6" width="14.5703125" style="277" customWidth="1"/>
    <col min="7" max="7" width="11.28515625" style="277" customWidth="1"/>
    <col min="8" max="8" width="19.42578125" style="277" customWidth="1"/>
    <col min="9" max="9" width="14.5703125" style="277" customWidth="1"/>
    <col min="10" max="10" width="13" style="277" customWidth="1"/>
    <col min="11" max="11" width="20.140625" style="277" customWidth="1"/>
    <col min="12" max="12" width="14.5703125" style="277" customWidth="1"/>
    <col min="13" max="13" width="11.42578125" style="277" customWidth="1"/>
    <col min="14" max="256" width="9.140625" style="277"/>
    <col min="257" max="257" width="66" style="277" customWidth="1"/>
    <col min="258" max="258" width="19.28515625" style="277" customWidth="1"/>
    <col min="259" max="259" width="14.5703125" style="277" customWidth="1"/>
    <col min="260" max="260" width="11.42578125" style="277" customWidth="1"/>
    <col min="261" max="261" width="20" style="277" customWidth="1"/>
    <col min="262" max="262" width="14.5703125" style="277" customWidth="1"/>
    <col min="263" max="263" width="11.28515625" style="277" customWidth="1"/>
    <col min="264" max="264" width="19.42578125" style="277" customWidth="1"/>
    <col min="265" max="265" width="14.5703125" style="277" customWidth="1"/>
    <col min="266" max="266" width="11.28515625" style="277" customWidth="1"/>
    <col min="267" max="267" width="20.140625" style="277" customWidth="1"/>
    <col min="268" max="268" width="14.5703125" style="277" customWidth="1"/>
    <col min="269" max="269" width="11.42578125" style="277" customWidth="1"/>
    <col min="270" max="512" width="9.140625" style="277"/>
    <col min="513" max="513" width="66" style="277" customWidth="1"/>
    <col min="514" max="514" width="19.28515625" style="277" customWidth="1"/>
    <col min="515" max="515" width="14.5703125" style="277" customWidth="1"/>
    <col min="516" max="516" width="11.42578125" style="277" customWidth="1"/>
    <col min="517" max="517" width="20" style="277" customWidth="1"/>
    <col min="518" max="518" width="14.5703125" style="277" customWidth="1"/>
    <col min="519" max="519" width="11.28515625" style="277" customWidth="1"/>
    <col min="520" max="520" width="19.42578125" style="277" customWidth="1"/>
    <col min="521" max="521" width="14.5703125" style="277" customWidth="1"/>
    <col min="522" max="522" width="11.28515625" style="277" customWidth="1"/>
    <col min="523" max="523" width="20.140625" style="277" customWidth="1"/>
    <col min="524" max="524" width="14.5703125" style="277" customWidth="1"/>
    <col min="525" max="525" width="11.42578125" style="277" customWidth="1"/>
    <col min="526" max="768" width="9.140625" style="277"/>
    <col min="769" max="769" width="66" style="277" customWidth="1"/>
    <col min="770" max="770" width="19.28515625" style="277" customWidth="1"/>
    <col min="771" max="771" width="14.5703125" style="277" customWidth="1"/>
    <col min="772" max="772" width="11.42578125" style="277" customWidth="1"/>
    <col min="773" max="773" width="20" style="277" customWidth="1"/>
    <col min="774" max="774" width="14.5703125" style="277" customWidth="1"/>
    <col min="775" max="775" width="11.28515625" style="277" customWidth="1"/>
    <col min="776" max="776" width="19.42578125" style="277" customWidth="1"/>
    <col min="777" max="777" width="14.5703125" style="277" customWidth="1"/>
    <col min="778" max="778" width="11.28515625" style="277" customWidth="1"/>
    <col min="779" max="779" width="20.140625" style="277" customWidth="1"/>
    <col min="780" max="780" width="14.5703125" style="277" customWidth="1"/>
    <col min="781" max="781" width="11.42578125" style="277" customWidth="1"/>
    <col min="782" max="1024" width="9.140625" style="277"/>
    <col min="1025" max="1025" width="66" style="277" customWidth="1"/>
    <col min="1026" max="1026" width="19.28515625" style="277" customWidth="1"/>
    <col min="1027" max="1027" width="14.5703125" style="277" customWidth="1"/>
    <col min="1028" max="1028" width="11.42578125" style="277" customWidth="1"/>
    <col min="1029" max="1029" width="20" style="277" customWidth="1"/>
    <col min="1030" max="1030" width="14.5703125" style="277" customWidth="1"/>
    <col min="1031" max="1031" width="11.28515625" style="277" customWidth="1"/>
    <col min="1032" max="1032" width="19.42578125" style="277" customWidth="1"/>
    <col min="1033" max="1033" width="14.5703125" style="277" customWidth="1"/>
    <col min="1034" max="1034" width="11.28515625" style="277" customWidth="1"/>
    <col min="1035" max="1035" width="20.140625" style="277" customWidth="1"/>
    <col min="1036" max="1036" width="14.5703125" style="277" customWidth="1"/>
    <col min="1037" max="1037" width="11.42578125" style="277" customWidth="1"/>
    <col min="1038" max="1280" width="9.140625" style="277"/>
    <col min="1281" max="1281" width="66" style="277" customWidth="1"/>
    <col min="1282" max="1282" width="19.28515625" style="277" customWidth="1"/>
    <col min="1283" max="1283" width="14.5703125" style="277" customWidth="1"/>
    <col min="1284" max="1284" width="11.42578125" style="277" customWidth="1"/>
    <col min="1285" max="1285" width="20" style="277" customWidth="1"/>
    <col min="1286" max="1286" width="14.5703125" style="277" customWidth="1"/>
    <col min="1287" max="1287" width="11.28515625" style="277" customWidth="1"/>
    <col min="1288" max="1288" width="19.42578125" style="277" customWidth="1"/>
    <col min="1289" max="1289" width="14.5703125" style="277" customWidth="1"/>
    <col min="1290" max="1290" width="11.28515625" style="277" customWidth="1"/>
    <col min="1291" max="1291" width="20.140625" style="277" customWidth="1"/>
    <col min="1292" max="1292" width="14.5703125" style="277" customWidth="1"/>
    <col min="1293" max="1293" width="11.42578125" style="277" customWidth="1"/>
    <col min="1294" max="1536" width="9.140625" style="277"/>
    <col min="1537" max="1537" width="66" style="277" customWidth="1"/>
    <col min="1538" max="1538" width="19.28515625" style="277" customWidth="1"/>
    <col min="1539" max="1539" width="14.5703125" style="277" customWidth="1"/>
    <col min="1540" max="1540" width="11.42578125" style="277" customWidth="1"/>
    <col min="1541" max="1541" width="20" style="277" customWidth="1"/>
    <col min="1542" max="1542" width="14.5703125" style="277" customWidth="1"/>
    <col min="1543" max="1543" width="11.28515625" style="277" customWidth="1"/>
    <col min="1544" max="1544" width="19.42578125" style="277" customWidth="1"/>
    <col min="1545" max="1545" width="14.5703125" style="277" customWidth="1"/>
    <col min="1546" max="1546" width="11.28515625" style="277" customWidth="1"/>
    <col min="1547" max="1547" width="20.140625" style="277" customWidth="1"/>
    <col min="1548" max="1548" width="14.5703125" style="277" customWidth="1"/>
    <col min="1549" max="1549" width="11.42578125" style="277" customWidth="1"/>
    <col min="1550" max="1792" width="9.140625" style="277"/>
    <col min="1793" max="1793" width="66" style="277" customWidth="1"/>
    <col min="1794" max="1794" width="19.28515625" style="277" customWidth="1"/>
    <col min="1795" max="1795" width="14.5703125" style="277" customWidth="1"/>
    <col min="1796" max="1796" width="11.42578125" style="277" customWidth="1"/>
    <col min="1797" max="1797" width="20" style="277" customWidth="1"/>
    <col min="1798" max="1798" width="14.5703125" style="277" customWidth="1"/>
    <col min="1799" max="1799" width="11.28515625" style="277" customWidth="1"/>
    <col min="1800" max="1800" width="19.42578125" style="277" customWidth="1"/>
    <col min="1801" max="1801" width="14.5703125" style="277" customWidth="1"/>
    <col min="1802" max="1802" width="11.28515625" style="277" customWidth="1"/>
    <col min="1803" max="1803" width="20.140625" style="277" customWidth="1"/>
    <col min="1804" max="1804" width="14.5703125" style="277" customWidth="1"/>
    <col min="1805" max="1805" width="11.42578125" style="277" customWidth="1"/>
    <col min="1806" max="2048" width="9.140625" style="277"/>
    <col min="2049" max="2049" width="66" style="277" customWidth="1"/>
    <col min="2050" max="2050" width="19.28515625" style="277" customWidth="1"/>
    <col min="2051" max="2051" width="14.5703125" style="277" customWidth="1"/>
    <col min="2052" max="2052" width="11.42578125" style="277" customWidth="1"/>
    <col min="2053" max="2053" width="20" style="277" customWidth="1"/>
    <col min="2054" max="2054" width="14.5703125" style="277" customWidth="1"/>
    <col min="2055" max="2055" width="11.28515625" style="277" customWidth="1"/>
    <col min="2056" max="2056" width="19.42578125" style="277" customWidth="1"/>
    <col min="2057" max="2057" width="14.5703125" style="277" customWidth="1"/>
    <col min="2058" max="2058" width="11.28515625" style="277" customWidth="1"/>
    <col min="2059" max="2059" width="20.140625" style="277" customWidth="1"/>
    <col min="2060" max="2060" width="14.5703125" style="277" customWidth="1"/>
    <col min="2061" max="2061" width="11.42578125" style="277" customWidth="1"/>
    <col min="2062" max="2304" width="9.140625" style="277"/>
    <col min="2305" max="2305" width="66" style="277" customWidth="1"/>
    <col min="2306" max="2306" width="19.28515625" style="277" customWidth="1"/>
    <col min="2307" max="2307" width="14.5703125" style="277" customWidth="1"/>
    <col min="2308" max="2308" width="11.42578125" style="277" customWidth="1"/>
    <col min="2309" max="2309" width="20" style="277" customWidth="1"/>
    <col min="2310" max="2310" width="14.5703125" style="277" customWidth="1"/>
    <col min="2311" max="2311" width="11.28515625" style="277" customWidth="1"/>
    <col min="2312" max="2312" width="19.42578125" style="277" customWidth="1"/>
    <col min="2313" max="2313" width="14.5703125" style="277" customWidth="1"/>
    <col min="2314" max="2314" width="11.28515625" style="277" customWidth="1"/>
    <col min="2315" max="2315" width="20.140625" style="277" customWidth="1"/>
    <col min="2316" max="2316" width="14.5703125" style="277" customWidth="1"/>
    <col min="2317" max="2317" width="11.42578125" style="277" customWidth="1"/>
    <col min="2318" max="2560" width="9.140625" style="277"/>
    <col min="2561" max="2561" width="66" style="277" customWidth="1"/>
    <col min="2562" max="2562" width="19.28515625" style="277" customWidth="1"/>
    <col min="2563" max="2563" width="14.5703125" style="277" customWidth="1"/>
    <col min="2564" max="2564" width="11.42578125" style="277" customWidth="1"/>
    <col min="2565" max="2565" width="20" style="277" customWidth="1"/>
    <col min="2566" max="2566" width="14.5703125" style="277" customWidth="1"/>
    <col min="2567" max="2567" width="11.28515625" style="277" customWidth="1"/>
    <col min="2568" max="2568" width="19.42578125" style="277" customWidth="1"/>
    <col min="2569" max="2569" width="14.5703125" style="277" customWidth="1"/>
    <col min="2570" max="2570" width="11.28515625" style="277" customWidth="1"/>
    <col min="2571" max="2571" width="20.140625" style="277" customWidth="1"/>
    <col min="2572" max="2572" width="14.5703125" style="277" customWidth="1"/>
    <col min="2573" max="2573" width="11.42578125" style="277" customWidth="1"/>
    <col min="2574" max="2816" width="9.140625" style="277"/>
    <col min="2817" max="2817" width="66" style="277" customWidth="1"/>
    <col min="2818" max="2818" width="19.28515625" style="277" customWidth="1"/>
    <col min="2819" max="2819" width="14.5703125" style="277" customWidth="1"/>
    <col min="2820" max="2820" width="11.42578125" style="277" customWidth="1"/>
    <col min="2821" max="2821" width="20" style="277" customWidth="1"/>
    <col min="2822" max="2822" width="14.5703125" style="277" customWidth="1"/>
    <col min="2823" max="2823" width="11.28515625" style="277" customWidth="1"/>
    <col min="2824" max="2824" width="19.42578125" style="277" customWidth="1"/>
    <col min="2825" max="2825" width="14.5703125" style="277" customWidth="1"/>
    <col min="2826" max="2826" width="11.28515625" style="277" customWidth="1"/>
    <col min="2827" max="2827" width="20.140625" style="277" customWidth="1"/>
    <col min="2828" max="2828" width="14.5703125" style="277" customWidth="1"/>
    <col min="2829" max="2829" width="11.42578125" style="277" customWidth="1"/>
    <col min="2830" max="3072" width="9.140625" style="277"/>
    <col min="3073" max="3073" width="66" style="277" customWidth="1"/>
    <col min="3074" max="3074" width="19.28515625" style="277" customWidth="1"/>
    <col min="3075" max="3075" width="14.5703125" style="277" customWidth="1"/>
    <col min="3076" max="3076" width="11.42578125" style="277" customWidth="1"/>
    <col min="3077" max="3077" width="20" style="277" customWidth="1"/>
    <col min="3078" max="3078" width="14.5703125" style="277" customWidth="1"/>
    <col min="3079" max="3079" width="11.28515625" style="277" customWidth="1"/>
    <col min="3080" max="3080" width="19.42578125" style="277" customWidth="1"/>
    <col min="3081" max="3081" width="14.5703125" style="277" customWidth="1"/>
    <col min="3082" max="3082" width="11.28515625" style="277" customWidth="1"/>
    <col min="3083" max="3083" width="20.140625" style="277" customWidth="1"/>
    <col min="3084" max="3084" width="14.5703125" style="277" customWidth="1"/>
    <col min="3085" max="3085" width="11.42578125" style="277" customWidth="1"/>
    <col min="3086" max="3328" width="9.140625" style="277"/>
    <col min="3329" max="3329" width="66" style="277" customWidth="1"/>
    <col min="3330" max="3330" width="19.28515625" style="277" customWidth="1"/>
    <col min="3331" max="3331" width="14.5703125" style="277" customWidth="1"/>
    <col min="3332" max="3332" width="11.42578125" style="277" customWidth="1"/>
    <col min="3333" max="3333" width="20" style="277" customWidth="1"/>
    <col min="3334" max="3334" width="14.5703125" style="277" customWidth="1"/>
    <col min="3335" max="3335" width="11.28515625" style="277" customWidth="1"/>
    <col min="3336" max="3336" width="19.42578125" style="277" customWidth="1"/>
    <col min="3337" max="3337" width="14.5703125" style="277" customWidth="1"/>
    <col min="3338" max="3338" width="11.28515625" style="277" customWidth="1"/>
    <col min="3339" max="3339" width="20.140625" style="277" customWidth="1"/>
    <col min="3340" max="3340" width="14.5703125" style="277" customWidth="1"/>
    <col min="3341" max="3341" width="11.42578125" style="277" customWidth="1"/>
    <col min="3342" max="3584" width="9.140625" style="277"/>
    <col min="3585" max="3585" width="66" style="277" customWidth="1"/>
    <col min="3586" max="3586" width="19.28515625" style="277" customWidth="1"/>
    <col min="3587" max="3587" width="14.5703125" style="277" customWidth="1"/>
    <col min="3588" max="3588" width="11.42578125" style="277" customWidth="1"/>
    <col min="3589" max="3589" width="20" style="277" customWidth="1"/>
    <col min="3590" max="3590" width="14.5703125" style="277" customWidth="1"/>
    <col min="3591" max="3591" width="11.28515625" style="277" customWidth="1"/>
    <col min="3592" max="3592" width="19.42578125" style="277" customWidth="1"/>
    <col min="3593" max="3593" width="14.5703125" style="277" customWidth="1"/>
    <col min="3594" max="3594" width="11.28515625" style="277" customWidth="1"/>
    <col min="3595" max="3595" width="20.140625" style="277" customWidth="1"/>
    <col min="3596" max="3596" width="14.5703125" style="277" customWidth="1"/>
    <col min="3597" max="3597" width="11.42578125" style="277" customWidth="1"/>
    <col min="3598" max="3840" width="9.140625" style="277"/>
    <col min="3841" max="3841" width="66" style="277" customWidth="1"/>
    <col min="3842" max="3842" width="19.28515625" style="277" customWidth="1"/>
    <col min="3843" max="3843" width="14.5703125" style="277" customWidth="1"/>
    <col min="3844" max="3844" width="11.42578125" style="277" customWidth="1"/>
    <col min="3845" max="3845" width="20" style="277" customWidth="1"/>
    <col min="3846" max="3846" width="14.5703125" style="277" customWidth="1"/>
    <col min="3847" max="3847" width="11.28515625" style="277" customWidth="1"/>
    <col min="3848" max="3848" width="19.42578125" style="277" customWidth="1"/>
    <col min="3849" max="3849" width="14.5703125" style="277" customWidth="1"/>
    <col min="3850" max="3850" width="11.28515625" style="277" customWidth="1"/>
    <col min="3851" max="3851" width="20.140625" style="277" customWidth="1"/>
    <col min="3852" max="3852" width="14.5703125" style="277" customWidth="1"/>
    <col min="3853" max="3853" width="11.42578125" style="277" customWidth="1"/>
    <col min="3854" max="4096" width="9.140625" style="277"/>
    <col min="4097" max="4097" width="66" style="277" customWidth="1"/>
    <col min="4098" max="4098" width="19.28515625" style="277" customWidth="1"/>
    <col min="4099" max="4099" width="14.5703125" style="277" customWidth="1"/>
    <col min="4100" max="4100" width="11.42578125" style="277" customWidth="1"/>
    <col min="4101" max="4101" width="20" style="277" customWidth="1"/>
    <col min="4102" max="4102" width="14.5703125" style="277" customWidth="1"/>
    <col min="4103" max="4103" width="11.28515625" style="277" customWidth="1"/>
    <col min="4104" max="4104" width="19.42578125" style="277" customWidth="1"/>
    <col min="4105" max="4105" width="14.5703125" style="277" customWidth="1"/>
    <col min="4106" max="4106" width="11.28515625" style="277" customWidth="1"/>
    <col min="4107" max="4107" width="20.140625" style="277" customWidth="1"/>
    <col min="4108" max="4108" width="14.5703125" style="277" customWidth="1"/>
    <col min="4109" max="4109" width="11.42578125" style="277" customWidth="1"/>
    <col min="4110" max="4352" width="9.140625" style="277"/>
    <col min="4353" max="4353" width="66" style="277" customWidth="1"/>
    <col min="4354" max="4354" width="19.28515625" style="277" customWidth="1"/>
    <col min="4355" max="4355" width="14.5703125" style="277" customWidth="1"/>
    <col min="4356" max="4356" width="11.42578125" style="277" customWidth="1"/>
    <col min="4357" max="4357" width="20" style="277" customWidth="1"/>
    <col min="4358" max="4358" width="14.5703125" style="277" customWidth="1"/>
    <col min="4359" max="4359" width="11.28515625" style="277" customWidth="1"/>
    <col min="4360" max="4360" width="19.42578125" style="277" customWidth="1"/>
    <col min="4361" max="4361" width="14.5703125" style="277" customWidth="1"/>
    <col min="4362" max="4362" width="11.28515625" style="277" customWidth="1"/>
    <col min="4363" max="4363" width="20.140625" style="277" customWidth="1"/>
    <col min="4364" max="4364" width="14.5703125" style="277" customWidth="1"/>
    <col min="4365" max="4365" width="11.42578125" style="277" customWidth="1"/>
    <col min="4366" max="4608" width="9.140625" style="277"/>
    <col min="4609" max="4609" width="66" style="277" customWidth="1"/>
    <col min="4610" max="4610" width="19.28515625" style="277" customWidth="1"/>
    <col min="4611" max="4611" width="14.5703125" style="277" customWidth="1"/>
    <col min="4612" max="4612" width="11.42578125" style="277" customWidth="1"/>
    <col min="4613" max="4613" width="20" style="277" customWidth="1"/>
    <col min="4614" max="4614" width="14.5703125" style="277" customWidth="1"/>
    <col min="4615" max="4615" width="11.28515625" style="277" customWidth="1"/>
    <col min="4616" max="4616" width="19.42578125" style="277" customWidth="1"/>
    <col min="4617" max="4617" width="14.5703125" style="277" customWidth="1"/>
    <col min="4618" max="4618" width="11.28515625" style="277" customWidth="1"/>
    <col min="4619" max="4619" width="20.140625" style="277" customWidth="1"/>
    <col min="4620" max="4620" width="14.5703125" style="277" customWidth="1"/>
    <col min="4621" max="4621" width="11.42578125" style="277" customWidth="1"/>
    <col min="4622" max="4864" width="9.140625" style="277"/>
    <col min="4865" max="4865" width="66" style="277" customWidth="1"/>
    <col min="4866" max="4866" width="19.28515625" style="277" customWidth="1"/>
    <col min="4867" max="4867" width="14.5703125" style="277" customWidth="1"/>
    <col min="4868" max="4868" width="11.42578125" style="277" customWidth="1"/>
    <col min="4869" max="4869" width="20" style="277" customWidth="1"/>
    <col min="4870" max="4870" width="14.5703125" style="277" customWidth="1"/>
    <col min="4871" max="4871" width="11.28515625" style="277" customWidth="1"/>
    <col min="4872" max="4872" width="19.42578125" style="277" customWidth="1"/>
    <col min="4873" max="4873" width="14.5703125" style="277" customWidth="1"/>
    <col min="4874" max="4874" width="11.28515625" style="277" customWidth="1"/>
    <col min="4875" max="4875" width="20.140625" style="277" customWidth="1"/>
    <col min="4876" max="4876" width="14.5703125" style="277" customWidth="1"/>
    <col min="4877" max="4877" width="11.42578125" style="277" customWidth="1"/>
    <col min="4878" max="5120" width="9.140625" style="277"/>
    <col min="5121" max="5121" width="66" style="277" customWidth="1"/>
    <col min="5122" max="5122" width="19.28515625" style="277" customWidth="1"/>
    <col min="5123" max="5123" width="14.5703125" style="277" customWidth="1"/>
    <col min="5124" max="5124" width="11.42578125" style="277" customWidth="1"/>
    <col min="5125" max="5125" width="20" style="277" customWidth="1"/>
    <col min="5126" max="5126" width="14.5703125" style="277" customWidth="1"/>
    <col min="5127" max="5127" width="11.28515625" style="277" customWidth="1"/>
    <col min="5128" max="5128" width="19.42578125" style="277" customWidth="1"/>
    <col min="5129" max="5129" width="14.5703125" style="277" customWidth="1"/>
    <col min="5130" max="5130" width="11.28515625" style="277" customWidth="1"/>
    <col min="5131" max="5131" width="20.140625" style="277" customWidth="1"/>
    <col min="5132" max="5132" width="14.5703125" style="277" customWidth="1"/>
    <col min="5133" max="5133" width="11.42578125" style="277" customWidth="1"/>
    <col min="5134" max="5376" width="9.140625" style="277"/>
    <col min="5377" max="5377" width="66" style="277" customWidth="1"/>
    <col min="5378" max="5378" width="19.28515625" style="277" customWidth="1"/>
    <col min="5379" max="5379" width="14.5703125" style="277" customWidth="1"/>
    <col min="5380" max="5380" width="11.42578125" style="277" customWidth="1"/>
    <col min="5381" max="5381" width="20" style="277" customWidth="1"/>
    <col min="5382" max="5382" width="14.5703125" style="277" customWidth="1"/>
    <col min="5383" max="5383" width="11.28515625" style="277" customWidth="1"/>
    <col min="5384" max="5384" width="19.42578125" style="277" customWidth="1"/>
    <col min="5385" max="5385" width="14.5703125" style="277" customWidth="1"/>
    <col min="5386" max="5386" width="11.28515625" style="277" customWidth="1"/>
    <col min="5387" max="5387" width="20.140625" style="277" customWidth="1"/>
    <col min="5388" max="5388" width="14.5703125" style="277" customWidth="1"/>
    <col min="5389" max="5389" width="11.42578125" style="277" customWidth="1"/>
    <col min="5390" max="5632" width="9.140625" style="277"/>
    <col min="5633" max="5633" width="66" style="277" customWidth="1"/>
    <col min="5634" max="5634" width="19.28515625" style="277" customWidth="1"/>
    <col min="5635" max="5635" width="14.5703125" style="277" customWidth="1"/>
    <col min="5636" max="5636" width="11.42578125" style="277" customWidth="1"/>
    <col min="5637" max="5637" width="20" style="277" customWidth="1"/>
    <col min="5638" max="5638" width="14.5703125" style="277" customWidth="1"/>
    <col min="5639" max="5639" width="11.28515625" style="277" customWidth="1"/>
    <col min="5640" max="5640" width="19.42578125" style="277" customWidth="1"/>
    <col min="5641" max="5641" width="14.5703125" style="277" customWidth="1"/>
    <col min="5642" max="5642" width="11.28515625" style="277" customWidth="1"/>
    <col min="5643" max="5643" width="20.140625" style="277" customWidth="1"/>
    <col min="5644" max="5644" width="14.5703125" style="277" customWidth="1"/>
    <col min="5645" max="5645" width="11.42578125" style="277" customWidth="1"/>
    <col min="5646" max="5888" width="9.140625" style="277"/>
    <col min="5889" max="5889" width="66" style="277" customWidth="1"/>
    <col min="5890" max="5890" width="19.28515625" style="277" customWidth="1"/>
    <col min="5891" max="5891" width="14.5703125" style="277" customWidth="1"/>
    <col min="5892" max="5892" width="11.42578125" style="277" customWidth="1"/>
    <col min="5893" max="5893" width="20" style="277" customWidth="1"/>
    <col min="5894" max="5894" width="14.5703125" style="277" customWidth="1"/>
    <col min="5895" max="5895" width="11.28515625" style="277" customWidth="1"/>
    <col min="5896" max="5896" width="19.42578125" style="277" customWidth="1"/>
    <col min="5897" max="5897" width="14.5703125" style="277" customWidth="1"/>
    <col min="5898" max="5898" width="11.28515625" style="277" customWidth="1"/>
    <col min="5899" max="5899" width="20.140625" style="277" customWidth="1"/>
    <col min="5900" max="5900" width="14.5703125" style="277" customWidth="1"/>
    <col min="5901" max="5901" width="11.42578125" style="277" customWidth="1"/>
    <col min="5902" max="6144" width="9.140625" style="277"/>
    <col min="6145" max="6145" width="66" style="277" customWidth="1"/>
    <col min="6146" max="6146" width="19.28515625" style="277" customWidth="1"/>
    <col min="6147" max="6147" width="14.5703125" style="277" customWidth="1"/>
    <col min="6148" max="6148" width="11.42578125" style="277" customWidth="1"/>
    <col min="6149" max="6149" width="20" style="277" customWidth="1"/>
    <col min="6150" max="6150" width="14.5703125" style="277" customWidth="1"/>
    <col min="6151" max="6151" width="11.28515625" style="277" customWidth="1"/>
    <col min="6152" max="6152" width="19.42578125" style="277" customWidth="1"/>
    <col min="6153" max="6153" width="14.5703125" style="277" customWidth="1"/>
    <col min="6154" max="6154" width="11.28515625" style="277" customWidth="1"/>
    <col min="6155" max="6155" width="20.140625" style="277" customWidth="1"/>
    <col min="6156" max="6156" width="14.5703125" style="277" customWidth="1"/>
    <col min="6157" max="6157" width="11.42578125" style="277" customWidth="1"/>
    <col min="6158" max="6400" width="9.140625" style="277"/>
    <col min="6401" max="6401" width="66" style="277" customWidth="1"/>
    <col min="6402" max="6402" width="19.28515625" style="277" customWidth="1"/>
    <col min="6403" max="6403" width="14.5703125" style="277" customWidth="1"/>
    <col min="6404" max="6404" width="11.42578125" style="277" customWidth="1"/>
    <col min="6405" max="6405" width="20" style="277" customWidth="1"/>
    <col min="6406" max="6406" width="14.5703125" style="277" customWidth="1"/>
    <col min="6407" max="6407" width="11.28515625" style="277" customWidth="1"/>
    <col min="6408" max="6408" width="19.42578125" style="277" customWidth="1"/>
    <col min="6409" max="6409" width="14.5703125" style="277" customWidth="1"/>
    <col min="6410" max="6410" width="11.28515625" style="277" customWidth="1"/>
    <col min="6411" max="6411" width="20.140625" style="277" customWidth="1"/>
    <col min="6412" max="6412" width="14.5703125" style="277" customWidth="1"/>
    <col min="6413" max="6413" width="11.42578125" style="277" customWidth="1"/>
    <col min="6414" max="6656" width="9.140625" style="277"/>
    <col min="6657" max="6657" width="66" style="277" customWidth="1"/>
    <col min="6658" max="6658" width="19.28515625" style="277" customWidth="1"/>
    <col min="6659" max="6659" width="14.5703125" style="277" customWidth="1"/>
    <col min="6660" max="6660" width="11.42578125" style="277" customWidth="1"/>
    <col min="6661" max="6661" width="20" style="277" customWidth="1"/>
    <col min="6662" max="6662" width="14.5703125" style="277" customWidth="1"/>
    <col min="6663" max="6663" width="11.28515625" style="277" customWidth="1"/>
    <col min="6664" max="6664" width="19.42578125" style="277" customWidth="1"/>
    <col min="6665" max="6665" width="14.5703125" style="277" customWidth="1"/>
    <col min="6666" max="6666" width="11.28515625" style="277" customWidth="1"/>
    <col min="6667" max="6667" width="20.140625" style="277" customWidth="1"/>
    <col min="6668" max="6668" width="14.5703125" style="277" customWidth="1"/>
    <col min="6669" max="6669" width="11.42578125" style="277" customWidth="1"/>
    <col min="6670" max="6912" width="9.140625" style="277"/>
    <col min="6913" max="6913" width="66" style="277" customWidth="1"/>
    <col min="6914" max="6914" width="19.28515625" style="277" customWidth="1"/>
    <col min="6915" max="6915" width="14.5703125" style="277" customWidth="1"/>
    <col min="6916" max="6916" width="11.42578125" style="277" customWidth="1"/>
    <col min="6917" max="6917" width="20" style="277" customWidth="1"/>
    <col min="6918" max="6918" width="14.5703125" style="277" customWidth="1"/>
    <col min="6919" max="6919" width="11.28515625" style="277" customWidth="1"/>
    <col min="6920" max="6920" width="19.42578125" style="277" customWidth="1"/>
    <col min="6921" max="6921" width="14.5703125" style="277" customWidth="1"/>
    <col min="6922" max="6922" width="11.28515625" style="277" customWidth="1"/>
    <col min="6923" max="6923" width="20.140625" style="277" customWidth="1"/>
    <col min="6924" max="6924" width="14.5703125" style="277" customWidth="1"/>
    <col min="6925" max="6925" width="11.42578125" style="277" customWidth="1"/>
    <col min="6926" max="7168" width="9.140625" style="277"/>
    <col min="7169" max="7169" width="66" style="277" customWidth="1"/>
    <col min="7170" max="7170" width="19.28515625" style="277" customWidth="1"/>
    <col min="7171" max="7171" width="14.5703125" style="277" customWidth="1"/>
    <col min="7172" max="7172" width="11.42578125" style="277" customWidth="1"/>
    <col min="7173" max="7173" width="20" style="277" customWidth="1"/>
    <col min="7174" max="7174" width="14.5703125" style="277" customWidth="1"/>
    <col min="7175" max="7175" width="11.28515625" style="277" customWidth="1"/>
    <col min="7176" max="7176" width="19.42578125" style="277" customWidth="1"/>
    <col min="7177" max="7177" width="14.5703125" style="277" customWidth="1"/>
    <col min="7178" max="7178" width="11.28515625" style="277" customWidth="1"/>
    <col min="7179" max="7179" width="20.140625" style="277" customWidth="1"/>
    <col min="7180" max="7180" width="14.5703125" style="277" customWidth="1"/>
    <col min="7181" max="7181" width="11.42578125" style="277" customWidth="1"/>
    <col min="7182" max="7424" width="9.140625" style="277"/>
    <col min="7425" max="7425" width="66" style="277" customWidth="1"/>
    <col min="7426" max="7426" width="19.28515625" style="277" customWidth="1"/>
    <col min="7427" max="7427" width="14.5703125" style="277" customWidth="1"/>
    <col min="7428" max="7428" width="11.42578125" style="277" customWidth="1"/>
    <col min="7429" max="7429" width="20" style="277" customWidth="1"/>
    <col min="7430" max="7430" width="14.5703125" style="277" customWidth="1"/>
    <col min="7431" max="7431" width="11.28515625" style="277" customWidth="1"/>
    <col min="7432" max="7432" width="19.42578125" style="277" customWidth="1"/>
    <col min="7433" max="7433" width="14.5703125" style="277" customWidth="1"/>
    <col min="7434" max="7434" width="11.28515625" style="277" customWidth="1"/>
    <col min="7435" max="7435" width="20.140625" style="277" customWidth="1"/>
    <col min="7436" max="7436" width="14.5703125" style="277" customWidth="1"/>
    <col min="7437" max="7437" width="11.42578125" style="277" customWidth="1"/>
    <col min="7438" max="7680" width="9.140625" style="277"/>
    <col min="7681" max="7681" width="66" style="277" customWidth="1"/>
    <col min="7682" max="7682" width="19.28515625" style="277" customWidth="1"/>
    <col min="7683" max="7683" width="14.5703125" style="277" customWidth="1"/>
    <col min="7684" max="7684" width="11.42578125" style="277" customWidth="1"/>
    <col min="7685" max="7685" width="20" style="277" customWidth="1"/>
    <col min="7686" max="7686" width="14.5703125" style="277" customWidth="1"/>
    <col min="7687" max="7687" width="11.28515625" style="277" customWidth="1"/>
    <col min="7688" max="7688" width="19.42578125" style="277" customWidth="1"/>
    <col min="7689" max="7689" width="14.5703125" style="277" customWidth="1"/>
    <col min="7690" max="7690" width="11.28515625" style="277" customWidth="1"/>
    <col min="7691" max="7691" width="20.140625" style="277" customWidth="1"/>
    <col min="7692" max="7692" width="14.5703125" style="277" customWidth="1"/>
    <col min="7693" max="7693" width="11.42578125" style="277" customWidth="1"/>
    <col min="7694" max="7936" width="9.140625" style="277"/>
    <col min="7937" max="7937" width="66" style="277" customWidth="1"/>
    <col min="7938" max="7938" width="19.28515625" style="277" customWidth="1"/>
    <col min="7939" max="7939" width="14.5703125" style="277" customWidth="1"/>
    <col min="7940" max="7940" width="11.42578125" style="277" customWidth="1"/>
    <col min="7941" max="7941" width="20" style="277" customWidth="1"/>
    <col min="7942" max="7942" width="14.5703125" style="277" customWidth="1"/>
    <col min="7943" max="7943" width="11.28515625" style="277" customWidth="1"/>
    <col min="7944" max="7944" width="19.42578125" style="277" customWidth="1"/>
    <col min="7945" max="7945" width="14.5703125" style="277" customWidth="1"/>
    <col min="7946" max="7946" width="11.28515625" style="277" customWidth="1"/>
    <col min="7947" max="7947" width="20.140625" style="277" customWidth="1"/>
    <col min="7948" max="7948" width="14.5703125" style="277" customWidth="1"/>
    <col min="7949" max="7949" width="11.42578125" style="277" customWidth="1"/>
    <col min="7950" max="8192" width="9.140625" style="277"/>
    <col min="8193" max="8193" width="66" style="277" customWidth="1"/>
    <col min="8194" max="8194" width="19.28515625" style="277" customWidth="1"/>
    <col min="8195" max="8195" width="14.5703125" style="277" customWidth="1"/>
    <col min="8196" max="8196" width="11.42578125" style="277" customWidth="1"/>
    <col min="8197" max="8197" width="20" style="277" customWidth="1"/>
    <col min="8198" max="8198" width="14.5703125" style="277" customWidth="1"/>
    <col min="8199" max="8199" width="11.28515625" style="277" customWidth="1"/>
    <col min="8200" max="8200" width="19.42578125" style="277" customWidth="1"/>
    <col min="8201" max="8201" width="14.5703125" style="277" customWidth="1"/>
    <col min="8202" max="8202" width="11.28515625" style="277" customWidth="1"/>
    <col min="8203" max="8203" width="20.140625" style="277" customWidth="1"/>
    <col min="8204" max="8204" width="14.5703125" style="277" customWidth="1"/>
    <col min="8205" max="8205" width="11.42578125" style="277" customWidth="1"/>
    <col min="8206" max="8448" width="9.140625" style="277"/>
    <col min="8449" max="8449" width="66" style="277" customWidth="1"/>
    <col min="8450" max="8450" width="19.28515625" style="277" customWidth="1"/>
    <col min="8451" max="8451" width="14.5703125" style="277" customWidth="1"/>
    <col min="8452" max="8452" width="11.42578125" style="277" customWidth="1"/>
    <col min="8453" max="8453" width="20" style="277" customWidth="1"/>
    <col min="8454" max="8454" width="14.5703125" style="277" customWidth="1"/>
    <col min="8455" max="8455" width="11.28515625" style="277" customWidth="1"/>
    <col min="8456" max="8456" width="19.42578125" style="277" customWidth="1"/>
    <col min="8457" max="8457" width="14.5703125" style="277" customWidth="1"/>
    <col min="8458" max="8458" width="11.28515625" style="277" customWidth="1"/>
    <col min="8459" max="8459" width="20.140625" style="277" customWidth="1"/>
    <col min="8460" max="8460" width="14.5703125" style="277" customWidth="1"/>
    <col min="8461" max="8461" width="11.42578125" style="277" customWidth="1"/>
    <col min="8462" max="8704" width="9.140625" style="277"/>
    <col min="8705" max="8705" width="66" style="277" customWidth="1"/>
    <col min="8706" max="8706" width="19.28515625" style="277" customWidth="1"/>
    <col min="8707" max="8707" width="14.5703125" style="277" customWidth="1"/>
    <col min="8708" max="8708" width="11.42578125" style="277" customWidth="1"/>
    <col min="8709" max="8709" width="20" style="277" customWidth="1"/>
    <col min="8710" max="8710" width="14.5703125" style="277" customWidth="1"/>
    <col min="8711" max="8711" width="11.28515625" style="277" customWidth="1"/>
    <col min="8712" max="8712" width="19.42578125" style="277" customWidth="1"/>
    <col min="8713" max="8713" width="14.5703125" style="277" customWidth="1"/>
    <col min="8714" max="8714" width="11.28515625" style="277" customWidth="1"/>
    <col min="8715" max="8715" width="20.140625" style="277" customWidth="1"/>
    <col min="8716" max="8716" width="14.5703125" style="277" customWidth="1"/>
    <col min="8717" max="8717" width="11.42578125" style="277" customWidth="1"/>
    <col min="8718" max="8960" width="9.140625" style="277"/>
    <col min="8961" max="8961" width="66" style="277" customWidth="1"/>
    <col min="8962" max="8962" width="19.28515625" style="277" customWidth="1"/>
    <col min="8963" max="8963" width="14.5703125" style="277" customWidth="1"/>
    <col min="8964" max="8964" width="11.42578125" style="277" customWidth="1"/>
    <col min="8965" max="8965" width="20" style="277" customWidth="1"/>
    <col min="8966" max="8966" width="14.5703125" style="277" customWidth="1"/>
    <col min="8967" max="8967" width="11.28515625" style="277" customWidth="1"/>
    <col min="8968" max="8968" width="19.42578125" style="277" customWidth="1"/>
    <col min="8969" max="8969" width="14.5703125" style="277" customWidth="1"/>
    <col min="8970" max="8970" width="11.28515625" style="277" customWidth="1"/>
    <col min="8971" max="8971" width="20.140625" style="277" customWidth="1"/>
    <col min="8972" max="8972" width="14.5703125" style="277" customWidth="1"/>
    <col min="8973" max="8973" width="11.42578125" style="277" customWidth="1"/>
    <col min="8974" max="9216" width="9.140625" style="277"/>
    <col min="9217" max="9217" width="66" style="277" customWidth="1"/>
    <col min="9218" max="9218" width="19.28515625" style="277" customWidth="1"/>
    <col min="9219" max="9219" width="14.5703125" style="277" customWidth="1"/>
    <col min="9220" max="9220" width="11.42578125" style="277" customWidth="1"/>
    <col min="9221" max="9221" width="20" style="277" customWidth="1"/>
    <col min="9222" max="9222" width="14.5703125" style="277" customWidth="1"/>
    <col min="9223" max="9223" width="11.28515625" style="277" customWidth="1"/>
    <col min="9224" max="9224" width="19.42578125" style="277" customWidth="1"/>
    <col min="9225" max="9225" width="14.5703125" style="277" customWidth="1"/>
    <col min="9226" max="9226" width="11.28515625" style="277" customWidth="1"/>
    <col min="9227" max="9227" width="20.140625" style="277" customWidth="1"/>
    <col min="9228" max="9228" width="14.5703125" style="277" customWidth="1"/>
    <col min="9229" max="9229" width="11.42578125" style="277" customWidth="1"/>
    <col min="9230" max="9472" width="9.140625" style="277"/>
    <col min="9473" max="9473" width="66" style="277" customWidth="1"/>
    <col min="9474" max="9474" width="19.28515625" style="277" customWidth="1"/>
    <col min="9475" max="9475" width="14.5703125" style="277" customWidth="1"/>
    <col min="9476" max="9476" width="11.42578125" style="277" customWidth="1"/>
    <col min="9477" max="9477" width="20" style="277" customWidth="1"/>
    <col min="9478" max="9478" width="14.5703125" style="277" customWidth="1"/>
    <col min="9479" max="9479" width="11.28515625" style="277" customWidth="1"/>
    <col min="9480" max="9480" width="19.42578125" style="277" customWidth="1"/>
    <col min="9481" max="9481" width="14.5703125" style="277" customWidth="1"/>
    <col min="9482" max="9482" width="11.28515625" style="277" customWidth="1"/>
    <col min="9483" max="9483" width="20.140625" style="277" customWidth="1"/>
    <col min="9484" max="9484" width="14.5703125" style="277" customWidth="1"/>
    <col min="9485" max="9485" width="11.42578125" style="277" customWidth="1"/>
    <col min="9486" max="9728" width="9.140625" style="277"/>
    <col min="9729" max="9729" width="66" style="277" customWidth="1"/>
    <col min="9730" max="9730" width="19.28515625" style="277" customWidth="1"/>
    <col min="9731" max="9731" width="14.5703125" style="277" customWidth="1"/>
    <col min="9732" max="9732" width="11.42578125" style="277" customWidth="1"/>
    <col min="9733" max="9733" width="20" style="277" customWidth="1"/>
    <col min="9734" max="9734" width="14.5703125" style="277" customWidth="1"/>
    <col min="9735" max="9735" width="11.28515625" style="277" customWidth="1"/>
    <col min="9736" max="9736" width="19.42578125" style="277" customWidth="1"/>
    <col min="9737" max="9737" width="14.5703125" style="277" customWidth="1"/>
    <col min="9738" max="9738" width="11.28515625" style="277" customWidth="1"/>
    <col min="9739" max="9739" width="20.140625" style="277" customWidth="1"/>
    <col min="9740" max="9740" width="14.5703125" style="277" customWidth="1"/>
    <col min="9741" max="9741" width="11.42578125" style="277" customWidth="1"/>
    <col min="9742" max="9984" width="9.140625" style="277"/>
    <col min="9985" max="9985" width="66" style="277" customWidth="1"/>
    <col min="9986" max="9986" width="19.28515625" style="277" customWidth="1"/>
    <col min="9987" max="9987" width="14.5703125" style="277" customWidth="1"/>
    <col min="9988" max="9988" width="11.42578125" style="277" customWidth="1"/>
    <col min="9989" max="9989" width="20" style="277" customWidth="1"/>
    <col min="9990" max="9990" width="14.5703125" style="277" customWidth="1"/>
    <col min="9991" max="9991" width="11.28515625" style="277" customWidth="1"/>
    <col min="9992" max="9992" width="19.42578125" style="277" customWidth="1"/>
    <col min="9993" max="9993" width="14.5703125" style="277" customWidth="1"/>
    <col min="9994" max="9994" width="11.28515625" style="277" customWidth="1"/>
    <col min="9995" max="9995" width="20.140625" style="277" customWidth="1"/>
    <col min="9996" max="9996" width="14.5703125" style="277" customWidth="1"/>
    <col min="9997" max="9997" width="11.42578125" style="277" customWidth="1"/>
    <col min="9998" max="10240" width="9.140625" style="277"/>
    <col min="10241" max="10241" width="66" style="277" customWidth="1"/>
    <col min="10242" max="10242" width="19.28515625" style="277" customWidth="1"/>
    <col min="10243" max="10243" width="14.5703125" style="277" customWidth="1"/>
    <col min="10244" max="10244" width="11.42578125" style="277" customWidth="1"/>
    <col min="10245" max="10245" width="20" style="277" customWidth="1"/>
    <col min="10246" max="10246" width="14.5703125" style="277" customWidth="1"/>
    <col min="10247" max="10247" width="11.28515625" style="277" customWidth="1"/>
    <col min="10248" max="10248" width="19.42578125" style="277" customWidth="1"/>
    <col min="10249" max="10249" width="14.5703125" style="277" customWidth="1"/>
    <col min="10250" max="10250" width="11.28515625" style="277" customWidth="1"/>
    <col min="10251" max="10251" width="20.140625" style="277" customWidth="1"/>
    <col min="10252" max="10252" width="14.5703125" style="277" customWidth="1"/>
    <col min="10253" max="10253" width="11.42578125" style="277" customWidth="1"/>
    <col min="10254" max="10496" width="9.140625" style="277"/>
    <col min="10497" max="10497" width="66" style="277" customWidth="1"/>
    <col min="10498" max="10498" width="19.28515625" style="277" customWidth="1"/>
    <col min="10499" max="10499" width="14.5703125" style="277" customWidth="1"/>
    <col min="10500" max="10500" width="11.42578125" style="277" customWidth="1"/>
    <col min="10501" max="10501" width="20" style="277" customWidth="1"/>
    <col min="10502" max="10502" width="14.5703125" style="277" customWidth="1"/>
    <col min="10503" max="10503" width="11.28515625" style="277" customWidth="1"/>
    <col min="10504" max="10504" width="19.42578125" style="277" customWidth="1"/>
    <col min="10505" max="10505" width="14.5703125" style="277" customWidth="1"/>
    <col min="10506" max="10506" width="11.28515625" style="277" customWidth="1"/>
    <col min="10507" max="10507" width="20.140625" style="277" customWidth="1"/>
    <col min="10508" max="10508" width="14.5703125" style="277" customWidth="1"/>
    <col min="10509" max="10509" width="11.42578125" style="277" customWidth="1"/>
    <col min="10510" max="10752" width="9.140625" style="277"/>
    <col min="10753" max="10753" width="66" style="277" customWidth="1"/>
    <col min="10754" max="10754" width="19.28515625" style="277" customWidth="1"/>
    <col min="10755" max="10755" width="14.5703125" style="277" customWidth="1"/>
    <col min="10756" max="10756" width="11.42578125" style="277" customWidth="1"/>
    <col min="10757" max="10757" width="20" style="277" customWidth="1"/>
    <col min="10758" max="10758" width="14.5703125" style="277" customWidth="1"/>
    <col min="10759" max="10759" width="11.28515625" style="277" customWidth="1"/>
    <col min="10760" max="10760" width="19.42578125" style="277" customWidth="1"/>
    <col min="10761" max="10761" width="14.5703125" style="277" customWidth="1"/>
    <col min="10762" max="10762" width="11.28515625" style="277" customWidth="1"/>
    <col min="10763" max="10763" width="20.140625" style="277" customWidth="1"/>
    <col min="10764" max="10764" width="14.5703125" style="277" customWidth="1"/>
    <col min="10765" max="10765" width="11.42578125" style="277" customWidth="1"/>
    <col min="10766" max="11008" width="9.140625" style="277"/>
    <col min="11009" max="11009" width="66" style="277" customWidth="1"/>
    <col min="11010" max="11010" width="19.28515625" style="277" customWidth="1"/>
    <col min="11011" max="11011" width="14.5703125" style="277" customWidth="1"/>
    <col min="11012" max="11012" width="11.42578125" style="277" customWidth="1"/>
    <col min="11013" max="11013" width="20" style="277" customWidth="1"/>
    <col min="11014" max="11014" width="14.5703125" style="277" customWidth="1"/>
    <col min="11015" max="11015" width="11.28515625" style="277" customWidth="1"/>
    <col min="11016" max="11016" width="19.42578125" style="277" customWidth="1"/>
    <col min="11017" max="11017" width="14.5703125" style="277" customWidth="1"/>
    <col min="11018" max="11018" width="11.28515625" style="277" customWidth="1"/>
    <col min="11019" max="11019" width="20.140625" style="277" customWidth="1"/>
    <col min="11020" max="11020" width="14.5703125" style="277" customWidth="1"/>
    <col min="11021" max="11021" width="11.42578125" style="277" customWidth="1"/>
    <col min="11022" max="11264" width="9.140625" style="277"/>
    <col min="11265" max="11265" width="66" style="277" customWidth="1"/>
    <col min="11266" max="11266" width="19.28515625" style="277" customWidth="1"/>
    <col min="11267" max="11267" width="14.5703125" style="277" customWidth="1"/>
    <col min="11268" max="11268" width="11.42578125" style="277" customWidth="1"/>
    <col min="11269" max="11269" width="20" style="277" customWidth="1"/>
    <col min="11270" max="11270" width="14.5703125" style="277" customWidth="1"/>
    <col min="11271" max="11271" width="11.28515625" style="277" customWidth="1"/>
    <col min="11272" max="11272" width="19.42578125" style="277" customWidth="1"/>
    <col min="11273" max="11273" width="14.5703125" style="277" customWidth="1"/>
    <col min="11274" max="11274" width="11.28515625" style="277" customWidth="1"/>
    <col min="11275" max="11275" width="20.140625" style="277" customWidth="1"/>
    <col min="11276" max="11276" width="14.5703125" style="277" customWidth="1"/>
    <col min="11277" max="11277" width="11.42578125" style="277" customWidth="1"/>
    <col min="11278" max="11520" width="9.140625" style="277"/>
    <col min="11521" max="11521" width="66" style="277" customWidth="1"/>
    <col min="11522" max="11522" width="19.28515625" style="277" customWidth="1"/>
    <col min="11523" max="11523" width="14.5703125" style="277" customWidth="1"/>
    <col min="11524" max="11524" width="11.42578125" style="277" customWidth="1"/>
    <col min="11525" max="11525" width="20" style="277" customWidth="1"/>
    <col min="11526" max="11526" width="14.5703125" style="277" customWidth="1"/>
    <col min="11527" max="11527" width="11.28515625" style="277" customWidth="1"/>
    <col min="11528" max="11528" width="19.42578125" style="277" customWidth="1"/>
    <col min="11529" max="11529" width="14.5703125" style="277" customWidth="1"/>
    <col min="11530" max="11530" width="11.28515625" style="277" customWidth="1"/>
    <col min="11531" max="11531" width="20.140625" style="277" customWidth="1"/>
    <col min="11532" max="11532" width="14.5703125" style="277" customWidth="1"/>
    <col min="11533" max="11533" width="11.42578125" style="277" customWidth="1"/>
    <col min="11534" max="11776" width="9.140625" style="277"/>
    <col min="11777" max="11777" width="66" style="277" customWidth="1"/>
    <col min="11778" max="11778" width="19.28515625" style="277" customWidth="1"/>
    <col min="11779" max="11779" width="14.5703125" style="277" customWidth="1"/>
    <col min="11780" max="11780" width="11.42578125" style="277" customWidth="1"/>
    <col min="11781" max="11781" width="20" style="277" customWidth="1"/>
    <col min="11782" max="11782" width="14.5703125" style="277" customWidth="1"/>
    <col min="11783" max="11783" width="11.28515625" style="277" customWidth="1"/>
    <col min="11784" max="11784" width="19.42578125" style="277" customWidth="1"/>
    <col min="11785" max="11785" width="14.5703125" style="277" customWidth="1"/>
    <col min="11786" max="11786" width="11.28515625" style="277" customWidth="1"/>
    <col min="11787" max="11787" width="20.140625" style="277" customWidth="1"/>
    <col min="11788" max="11788" width="14.5703125" style="277" customWidth="1"/>
    <col min="11789" max="11789" width="11.42578125" style="277" customWidth="1"/>
    <col min="11790" max="12032" width="9.140625" style="277"/>
    <col min="12033" max="12033" width="66" style="277" customWidth="1"/>
    <col min="12034" max="12034" width="19.28515625" style="277" customWidth="1"/>
    <col min="12035" max="12035" width="14.5703125" style="277" customWidth="1"/>
    <col min="12036" max="12036" width="11.42578125" style="277" customWidth="1"/>
    <col min="12037" max="12037" width="20" style="277" customWidth="1"/>
    <col min="12038" max="12038" width="14.5703125" style="277" customWidth="1"/>
    <col min="12039" max="12039" width="11.28515625" style="277" customWidth="1"/>
    <col min="12040" max="12040" width="19.42578125" style="277" customWidth="1"/>
    <col min="12041" max="12041" width="14.5703125" style="277" customWidth="1"/>
    <col min="12042" max="12042" width="11.28515625" style="277" customWidth="1"/>
    <col min="12043" max="12043" width="20.140625" style="277" customWidth="1"/>
    <col min="12044" max="12044" width="14.5703125" style="277" customWidth="1"/>
    <col min="12045" max="12045" width="11.42578125" style="277" customWidth="1"/>
    <col min="12046" max="12288" width="9.140625" style="277"/>
    <col min="12289" max="12289" width="66" style="277" customWidth="1"/>
    <col min="12290" max="12290" width="19.28515625" style="277" customWidth="1"/>
    <col min="12291" max="12291" width="14.5703125" style="277" customWidth="1"/>
    <col min="12292" max="12292" width="11.42578125" style="277" customWidth="1"/>
    <col min="12293" max="12293" width="20" style="277" customWidth="1"/>
    <col min="12294" max="12294" width="14.5703125" style="277" customWidth="1"/>
    <col min="12295" max="12295" width="11.28515625" style="277" customWidth="1"/>
    <col min="12296" max="12296" width="19.42578125" style="277" customWidth="1"/>
    <col min="12297" max="12297" width="14.5703125" style="277" customWidth="1"/>
    <col min="12298" max="12298" width="11.28515625" style="277" customWidth="1"/>
    <col min="12299" max="12299" width="20.140625" style="277" customWidth="1"/>
    <col min="12300" max="12300" width="14.5703125" style="277" customWidth="1"/>
    <col min="12301" max="12301" width="11.42578125" style="277" customWidth="1"/>
    <col min="12302" max="12544" width="9.140625" style="277"/>
    <col min="12545" max="12545" width="66" style="277" customWidth="1"/>
    <col min="12546" max="12546" width="19.28515625" style="277" customWidth="1"/>
    <col min="12547" max="12547" width="14.5703125" style="277" customWidth="1"/>
    <col min="12548" max="12548" width="11.42578125" style="277" customWidth="1"/>
    <col min="12549" max="12549" width="20" style="277" customWidth="1"/>
    <col min="12550" max="12550" width="14.5703125" style="277" customWidth="1"/>
    <col min="12551" max="12551" width="11.28515625" style="277" customWidth="1"/>
    <col min="12552" max="12552" width="19.42578125" style="277" customWidth="1"/>
    <col min="12553" max="12553" width="14.5703125" style="277" customWidth="1"/>
    <col min="12554" max="12554" width="11.28515625" style="277" customWidth="1"/>
    <col min="12555" max="12555" width="20.140625" style="277" customWidth="1"/>
    <col min="12556" max="12556" width="14.5703125" style="277" customWidth="1"/>
    <col min="12557" max="12557" width="11.42578125" style="277" customWidth="1"/>
    <col min="12558" max="12800" width="9.140625" style="277"/>
    <col min="12801" max="12801" width="66" style="277" customWidth="1"/>
    <col min="12802" max="12802" width="19.28515625" style="277" customWidth="1"/>
    <col min="12803" max="12803" width="14.5703125" style="277" customWidth="1"/>
    <col min="12804" max="12804" width="11.42578125" style="277" customWidth="1"/>
    <col min="12805" max="12805" width="20" style="277" customWidth="1"/>
    <col min="12806" max="12806" width="14.5703125" style="277" customWidth="1"/>
    <col min="12807" max="12807" width="11.28515625" style="277" customWidth="1"/>
    <col min="12808" max="12808" width="19.42578125" style="277" customWidth="1"/>
    <col min="12809" max="12809" width="14.5703125" style="277" customWidth="1"/>
    <col min="12810" max="12810" width="11.28515625" style="277" customWidth="1"/>
    <col min="12811" max="12811" width="20.140625" style="277" customWidth="1"/>
    <col min="12812" max="12812" width="14.5703125" style="277" customWidth="1"/>
    <col min="12813" max="12813" width="11.42578125" style="277" customWidth="1"/>
    <col min="12814" max="13056" width="9.140625" style="277"/>
    <col min="13057" max="13057" width="66" style="277" customWidth="1"/>
    <col min="13058" max="13058" width="19.28515625" style="277" customWidth="1"/>
    <col min="13059" max="13059" width="14.5703125" style="277" customWidth="1"/>
    <col min="13060" max="13060" width="11.42578125" style="277" customWidth="1"/>
    <col min="13061" max="13061" width="20" style="277" customWidth="1"/>
    <col min="13062" max="13062" width="14.5703125" style="277" customWidth="1"/>
    <col min="13063" max="13063" width="11.28515625" style="277" customWidth="1"/>
    <col min="13064" max="13064" width="19.42578125" style="277" customWidth="1"/>
    <col min="13065" max="13065" width="14.5703125" style="277" customWidth="1"/>
    <col min="13066" max="13066" width="11.28515625" style="277" customWidth="1"/>
    <col min="13067" max="13067" width="20.140625" style="277" customWidth="1"/>
    <col min="13068" max="13068" width="14.5703125" style="277" customWidth="1"/>
    <col min="13069" max="13069" width="11.42578125" style="277" customWidth="1"/>
    <col min="13070" max="13312" width="9.140625" style="277"/>
    <col min="13313" max="13313" width="66" style="277" customWidth="1"/>
    <col min="13314" max="13314" width="19.28515625" style="277" customWidth="1"/>
    <col min="13315" max="13315" width="14.5703125" style="277" customWidth="1"/>
    <col min="13316" max="13316" width="11.42578125" style="277" customWidth="1"/>
    <col min="13317" max="13317" width="20" style="277" customWidth="1"/>
    <col min="13318" max="13318" width="14.5703125" style="277" customWidth="1"/>
    <col min="13319" max="13319" width="11.28515625" style="277" customWidth="1"/>
    <col min="13320" max="13320" width="19.42578125" style="277" customWidth="1"/>
    <col min="13321" max="13321" width="14.5703125" style="277" customWidth="1"/>
    <col min="13322" max="13322" width="11.28515625" style="277" customWidth="1"/>
    <col min="13323" max="13323" width="20.140625" style="277" customWidth="1"/>
    <col min="13324" max="13324" width="14.5703125" style="277" customWidth="1"/>
    <col min="13325" max="13325" width="11.42578125" style="277" customWidth="1"/>
    <col min="13326" max="13568" width="9.140625" style="277"/>
    <col min="13569" max="13569" width="66" style="277" customWidth="1"/>
    <col min="13570" max="13570" width="19.28515625" style="277" customWidth="1"/>
    <col min="13571" max="13571" width="14.5703125" style="277" customWidth="1"/>
    <col min="13572" max="13572" width="11.42578125" style="277" customWidth="1"/>
    <col min="13573" max="13573" width="20" style="277" customWidth="1"/>
    <col min="13574" max="13574" width="14.5703125" style="277" customWidth="1"/>
    <col min="13575" max="13575" width="11.28515625" style="277" customWidth="1"/>
    <col min="13576" max="13576" width="19.42578125" style="277" customWidth="1"/>
    <col min="13577" max="13577" width="14.5703125" style="277" customWidth="1"/>
    <col min="13578" max="13578" width="11.28515625" style="277" customWidth="1"/>
    <col min="13579" max="13579" width="20.140625" style="277" customWidth="1"/>
    <col min="13580" max="13580" width="14.5703125" style="277" customWidth="1"/>
    <col min="13581" max="13581" width="11.42578125" style="277" customWidth="1"/>
    <col min="13582" max="13824" width="9.140625" style="277"/>
    <col min="13825" max="13825" width="66" style="277" customWidth="1"/>
    <col min="13826" max="13826" width="19.28515625" style="277" customWidth="1"/>
    <col min="13827" max="13827" width="14.5703125" style="277" customWidth="1"/>
    <col min="13828" max="13828" width="11.42578125" style="277" customWidth="1"/>
    <col min="13829" max="13829" width="20" style="277" customWidth="1"/>
    <col min="13830" max="13830" width="14.5703125" style="277" customWidth="1"/>
    <col min="13831" max="13831" width="11.28515625" style="277" customWidth="1"/>
    <col min="13832" max="13832" width="19.42578125" style="277" customWidth="1"/>
    <col min="13833" max="13833" width="14.5703125" style="277" customWidth="1"/>
    <col min="13834" max="13834" width="11.28515625" style="277" customWidth="1"/>
    <col min="13835" max="13835" width="20.140625" style="277" customWidth="1"/>
    <col min="13836" max="13836" width="14.5703125" style="277" customWidth="1"/>
    <col min="13837" max="13837" width="11.42578125" style="277" customWidth="1"/>
    <col min="13838" max="14080" width="9.140625" style="277"/>
    <col min="14081" max="14081" width="66" style="277" customWidth="1"/>
    <col min="14082" max="14082" width="19.28515625" style="277" customWidth="1"/>
    <col min="14083" max="14083" width="14.5703125" style="277" customWidth="1"/>
    <col min="14084" max="14084" width="11.42578125" style="277" customWidth="1"/>
    <col min="14085" max="14085" width="20" style="277" customWidth="1"/>
    <col min="14086" max="14086" width="14.5703125" style="277" customWidth="1"/>
    <col min="14087" max="14087" width="11.28515625" style="277" customWidth="1"/>
    <col min="14088" max="14088" width="19.42578125" style="277" customWidth="1"/>
    <col min="14089" max="14089" width="14.5703125" style="277" customWidth="1"/>
    <col min="14090" max="14090" width="11.28515625" style="277" customWidth="1"/>
    <col min="14091" max="14091" width="20.140625" style="277" customWidth="1"/>
    <col min="14092" max="14092" width="14.5703125" style="277" customWidth="1"/>
    <col min="14093" max="14093" width="11.42578125" style="277" customWidth="1"/>
    <col min="14094" max="14336" width="9.140625" style="277"/>
    <col min="14337" max="14337" width="66" style="277" customWidth="1"/>
    <col min="14338" max="14338" width="19.28515625" style="277" customWidth="1"/>
    <col min="14339" max="14339" width="14.5703125" style="277" customWidth="1"/>
    <col min="14340" max="14340" width="11.42578125" style="277" customWidth="1"/>
    <col min="14341" max="14341" width="20" style="277" customWidth="1"/>
    <col min="14342" max="14342" width="14.5703125" style="277" customWidth="1"/>
    <col min="14343" max="14343" width="11.28515625" style="277" customWidth="1"/>
    <col min="14344" max="14344" width="19.42578125" style="277" customWidth="1"/>
    <col min="14345" max="14345" width="14.5703125" style="277" customWidth="1"/>
    <col min="14346" max="14346" width="11.28515625" style="277" customWidth="1"/>
    <col min="14347" max="14347" width="20.140625" style="277" customWidth="1"/>
    <col min="14348" max="14348" width="14.5703125" style="277" customWidth="1"/>
    <col min="14349" max="14349" width="11.42578125" style="277" customWidth="1"/>
    <col min="14350" max="14592" width="9.140625" style="277"/>
    <col min="14593" max="14593" width="66" style="277" customWidth="1"/>
    <col min="14594" max="14594" width="19.28515625" style="277" customWidth="1"/>
    <col min="14595" max="14595" width="14.5703125" style="277" customWidth="1"/>
    <col min="14596" max="14596" width="11.42578125" style="277" customWidth="1"/>
    <col min="14597" max="14597" width="20" style="277" customWidth="1"/>
    <col min="14598" max="14598" width="14.5703125" style="277" customWidth="1"/>
    <col min="14599" max="14599" width="11.28515625" style="277" customWidth="1"/>
    <col min="14600" max="14600" width="19.42578125" style="277" customWidth="1"/>
    <col min="14601" max="14601" width="14.5703125" style="277" customWidth="1"/>
    <col min="14602" max="14602" width="11.28515625" style="277" customWidth="1"/>
    <col min="14603" max="14603" width="20.140625" style="277" customWidth="1"/>
    <col min="14604" max="14604" width="14.5703125" style="277" customWidth="1"/>
    <col min="14605" max="14605" width="11.42578125" style="277" customWidth="1"/>
    <col min="14606" max="14848" width="9.140625" style="277"/>
    <col min="14849" max="14849" width="66" style="277" customWidth="1"/>
    <col min="14850" max="14850" width="19.28515625" style="277" customWidth="1"/>
    <col min="14851" max="14851" width="14.5703125" style="277" customWidth="1"/>
    <col min="14852" max="14852" width="11.42578125" style="277" customWidth="1"/>
    <col min="14853" max="14853" width="20" style="277" customWidth="1"/>
    <col min="14854" max="14854" width="14.5703125" style="277" customWidth="1"/>
    <col min="14855" max="14855" width="11.28515625" style="277" customWidth="1"/>
    <col min="14856" max="14856" width="19.42578125" style="277" customWidth="1"/>
    <col min="14857" max="14857" width="14.5703125" style="277" customWidth="1"/>
    <col min="14858" max="14858" width="11.28515625" style="277" customWidth="1"/>
    <col min="14859" max="14859" width="20.140625" style="277" customWidth="1"/>
    <col min="14860" max="14860" width="14.5703125" style="277" customWidth="1"/>
    <col min="14861" max="14861" width="11.42578125" style="277" customWidth="1"/>
    <col min="14862" max="15104" width="9.140625" style="277"/>
    <col min="15105" max="15105" width="66" style="277" customWidth="1"/>
    <col min="15106" max="15106" width="19.28515625" style="277" customWidth="1"/>
    <col min="15107" max="15107" width="14.5703125" style="277" customWidth="1"/>
    <col min="15108" max="15108" width="11.42578125" style="277" customWidth="1"/>
    <col min="15109" max="15109" width="20" style="277" customWidth="1"/>
    <col min="15110" max="15110" width="14.5703125" style="277" customWidth="1"/>
    <col min="15111" max="15111" width="11.28515625" style="277" customWidth="1"/>
    <col min="15112" max="15112" width="19.42578125" style="277" customWidth="1"/>
    <col min="15113" max="15113" width="14.5703125" style="277" customWidth="1"/>
    <col min="15114" max="15114" width="11.28515625" style="277" customWidth="1"/>
    <col min="15115" max="15115" width="20.140625" style="277" customWidth="1"/>
    <col min="15116" max="15116" width="14.5703125" style="277" customWidth="1"/>
    <col min="15117" max="15117" width="11.42578125" style="277" customWidth="1"/>
    <col min="15118" max="15360" width="9.140625" style="277"/>
    <col min="15361" max="15361" width="66" style="277" customWidth="1"/>
    <col min="15362" max="15362" width="19.28515625" style="277" customWidth="1"/>
    <col min="15363" max="15363" width="14.5703125" style="277" customWidth="1"/>
    <col min="15364" max="15364" width="11.42578125" style="277" customWidth="1"/>
    <col min="15365" max="15365" width="20" style="277" customWidth="1"/>
    <col min="15366" max="15366" width="14.5703125" style="277" customWidth="1"/>
    <col min="15367" max="15367" width="11.28515625" style="277" customWidth="1"/>
    <col min="15368" max="15368" width="19.42578125" style="277" customWidth="1"/>
    <col min="15369" max="15369" width="14.5703125" style="277" customWidth="1"/>
    <col min="15370" max="15370" width="11.28515625" style="277" customWidth="1"/>
    <col min="15371" max="15371" width="20.140625" style="277" customWidth="1"/>
    <col min="15372" max="15372" width="14.5703125" style="277" customWidth="1"/>
    <col min="15373" max="15373" width="11.42578125" style="277" customWidth="1"/>
    <col min="15374" max="15616" width="9.140625" style="277"/>
    <col min="15617" max="15617" width="66" style="277" customWidth="1"/>
    <col min="15618" max="15618" width="19.28515625" style="277" customWidth="1"/>
    <col min="15619" max="15619" width="14.5703125" style="277" customWidth="1"/>
    <col min="15620" max="15620" width="11.42578125" style="277" customWidth="1"/>
    <col min="15621" max="15621" width="20" style="277" customWidth="1"/>
    <col min="15622" max="15622" width="14.5703125" style="277" customWidth="1"/>
    <col min="15623" max="15623" width="11.28515625" style="277" customWidth="1"/>
    <col min="15624" max="15624" width="19.42578125" style="277" customWidth="1"/>
    <col min="15625" max="15625" width="14.5703125" style="277" customWidth="1"/>
    <col min="15626" max="15626" width="11.28515625" style="277" customWidth="1"/>
    <col min="15627" max="15627" width="20.140625" style="277" customWidth="1"/>
    <col min="15628" max="15628" width="14.5703125" style="277" customWidth="1"/>
    <col min="15629" max="15629" width="11.42578125" style="277" customWidth="1"/>
    <col min="15630" max="15872" width="9.140625" style="277"/>
    <col min="15873" max="15873" width="66" style="277" customWidth="1"/>
    <col min="15874" max="15874" width="19.28515625" style="277" customWidth="1"/>
    <col min="15875" max="15875" width="14.5703125" style="277" customWidth="1"/>
    <col min="15876" max="15876" width="11.42578125" style="277" customWidth="1"/>
    <col min="15877" max="15877" width="20" style="277" customWidth="1"/>
    <col min="15878" max="15878" width="14.5703125" style="277" customWidth="1"/>
    <col min="15879" max="15879" width="11.28515625" style="277" customWidth="1"/>
    <col min="15880" max="15880" width="19.42578125" style="277" customWidth="1"/>
    <col min="15881" max="15881" width="14.5703125" style="277" customWidth="1"/>
    <col min="15882" max="15882" width="11.28515625" style="277" customWidth="1"/>
    <col min="15883" max="15883" width="20.140625" style="277" customWidth="1"/>
    <col min="15884" max="15884" width="14.5703125" style="277" customWidth="1"/>
    <col min="15885" max="15885" width="11.42578125" style="277" customWidth="1"/>
    <col min="15886" max="16128" width="9.140625" style="277"/>
    <col min="16129" max="16129" width="66" style="277" customWidth="1"/>
    <col min="16130" max="16130" width="19.28515625" style="277" customWidth="1"/>
    <col min="16131" max="16131" width="14.5703125" style="277" customWidth="1"/>
    <col min="16132" max="16132" width="11.42578125" style="277" customWidth="1"/>
    <col min="16133" max="16133" width="20" style="277" customWidth="1"/>
    <col min="16134" max="16134" width="14.5703125" style="277" customWidth="1"/>
    <col min="16135" max="16135" width="11.28515625" style="277" customWidth="1"/>
    <col min="16136" max="16136" width="19.42578125" style="277" customWidth="1"/>
    <col min="16137" max="16137" width="14.5703125" style="277" customWidth="1"/>
    <col min="16138" max="16138" width="11.28515625" style="277" customWidth="1"/>
    <col min="16139" max="16139" width="20.140625" style="277" customWidth="1"/>
    <col min="16140" max="16140" width="14.5703125" style="277" customWidth="1"/>
    <col min="16141" max="16141" width="11.42578125" style="277" customWidth="1"/>
    <col min="16142" max="16384" width="9.140625" style="277"/>
  </cols>
  <sheetData>
    <row r="1" spans="1:16">
      <c r="A1" s="7027"/>
      <c r="B1" s="7027"/>
      <c r="C1" s="7027"/>
      <c r="D1" s="7027"/>
      <c r="E1" s="7027"/>
      <c r="F1" s="7027"/>
      <c r="G1" s="7027"/>
      <c r="H1" s="7027"/>
      <c r="I1" s="7027"/>
      <c r="J1" s="7027"/>
      <c r="K1" s="7027"/>
      <c r="L1" s="7027"/>
      <c r="M1" s="7027"/>
      <c r="N1" s="279"/>
      <c r="O1" s="279"/>
      <c r="P1" s="279"/>
    </row>
    <row r="2" spans="1:16" ht="20.25" customHeight="1">
      <c r="A2" s="7028" t="s">
        <v>179</v>
      </c>
      <c r="B2" s="7028"/>
      <c r="C2" s="7028"/>
      <c r="D2" s="7028"/>
      <c r="E2" s="7028"/>
      <c r="F2" s="7028"/>
      <c r="G2" s="7028"/>
      <c r="H2" s="7028"/>
      <c r="I2" s="7028"/>
      <c r="J2" s="7028"/>
      <c r="K2" s="7028"/>
      <c r="L2" s="7028"/>
      <c r="M2" s="7028"/>
      <c r="N2" s="279"/>
      <c r="O2" s="279"/>
      <c r="P2" s="279"/>
    </row>
    <row r="3" spans="1:16" ht="30" customHeight="1">
      <c r="A3" s="7028" t="s">
        <v>398</v>
      </c>
      <c r="B3" s="7028"/>
      <c r="C3" s="7028"/>
      <c r="D3" s="7028"/>
      <c r="E3" s="7028"/>
      <c r="F3" s="7028"/>
      <c r="G3" s="7028"/>
      <c r="H3" s="7028"/>
      <c r="I3" s="7028"/>
      <c r="J3" s="7028"/>
      <c r="K3" s="7028"/>
      <c r="L3" s="7028"/>
      <c r="M3" s="7028"/>
      <c r="N3" s="279"/>
      <c r="O3" s="279"/>
      <c r="P3" s="279"/>
    </row>
    <row r="4" spans="1:16" ht="3" customHeight="1" thickBot="1">
      <c r="A4" s="7029"/>
      <c r="B4" s="7029"/>
      <c r="C4" s="7029"/>
      <c r="D4" s="7029"/>
      <c r="E4" s="7029"/>
      <c r="F4" s="7029"/>
      <c r="G4" s="7029"/>
      <c r="H4" s="7029"/>
      <c r="I4" s="7029"/>
      <c r="J4" s="7029"/>
      <c r="K4" s="7029"/>
      <c r="L4" s="7029"/>
      <c r="M4" s="7029"/>
      <c r="N4" s="279"/>
      <c r="O4" s="279"/>
      <c r="P4" s="279"/>
    </row>
    <row r="5" spans="1:16" ht="34.5" customHeight="1">
      <c r="A5" s="4098" t="s">
        <v>180</v>
      </c>
      <c r="B5" s="7030" t="s">
        <v>36</v>
      </c>
      <c r="C5" s="7031"/>
      <c r="D5" s="7032"/>
      <c r="E5" s="7030" t="s">
        <v>37</v>
      </c>
      <c r="F5" s="7031"/>
      <c r="G5" s="7032"/>
      <c r="H5" s="7030" t="s">
        <v>45</v>
      </c>
      <c r="I5" s="7031"/>
      <c r="J5" s="7033"/>
      <c r="K5" s="7034" t="s">
        <v>38</v>
      </c>
      <c r="L5" s="7031"/>
      <c r="M5" s="7033"/>
      <c r="N5" s="279"/>
      <c r="O5" s="279"/>
      <c r="P5" s="279"/>
    </row>
    <row r="6" spans="1:16" ht="45.75" customHeight="1" thickBot="1">
      <c r="A6" s="4099"/>
      <c r="B6" s="4151" t="s">
        <v>7</v>
      </c>
      <c r="C6" s="4152" t="s">
        <v>8</v>
      </c>
      <c r="D6" s="4153" t="s">
        <v>9</v>
      </c>
      <c r="E6" s="4151" t="s">
        <v>7</v>
      </c>
      <c r="F6" s="4152" t="s">
        <v>8</v>
      </c>
      <c r="G6" s="4153" t="s">
        <v>9</v>
      </c>
      <c r="H6" s="4154" t="s">
        <v>7</v>
      </c>
      <c r="I6" s="4155" t="s">
        <v>8</v>
      </c>
      <c r="J6" s="4156" t="s">
        <v>9</v>
      </c>
      <c r="K6" s="4157" t="s">
        <v>7</v>
      </c>
      <c r="L6" s="4152" t="s">
        <v>8</v>
      </c>
      <c r="M6" s="4100" t="s">
        <v>9</v>
      </c>
      <c r="N6" s="279"/>
      <c r="O6" s="279"/>
      <c r="P6" s="279"/>
    </row>
    <row r="7" spans="1:16" ht="19.5">
      <c r="A7" s="4101" t="s">
        <v>10</v>
      </c>
      <c r="B7" s="4102"/>
      <c r="C7" s="4103"/>
      <c r="D7" s="4104"/>
      <c r="E7" s="4102"/>
      <c r="F7" s="4103"/>
      <c r="G7" s="4104"/>
      <c r="H7" s="4102"/>
      <c r="I7" s="4103"/>
      <c r="J7" s="4104"/>
      <c r="K7" s="4105"/>
      <c r="L7" s="4106"/>
      <c r="M7" s="4107"/>
      <c r="N7" s="279"/>
      <c r="O7" s="279"/>
      <c r="P7" s="279"/>
    </row>
    <row r="8" spans="1:16" ht="29.25" customHeight="1">
      <c r="A8" s="4108" t="s">
        <v>190</v>
      </c>
      <c r="B8" s="4109">
        <v>24</v>
      </c>
      <c r="C8" s="4110">
        <v>1</v>
      </c>
      <c r="D8" s="4111">
        <v>25</v>
      </c>
      <c r="E8" s="4109">
        <v>10</v>
      </c>
      <c r="F8" s="4110">
        <v>6</v>
      </c>
      <c r="G8" s="4111">
        <v>16</v>
      </c>
      <c r="H8" s="4109">
        <v>0</v>
      </c>
      <c r="I8" s="4110">
        <v>0</v>
      </c>
      <c r="J8" s="4111">
        <v>0</v>
      </c>
      <c r="K8" s="4112">
        <f t="shared" ref="K8:L11" si="0">SUM(B8+E8+H8)</f>
        <v>34</v>
      </c>
      <c r="L8" s="4113">
        <f t="shared" si="0"/>
        <v>7</v>
      </c>
      <c r="M8" s="4114">
        <f>SUM(K8+L8)</f>
        <v>41</v>
      </c>
      <c r="N8" s="279"/>
      <c r="O8" s="279"/>
      <c r="P8" s="279"/>
    </row>
    <row r="9" spans="1:16" ht="34.5" customHeight="1">
      <c r="A9" s="4108" t="s">
        <v>188</v>
      </c>
      <c r="B9" s="4109">
        <v>0</v>
      </c>
      <c r="C9" s="4110">
        <v>0</v>
      </c>
      <c r="D9" s="4111">
        <v>0</v>
      </c>
      <c r="E9" s="4109">
        <v>0</v>
      </c>
      <c r="F9" s="4110">
        <v>0</v>
      </c>
      <c r="G9" s="4111">
        <v>0</v>
      </c>
      <c r="H9" s="4109">
        <v>0</v>
      </c>
      <c r="I9" s="4110">
        <v>0</v>
      </c>
      <c r="J9" s="4111">
        <v>0</v>
      </c>
      <c r="K9" s="4112">
        <f t="shared" si="0"/>
        <v>0</v>
      </c>
      <c r="L9" s="4113">
        <f t="shared" si="0"/>
        <v>0</v>
      </c>
      <c r="M9" s="4114">
        <f>SUM(K9+L9)</f>
        <v>0</v>
      </c>
      <c r="N9" s="279"/>
      <c r="O9" s="279"/>
      <c r="P9" s="279"/>
    </row>
    <row r="10" spans="1:16" ht="31.5" customHeight="1">
      <c r="A10" s="4108" t="s">
        <v>189</v>
      </c>
      <c r="B10" s="4115">
        <v>0</v>
      </c>
      <c r="C10" s="4116">
        <v>0</v>
      </c>
      <c r="D10" s="4117">
        <v>0</v>
      </c>
      <c r="E10" s="4115">
        <v>8</v>
      </c>
      <c r="F10" s="4116">
        <v>1</v>
      </c>
      <c r="G10" s="4117">
        <v>9</v>
      </c>
      <c r="H10" s="4109">
        <v>0</v>
      </c>
      <c r="I10" s="4110">
        <v>0</v>
      </c>
      <c r="J10" s="4111">
        <v>0</v>
      </c>
      <c r="K10" s="4112">
        <f t="shared" si="0"/>
        <v>8</v>
      </c>
      <c r="L10" s="4113">
        <f t="shared" si="0"/>
        <v>1</v>
      </c>
      <c r="M10" s="4114">
        <f>SUM(K10+L10)</f>
        <v>9</v>
      </c>
      <c r="N10" s="279"/>
      <c r="O10" s="279"/>
      <c r="P10" s="279"/>
    </row>
    <row r="11" spans="1:16" ht="24" customHeight="1" thickBot="1">
      <c r="A11" s="4118" t="s">
        <v>191</v>
      </c>
      <c r="B11" s="4119">
        <v>0</v>
      </c>
      <c r="C11" s="4120">
        <v>0</v>
      </c>
      <c r="D11" s="4121">
        <v>0</v>
      </c>
      <c r="E11" s="4119">
        <v>0</v>
      </c>
      <c r="F11" s="4120">
        <v>0</v>
      </c>
      <c r="G11" s="4121">
        <v>0</v>
      </c>
      <c r="H11" s="4109">
        <v>0</v>
      </c>
      <c r="I11" s="4110">
        <v>0</v>
      </c>
      <c r="J11" s="4111">
        <v>0</v>
      </c>
      <c r="K11" s="4122">
        <f t="shared" si="0"/>
        <v>0</v>
      </c>
      <c r="L11" s="4123">
        <f t="shared" si="0"/>
        <v>0</v>
      </c>
      <c r="M11" s="4124">
        <f>SUM(K11+L11)</f>
        <v>0</v>
      </c>
      <c r="N11" s="279"/>
      <c r="O11" s="279"/>
      <c r="P11" s="279"/>
    </row>
    <row r="12" spans="1:16" ht="29.25" customHeight="1" thickBot="1">
      <c r="A12" s="4125" t="s">
        <v>27</v>
      </c>
      <c r="B12" s="4126">
        <f>SUM(B8:B11)</f>
        <v>24</v>
      </c>
      <c r="C12" s="4126">
        <f>SUM(C8:C11)</f>
        <v>1</v>
      </c>
      <c r="D12" s="4126">
        <f>SUM(D8:D11)</f>
        <v>25</v>
      </c>
      <c r="E12" s="4126">
        <f>SUM(E8:E11)</f>
        <v>18</v>
      </c>
      <c r="F12" s="4126">
        <f t="shared" ref="F12:M12" si="1">SUM(F8:F11)</f>
        <v>7</v>
      </c>
      <c r="G12" s="4126">
        <f t="shared" si="1"/>
        <v>25</v>
      </c>
      <c r="H12" s="4126">
        <v>0</v>
      </c>
      <c r="I12" s="4126">
        <v>0</v>
      </c>
      <c r="J12" s="4126">
        <v>0</v>
      </c>
      <c r="K12" s="4126">
        <f t="shared" si="1"/>
        <v>42</v>
      </c>
      <c r="L12" s="4126">
        <f t="shared" si="1"/>
        <v>8</v>
      </c>
      <c r="M12" s="4126">
        <f t="shared" si="1"/>
        <v>50</v>
      </c>
      <c r="N12" s="279"/>
      <c r="O12" s="279"/>
      <c r="P12" s="279"/>
    </row>
    <row r="13" spans="1:16" ht="19.5">
      <c r="A13" s="4127" t="s">
        <v>15</v>
      </c>
      <c r="B13" s="4128"/>
      <c r="C13" s="4129"/>
      <c r="D13" s="4130"/>
      <c r="E13" s="4128"/>
      <c r="F13" s="4129"/>
      <c r="G13" s="4130"/>
      <c r="H13" s="4128"/>
      <c r="I13" s="4129"/>
      <c r="J13" s="4130"/>
      <c r="K13" s="4128"/>
      <c r="L13" s="4129"/>
      <c r="M13" s="4130"/>
      <c r="N13" s="279"/>
      <c r="O13" s="279"/>
      <c r="P13" s="279"/>
    </row>
    <row r="14" spans="1:16" ht="19.5">
      <c r="A14" s="4131" t="s">
        <v>16</v>
      </c>
      <c r="B14" s="4109"/>
      <c r="C14" s="4110"/>
      <c r="D14" s="4111"/>
      <c r="E14" s="4109"/>
      <c r="F14" s="4110"/>
      <c r="G14" s="4111"/>
      <c r="H14" s="4109"/>
      <c r="I14" s="4110"/>
      <c r="J14" s="4111"/>
      <c r="K14" s="4132"/>
      <c r="L14" s="4110"/>
      <c r="M14" s="4111"/>
      <c r="N14" s="279"/>
      <c r="O14" s="279"/>
      <c r="P14" s="279"/>
    </row>
    <row r="15" spans="1:16" ht="19.5">
      <c r="A15" s="4108" t="s">
        <v>190</v>
      </c>
      <c r="B15" s="4109">
        <v>24</v>
      </c>
      <c r="C15" s="4110">
        <v>1</v>
      </c>
      <c r="D15" s="4111">
        <v>25</v>
      </c>
      <c r="E15" s="4109">
        <v>10</v>
      </c>
      <c r="F15" s="4110">
        <v>6</v>
      </c>
      <c r="G15" s="4111">
        <v>16</v>
      </c>
      <c r="H15" s="4109">
        <v>0</v>
      </c>
      <c r="I15" s="4110">
        <v>0</v>
      </c>
      <c r="J15" s="4111">
        <v>0</v>
      </c>
      <c r="K15" s="4112">
        <f t="shared" ref="K15:L18" si="2">SUM(B15+E15+H15)</f>
        <v>34</v>
      </c>
      <c r="L15" s="4113">
        <f t="shared" si="2"/>
        <v>7</v>
      </c>
      <c r="M15" s="4114">
        <f>SUM(K15+L15)</f>
        <v>41</v>
      </c>
      <c r="N15" s="279"/>
      <c r="O15" s="279"/>
      <c r="P15" s="279"/>
    </row>
    <row r="16" spans="1:16" ht="19.5">
      <c r="A16" s="4108" t="s">
        <v>188</v>
      </c>
      <c r="B16" s="4109">
        <v>0</v>
      </c>
      <c r="C16" s="4110">
        <v>0</v>
      </c>
      <c r="D16" s="4111">
        <v>0</v>
      </c>
      <c r="E16" s="4109">
        <v>0</v>
      </c>
      <c r="F16" s="4110">
        <v>0</v>
      </c>
      <c r="G16" s="4111">
        <v>0</v>
      </c>
      <c r="H16" s="4109">
        <v>0</v>
      </c>
      <c r="I16" s="4110">
        <v>0</v>
      </c>
      <c r="J16" s="4111">
        <v>0</v>
      </c>
      <c r="K16" s="4112">
        <f t="shared" si="2"/>
        <v>0</v>
      </c>
      <c r="L16" s="4113">
        <f t="shared" si="2"/>
        <v>0</v>
      </c>
      <c r="M16" s="4114">
        <f>SUM(K16+L16)</f>
        <v>0</v>
      </c>
      <c r="N16" s="279"/>
      <c r="O16" s="279"/>
      <c r="P16" s="279"/>
    </row>
    <row r="17" spans="1:16" ht="24" customHeight="1">
      <c r="A17" s="4108" t="s">
        <v>189</v>
      </c>
      <c r="B17" s="4109">
        <v>0</v>
      </c>
      <c r="C17" s="4110">
        <v>0</v>
      </c>
      <c r="D17" s="4111">
        <v>0</v>
      </c>
      <c r="E17" s="4109">
        <v>8</v>
      </c>
      <c r="F17" s="4110">
        <v>1</v>
      </c>
      <c r="G17" s="4111">
        <v>9</v>
      </c>
      <c r="H17" s="4109">
        <v>0</v>
      </c>
      <c r="I17" s="4110">
        <v>0</v>
      </c>
      <c r="J17" s="4111">
        <v>0</v>
      </c>
      <c r="K17" s="4112">
        <f t="shared" si="2"/>
        <v>8</v>
      </c>
      <c r="L17" s="4113">
        <f t="shared" si="2"/>
        <v>1</v>
      </c>
      <c r="M17" s="4114">
        <f>SUM(K17+L17)</f>
        <v>9</v>
      </c>
      <c r="N17" s="279"/>
      <c r="O17" s="279"/>
      <c r="P17" s="279"/>
    </row>
    <row r="18" spans="1:16" ht="29.25" customHeight="1" thickBot="1">
      <c r="A18" s="4118" t="s">
        <v>191</v>
      </c>
      <c r="B18" s="4119">
        <v>0</v>
      </c>
      <c r="C18" s="4120">
        <v>0</v>
      </c>
      <c r="D18" s="4121">
        <v>0</v>
      </c>
      <c r="E18" s="4119">
        <v>0</v>
      </c>
      <c r="F18" s="4120">
        <v>0</v>
      </c>
      <c r="G18" s="4121">
        <v>0</v>
      </c>
      <c r="H18" s="4109">
        <v>0</v>
      </c>
      <c r="I18" s="4110">
        <v>0</v>
      </c>
      <c r="J18" s="4111">
        <v>0</v>
      </c>
      <c r="K18" s="4122">
        <f t="shared" si="2"/>
        <v>0</v>
      </c>
      <c r="L18" s="4123">
        <f t="shared" si="2"/>
        <v>0</v>
      </c>
      <c r="M18" s="4124">
        <f>SUM(K18+L18)</f>
        <v>0</v>
      </c>
      <c r="N18" s="279"/>
      <c r="O18" s="279"/>
      <c r="P18" s="279"/>
    </row>
    <row r="19" spans="1:16" ht="30" customHeight="1" thickBot="1">
      <c r="A19" s="4133" t="s">
        <v>17</v>
      </c>
      <c r="B19" s="4126">
        <v>25</v>
      </c>
      <c r="C19" s="4126">
        <v>1</v>
      </c>
      <c r="D19" s="4126">
        <v>25</v>
      </c>
      <c r="E19" s="4126">
        <f>SUM(E15:E18)</f>
        <v>18</v>
      </c>
      <c r="F19" s="4126">
        <f t="shared" ref="F19:M19" si="3">SUM(F15:F18)</f>
        <v>7</v>
      </c>
      <c r="G19" s="4126">
        <f t="shared" si="3"/>
        <v>25</v>
      </c>
      <c r="H19" s="4126">
        <v>0</v>
      </c>
      <c r="I19" s="4126">
        <v>0</v>
      </c>
      <c r="J19" s="4126">
        <v>0</v>
      </c>
      <c r="K19" s="4126">
        <f t="shared" si="3"/>
        <v>42</v>
      </c>
      <c r="L19" s="4126">
        <f t="shared" si="3"/>
        <v>8</v>
      </c>
      <c r="M19" s="4126">
        <f t="shared" si="3"/>
        <v>50</v>
      </c>
      <c r="N19" s="279"/>
      <c r="O19" s="279"/>
      <c r="P19" s="279"/>
    </row>
    <row r="20" spans="1:16" ht="27" customHeight="1">
      <c r="A20" s="4134" t="s">
        <v>18</v>
      </c>
      <c r="B20" s="4102"/>
      <c r="C20" s="4103"/>
      <c r="D20" s="4135"/>
      <c r="E20" s="4102"/>
      <c r="F20" s="4103"/>
      <c r="G20" s="4135"/>
      <c r="H20" s="4102"/>
      <c r="I20" s="4136"/>
      <c r="J20" s="4104"/>
      <c r="K20" s="4137"/>
      <c r="L20" s="4138"/>
      <c r="M20" s="4139"/>
      <c r="N20" s="279"/>
      <c r="O20" s="279"/>
      <c r="P20" s="279"/>
    </row>
    <row r="21" spans="1:16" ht="30" customHeight="1">
      <c r="A21" s="4140" t="s">
        <v>190</v>
      </c>
      <c r="B21" s="4109">
        <v>0</v>
      </c>
      <c r="C21" s="4110">
        <v>0</v>
      </c>
      <c r="D21" s="4141">
        <v>0</v>
      </c>
      <c r="E21" s="4109">
        <v>0</v>
      </c>
      <c r="F21" s="4110">
        <v>0</v>
      </c>
      <c r="G21" s="4141">
        <v>0</v>
      </c>
      <c r="H21" s="4109">
        <v>0</v>
      </c>
      <c r="I21" s="4142">
        <v>0</v>
      </c>
      <c r="J21" s="4111">
        <v>0</v>
      </c>
      <c r="K21" s="4143">
        <v>0</v>
      </c>
      <c r="L21" s="4113">
        <v>0</v>
      </c>
      <c r="M21" s="4114">
        <v>0</v>
      </c>
      <c r="N21" s="279"/>
      <c r="O21" s="279"/>
      <c r="P21" s="279"/>
    </row>
    <row r="22" spans="1:16" ht="30.75" customHeight="1">
      <c r="A22" s="4140" t="s">
        <v>188</v>
      </c>
      <c r="B22" s="4109">
        <v>0</v>
      </c>
      <c r="C22" s="4110">
        <v>0</v>
      </c>
      <c r="D22" s="4141">
        <v>0</v>
      </c>
      <c r="E22" s="4109">
        <v>0</v>
      </c>
      <c r="F22" s="4110">
        <v>0</v>
      </c>
      <c r="G22" s="4141">
        <v>0</v>
      </c>
      <c r="H22" s="4109">
        <v>0</v>
      </c>
      <c r="I22" s="4142">
        <v>0</v>
      </c>
      <c r="J22" s="4111">
        <v>0</v>
      </c>
      <c r="K22" s="4143">
        <v>0</v>
      </c>
      <c r="L22" s="4113">
        <v>0</v>
      </c>
      <c r="M22" s="4114">
        <v>0</v>
      </c>
      <c r="N22" s="279"/>
      <c r="O22" s="279"/>
      <c r="P22" s="279"/>
    </row>
    <row r="23" spans="1:16" ht="25.5" customHeight="1">
      <c r="A23" s="4140" t="s">
        <v>189</v>
      </c>
      <c r="B23" s="4109">
        <v>0</v>
      </c>
      <c r="C23" s="4110">
        <v>0</v>
      </c>
      <c r="D23" s="4141">
        <v>0</v>
      </c>
      <c r="E23" s="4109">
        <v>0</v>
      </c>
      <c r="F23" s="4110">
        <v>0</v>
      </c>
      <c r="G23" s="4141">
        <v>0</v>
      </c>
      <c r="H23" s="4109">
        <v>0</v>
      </c>
      <c r="I23" s="4142">
        <v>0</v>
      </c>
      <c r="J23" s="4111">
        <v>0</v>
      </c>
      <c r="K23" s="4143">
        <v>0</v>
      </c>
      <c r="L23" s="4113">
        <v>0</v>
      </c>
      <c r="M23" s="4114">
        <v>0</v>
      </c>
      <c r="N23" s="279"/>
      <c r="O23" s="279"/>
      <c r="P23" s="279"/>
    </row>
    <row r="24" spans="1:16" ht="31.5" customHeight="1" thickBot="1">
      <c r="A24" s="4144" t="s">
        <v>191</v>
      </c>
      <c r="B24" s="4119">
        <v>0</v>
      </c>
      <c r="C24" s="4120">
        <v>0</v>
      </c>
      <c r="D24" s="4145">
        <v>0</v>
      </c>
      <c r="E24" s="4119">
        <v>0</v>
      </c>
      <c r="F24" s="4120">
        <v>0</v>
      </c>
      <c r="G24" s="4145">
        <v>0</v>
      </c>
      <c r="H24" s="4119">
        <v>0</v>
      </c>
      <c r="I24" s="4146">
        <v>0</v>
      </c>
      <c r="J24" s="4147">
        <v>0</v>
      </c>
      <c r="K24" s="4148">
        <v>0</v>
      </c>
      <c r="L24" s="4123">
        <v>0</v>
      </c>
      <c r="M24" s="4124">
        <v>0</v>
      </c>
      <c r="N24" s="279"/>
      <c r="O24" s="279"/>
      <c r="P24" s="279"/>
    </row>
    <row r="25" spans="1:16" ht="31.5" customHeight="1" thickBot="1">
      <c r="A25" s="4133" t="s">
        <v>19</v>
      </c>
      <c r="B25" s="4126">
        <v>0</v>
      </c>
      <c r="C25" s="4126">
        <v>0</v>
      </c>
      <c r="D25" s="4126">
        <v>0</v>
      </c>
      <c r="E25" s="4126">
        <v>0</v>
      </c>
      <c r="F25" s="4126">
        <v>0</v>
      </c>
      <c r="G25" s="4126">
        <v>0</v>
      </c>
      <c r="H25" s="4126">
        <v>0</v>
      </c>
      <c r="I25" s="4126">
        <v>0</v>
      </c>
      <c r="J25" s="4126">
        <v>0</v>
      </c>
      <c r="K25" s="4126">
        <v>0</v>
      </c>
      <c r="L25" s="4126">
        <v>0</v>
      </c>
      <c r="M25" s="4126">
        <v>0</v>
      </c>
      <c r="N25" s="279"/>
      <c r="O25" s="279"/>
      <c r="P25" s="279"/>
    </row>
    <row r="26" spans="1:16" ht="24.75" customHeight="1" thickBot="1">
      <c r="A26" s="4149" t="s">
        <v>29</v>
      </c>
      <c r="B26" s="4126">
        <v>25</v>
      </c>
      <c r="C26" s="4126">
        <v>1</v>
      </c>
      <c r="D26" s="4126">
        <v>25</v>
      </c>
      <c r="E26" s="4126">
        <f>SUM(E15:E18)</f>
        <v>18</v>
      </c>
      <c r="F26" s="4126">
        <f t="shared" ref="F26:M26" si="4">SUM(F15:F18)</f>
        <v>7</v>
      </c>
      <c r="G26" s="4126">
        <f t="shared" si="4"/>
        <v>25</v>
      </c>
      <c r="H26" s="4126">
        <f t="shared" si="4"/>
        <v>0</v>
      </c>
      <c r="I26" s="4126">
        <f t="shared" si="4"/>
        <v>0</v>
      </c>
      <c r="J26" s="4126">
        <f t="shared" si="4"/>
        <v>0</v>
      </c>
      <c r="K26" s="4126">
        <f t="shared" si="4"/>
        <v>42</v>
      </c>
      <c r="L26" s="4126">
        <f t="shared" si="4"/>
        <v>8</v>
      </c>
      <c r="M26" s="4126">
        <f t="shared" si="4"/>
        <v>50</v>
      </c>
      <c r="N26" s="279"/>
      <c r="O26" s="279"/>
      <c r="P26" s="279"/>
    </row>
    <row r="27" spans="1:16" ht="24" customHeight="1" thickBot="1">
      <c r="A27" s="4149" t="s">
        <v>30</v>
      </c>
      <c r="B27" s="4150">
        <v>0</v>
      </c>
      <c r="C27" s="4150">
        <v>0</v>
      </c>
      <c r="D27" s="4150">
        <v>0</v>
      </c>
      <c r="E27" s="4150">
        <v>0</v>
      </c>
      <c r="F27" s="4150">
        <v>0</v>
      </c>
      <c r="G27" s="4150">
        <v>0</v>
      </c>
      <c r="H27" s="4150">
        <v>0</v>
      </c>
      <c r="I27" s="4150">
        <v>0</v>
      </c>
      <c r="J27" s="4150">
        <v>0</v>
      </c>
      <c r="K27" s="4126">
        <f>SUM(B27+E27+H27)</f>
        <v>0</v>
      </c>
      <c r="L27" s="4126">
        <f>SUM(C27+F27+I27)</f>
        <v>0</v>
      </c>
      <c r="M27" s="4126">
        <f>SUM(K27+L27)</f>
        <v>0</v>
      </c>
      <c r="N27" s="279"/>
      <c r="O27" s="279"/>
      <c r="P27" s="279"/>
    </row>
    <row r="28" spans="1:16" ht="31.5" customHeight="1" thickBot="1">
      <c r="A28" s="4125" t="s">
        <v>31</v>
      </c>
      <c r="B28" s="4158">
        <v>25</v>
      </c>
      <c r="C28" s="4158">
        <v>1</v>
      </c>
      <c r="D28" s="4158">
        <v>25</v>
      </c>
      <c r="E28" s="4158">
        <f>SUM(E26:E27)</f>
        <v>18</v>
      </c>
      <c r="F28" s="4158">
        <f t="shared" ref="F28:M28" si="5">SUM(F26:F27)</f>
        <v>7</v>
      </c>
      <c r="G28" s="4158">
        <f t="shared" si="5"/>
        <v>25</v>
      </c>
      <c r="H28" s="4158">
        <f t="shared" si="5"/>
        <v>0</v>
      </c>
      <c r="I28" s="4158">
        <f t="shared" si="5"/>
        <v>0</v>
      </c>
      <c r="J28" s="4158">
        <f t="shared" si="5"/>
        <v>0</v>
      </c>
      <c r="K28" s="4158">
        <f t="shared" si="5"/>
        <v>42</v>
      </c>
      <c r="L28" s="4158">
        <f t="shared" si="5"/>
        <v>8</v>
      </c>
      <c r="M28" s="4158">
        <f t="shared" si="5"/>
        <v>50</v>
      </c>
      <c r="N28" s="279"/>
      <c r="O28" s="279"/>
      <c r="P28" s="279"/>
    </row>
    <row r="29" spans="1:16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</row>
    <row r="30" spans="1:16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</row>
    <row r="31" spans="1:16">
      <c r="A31" s="7026"/>
      <c r="B31" s="7026"/>
      <c r="C31" s="7026"/>
      <c r="D31" s="7026"/>
      <c r="E31" s="7026"/>
      <c r="F31" s="7026"/>
      <c r="G31" s="7026"/>
      <c r="H31" s="278"/>
      <c r="I31" s="278"/>
      <c r="J31" s="278"/>
      <c r="K31" s="280"/>
      <c r="L31" s="278"/>
      <c r="M31" s="278"/>
      <c r="N31" s="278"/>
      <c r="O31" s="278"/>
      <c r="P31" s="278"/>
    </row>
    <row r="32" spans="1:16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2"/>
  <sheetViews>
    <sheetView topLeftCell="A16" zoomScale="40" zoomScaleNormal="40" workbookViewId="0">
      <selection activeCell="M30" sqref="M30"/>
    </sheetView>
  </sheetViews>
  <sheetFormatPr defaultRowHeight="25.5"/>
  <cols>
    <col min="1" max="1" width="95.140625" style="71" customWidth="1"/>
    <col min="2" max="2" width="17" style="71" customWidth="1"/>
    <col min="3" max="3" width="16.7109375" style="71" customWidth="1"/>
    <col min="4" max="4" width="17" style="71" customWidth="1"/>
    <col min="5" max="5" width="16.7109375" style="71" customWidth="1"/>
    <col min="6" max="6" width="17" style="71" customWidth="1"/>
    <col min="7" max="7" width="16.7109375" style="71" customWidth="1"/>
    <col min="8" max="8" width="17" style="71" customWidth="1"/>
    <col min="9" max="15" width="16.7109375" style="71" customWidth="1"/>
    <col min="16" max="16" width="18" style="71" customWidth="1"/>
    <col min="17" max="18" width="10.7109375" style="71" customWidth="1"/>
    <col min="19" max="19" width="9.1406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bestFit="1" customWidth="1"/>
    <col min="25" max="25" width="11.28515625" style="71" customWidth="1"/>
    <col min="26" max="256" width="9.140625" style="71"/>
    <col min="257" max="257" width="95.140625" style="71" customWidth="1"/>
    <col min="258" max="258" width="17" style="71" customWidth="1"/>
    <col min="259" max="259" width="16.7109375" style="71" customWidth="1"/>
    <col min="260" max="260" width="17" style="71" customWidth="1"/>
    <col min="261" max="261" width="16.7109375" style="71" customWidth="1"/>
    <col min="262" max="262" width="17" style="71" customWidth="1"/>
    <col min="263" max="263" width="16.7109375" style="71" customWidth="1"/>
    <col min="264" max="264" width="17" style="71" customWidth="1"/>
    <col min="265" max="271" width="16.7109375" style="71" customWidth="1"/>
    <col min="272" max="272" width="18" style="71" customWidth="1"/>
    <col min="273" max="274" width="10.7109375" style="71" customWidth="1"/>
    <col min="275" max="275" width="9.140625" style="71" customWidth="1"/>
    <col min="276" max="276" width="12.85546875" style="71" customWidth="1"/>
    <col min="277" max="277" width="23.42578125" style="71" customWidth="1"/>
    <col min="278" max="279" width="9.140625" style="71" customWidth="1"/>
    <col min="280" max="280" width="10.5703125" style="71" bestFit="1" customWidth="1"/>
    <col min="281" max="281" width="11.28515625" style="71" customWidth="1"/>
    <col min="282" max="512" width="9.140625" style="71"/>
    <col min="513" max="513" width="95.140625" style="71" customWidth="1"/>
    <col min="514" max="514" width="17" style="71" customWidth="1"/>
    <col min="515" max="515" width="16.7109375" style="71" customWidth="1"/>
    <col min="516" max="516" width="17" style="71" customWidth="1"/>
    <col min="517" max="517" width="16.7109375" style="71" customWidth="1"/>
    <col min="518" max="518" width="17" style="71" customWidth="1"/>
    <col min="519" max="519" width="16.7109375" style="71" customWidth="1"/>
    <col min="520" max="520" width="17" style="71" customWidth="1"/>
    <col min="521" max="527" width="16.7109375" style="71" customWidth="1"/>
    <col min="528" max="528" width="18" style="71" customWidth="1"/>
    <col min="529" max="530" width="10.7109375" style="71" customWidth="1"/>
    <col min="531" max="531" width="9.140625" style="71" customWidth="1"/>
    <col min="532" max="532" width="12.85546875" style="71" customWidth="1"/>
    <col min="533" max="533" width="23.42578125" style="71" customWidth="1"/>
    <col min="534" max="535" width="9.140625" style="71" customWidth="1"/>
    <col min="536" max="536" width="10.5703125" style="71" bestFit="1" customWidth="1"/>
    <col min="537" max="537" width="11.28515625" style="71" customWidth="1"/>
    <col min="538" max="768" width="9.140625" style="71"/>
    <col min="769" max="769" width="95.140625" style="71" customWidth="1"/>
    <col min="770" max="770" width="17" style="71" customWidth="1"/>
    <col min="771" max="771" width="16.7109375" style="71" customWidth="1"/>
    <col min="772" max="772" width="17" style="71" customWidth="1"/>
    <col min="773" max="773" width="16.7109375" style="71" customWidth="1"/>
    <col min="774" max="774" width="17" style="71" customWidth="1"/>
    <col min="775" max="775" width="16.7109375" style="71" customWidth="1"/>
    <col min="776" max="776" width="17" style="71" customWidth="1"/>
    <col min="777" max="783" width="16.7109375" style="71" customWidth="1"/>
    <col min="784" max="784" width="18" style="71" customWidth="1"/>
    <col min="785" max="786" width="10.7109375" style="71" customWidth="1"/>
    <col min="787" max="787" width="9.140625" style="71" customWidth="1"/>
    <col min="788" max="788" width="12.85546875" style="71" customWidth="1"/>
    <col min="789" max="789" width="23.42578125" style="71" customWidth="1"/>
    <col min="790" max="791" width="9.140625" style="71" customWidth="1"/>
    <col min="792" max="792" width="10.5703125" style="71" bestFit="1" customWidth="1"/>
    <col min="793" max="793" width="11.28515625" style="71" customWidth="1"/>
    <col min="794" max="1024" width="9.140625" style="71"/>
    <col min="1025" max="1025" width="95.140625" style="71" customWidth="1"/>
    <col min="1026" max="1026" width="17" style="71" customWidth="1"/>
    <col min="1027" max="1027" width="16.7109375" style="71" customWidth="1"/>
    <col min="1028" max="1028" width="17" style="71" customWidth="1"/>
    <col min="1029" max="1029" width="16.7109375" style="71" customWidth="1"/>
    <col min="1030" max="1030" width="17" style="71" customWidth="1"/>
    <col min="1031" max="1031" width="16.7109375" style="71" customWidth="1"/>
    <col min="1032" max="1032" width="17" style="71" customWidth="1"/>
    <col min="1033" max="1039" width="16.7109375" style="71" customWidth="1"/>
    <col min="1040" max="1040" width="18" style="71" customWidth="1"/>
    <col min="1041" max="1042" width="10.7109375" style="71" customWidth="1"/>
    <col min="1043" max="1043" width="9.140625" style="71" customWidth="1"/>
    <col min="1044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bestFit="1" customWidth="1"/>
    <col min="1049" max="1049" width="11.28515625" style="71" customWidth="1"/>
    <col min="1050" max="1280" width="9.140625" style="71"/>
    <col min="1281" max="1281" width="95.140625" style="71" customWidth="1"/>
    <col min="1282" max="1282" width="17" style="71" customWidth="1"/>
    <col min="1283" max="1283" width="16.7109375" style="71" customWidth="1"/>
    <col min="1284" max="1284" width="17" style="71" customWidth="1"/>
    <col min="1285" max="1285" width="16.7109375" style="71" customWidth="1"/>
    <col min="1286" max="1286" width="17" style="71" customWidth="1"/>
    <col min="1287" max="1287" width="16.7109375" style="71" customWidth="1"/>
    <col min="1288" max="1288" width="17" style="71" customWidth="1"/>
    <col min="1289" max="1295" width="16.7109375" style="71" customWidth="1"/>
    <col min="1296" max="1296" width="18" style="71" customWidth="1"/>
    <col min="1297" max="1298" width="10.7109375" style="71" customWidth="1"/>
    <col min="1299" max="1299" width="9.140625" style="71" customWidth="1"/>
    <col min="1300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bestFit="1" customWidth="1"/>
    <col min="1305" max="1305" width="11.28515625" style="71" customWidth="1"/>
    <col min="1306" max="1536" width="9.140625" style="71"/>
    <col min="1537" max="1537" width="95.140625" style="71" customWidth="1"/>
    <col min="1538" max="1538" width="17" style="71" customWidth="1"/>
    <col min="1539" max="1539" width="16.7109375" style="71" customWidth="1"/>
    <col min="1540" max="1540" width="17" style="71" customWidth="1"/>
    <col min="1541" max="1541" width="16.7109375" style="71" customWidth="1"/>
    <col min="1542" max="1542" width="17" style="71" customWidth="1"/>
    <col min="1543" max="1543" width="16.7109375" style="71" customWidth="1"/>
    <col min="1544" max="1544" width="17" style="71" customWidth="1"/>
    <col min="1545" max="1551" width="16.7109375" style="71" customWidth="1"/>
    <col min="1552" max="1552" width="18" style="71" customWidth="1"/>
    <col min="1553" max="1554" width="10.7109375" style="71" customWidth="1"/>
    <col min="1555" max="1555" width="9.140625" style="71" customWidth="1"/>
    <col min="1556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bestFit="1" customWidth="1"/>
    <col min="1561" max="1561" width="11.28515625" style="71" customWidth="1"/>
    <col min="1562" max="1792" width="9.140625" style="71"/>
    <col min="1793" max="1793" width="95.140625" style="71" customWidth="1"/>
    <col min="1794" max="1794" width="17" style="71" customWidth="1"/>
    <col min="1795" max="1795" width="16.7109375" style="71" customWidth="1"/>
    <col min="1796" max="1796" width="17" style="71" customWidth="1"/>
    <col min="1797" max="1797" width="16.7109375" style="71" customWidth="1"/>
    <col min="1798" max="1798" width="17" style="71" customWidth="1"/>
    <col min="1799" max="1799" width="16.7109375" style="71" customWidth="1"/>
    <col min="1800" max="1800" width="17" style="71" customWidth="1"/>
    <col min="1801" max="1807" width="16.7109375" style="71" customWidth="1"/>
    <col min="1808" max="1808" width="18" style="71" customWidth="1"/>
    <col min="1809" max="1810" width="10.7109375" style="71" customWidth="1"/>
    <col min="1811" max="1811" width="9.140625" style="71" customWidth="1"/>
    <col min="1812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bestFit="1" customWidth="1"/>
    <col min="1817" max="1817" width="11.28515625" style="71" customWidth="1"/>
    <col min="1818" max="2048" width="9.140625" style="71"/>
    <col min="2049" max="2049" width="95.140625" style="71" customWidth="1"/>
    <col min="2050" max="2050" width="17" style="71" customWidth="1"/>
    <col min="2051" max="2051" width="16.7109375" style="71" customWidth="1"/>
    <col min="2052" max="2052" width="17" style="71" customWidth="1"/>
    <col min="2053" max="2053" width="16.7109375" style="71" customWidth="1"/>
    <col min="2054" max="2054" width="17" style="71" customWidth="1"/>
    <col min="2055" max="2055" width="16.7109375" style="71" customWidth="1"/>
    <col min="2056" max="2056" width="17" style="71" customWidth="1"/>
    <col min="2057" max="2063" width="16.7109375" style="71" customWidth="1"/>
    <col min="2064" max="2064" width="18" style="71" customWidth="1"/>
    <col min="2065" max="2066" width="10.7109375" style="71" customWidth="1"/>
    <col min="2067" max="2067" width="9.140625" style="71" customWidth="1"/>
    <col min="2068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bestFit="1" customWidth="1"/>
    <col min="2073" max="2073" width="11.28515625" style="71" customWidth="1"/>
    <col min="2074" max="2304" width="9.140625" style="71"/>
    <col min="2305" max="2305" width="95.140625" style="71" customWidth="1"/>
    <col min="2306" max="2306" width="17" style="71" customWidth="1"/>
    <col min="2307" max="2307" width="16.7109375" style="71" customWidth="1"/>
    <col min="2308" max="2308" width="17" style="71" customWidth="1"/>
    <col min="2309" max="2309" width="16.7109375" style="71" customWidth="1"/>
    <col min="2310" max="2310" width="17" style="71" customWidth="1"/>
    <col min="2311" max="2311" width="16.7109375" style="71" customWidth="1"/>
    <col min="2312" max="2312" width="17" style="71" customWidth="1"/>
    <col min="2313" max="2319" width="16.7109375" style="71" customWidth="1"/>
    <col min="2320" max="2320" width="18" style="71" customWidth="1"/>
    <col min="2321" max="2322" width="10.7109375" style="71" customWidth="1"/>
    <col min="2323" max="2323" width="9.140625" style="71" customWidth="1"/>
    <col min="2324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bestFit="1" customWidth="1"/>
    <col min="2329" max="2329" width="11.28515625" style="71" customWidth="1"/>
    <col min="2330" max="2560" width="9.140625" style="71"/>
    <col min="2561" max="2561" width="95.140625" style="71" customWidth="1"/>
    <col min="2562" max="2562" width="17" style="71" customWidth="1"/>
    <col min="2563" max="2563" width="16.7109375" style="71" customWidth="1"/>
    <col min="2564" max="2564" width="17" style="71" customWidth="1"/>
    <col min="2565" max="2565" width="16.7109375" style="71" customWidth="1"/>
    <col min="2566" max="2566" width="17" style="71" customWidth="1"/>
    <col min="2567" max="2567" width="16.7109375" style="71" customWidth="1"/>
    <col min="2568" max="2568" width="17" style="71" customWidth="1"/>
    <col min="2569" max="2575" width="16.7109375" style="71" customWidth="1"/>
    <col min="2576" max="2576" width="18" style="71" customWidth="1"/>
    <col min="2577" max="2578" width="10.7109375" style="71" customWidth="1"/>
    <col min="2579" max="2579" width="9.140625" style="71" customWidth="1"/>
    <col min="2580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bestFit="1" customWidth="1"/>
    <col min="2585" max="2585" width="11.28515625" style="71" customWidth="1"/>
    <col min="2586" max="2816" width="9.140625" style="71"/>
    <col min="2817" max="2817" width="95.140625" style="71" customWidth="1"/>
    <col min="2818" max="2818" width="17" style="71" customWidth="1"/>
    <col min="2819" max="2819" width="16.7109375" style="71" customWidth="1"/>
    <col min="2820" max="2820" width="17" style="71" customWidth="1"/>
    <col min="2821" max="2821" width="16.7109375" style="71" customWidth="1"/>
    <col min="2822" max="2822" width="17" style="71" customWidth="1"/>
    <col min="2823" max="2823" width="16.7109375" style="71" customWidth="1"/>
    <col min="2824" max="2824" width="17" style="71" customWidth="1"/>
    <col min="2825" max="2831" width="16.7109375" style="71" customWidth="1"/>
    <col min="2832" max="2832" width="18" style="71" customWidth="1"/>
    <col min="2833" max="2834" width="10.7109375" style="71" customWidth="1"/>
    <col min="2835" max="2835" width="9.140625" style="71" customWidth="1"/>
    <col min="2836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bestFit="1" customWidth="1"/>
    <col min="2841" max="2841" width="11.28515625" style="71" customWidth="1"/>
    <col min="2842" max="3072" width="9.140625" style="71"/>
    <col min="3073" max="3073" width="95.140625" style="71" customWidth="1"/>
    <col min="3074" max="3074" width="17" style="71" customWidth="1"/>
    <col min="3075" max="3075" width="16.7109375" style="71" customWidth="1"/>
    <col min="3076" max="3076" width="17" style="71" customWidth="1"/>
    <col min="3077" max="3077" width="16.7109375" style="71" customWidth="1"/>
    <col min="3078" max="3078" width="17" style="71" customWidth="1"/>
    <col min="3079" max="3079" width="16.7109375" style="71" customWidth="1"/>
    <col min="3080" max="3080" width="17" style="71" customWidth="1"/>
    <col min="3081" max="3087" width="16.7109375" style="71" customWidth="1"/>
    <col min="3088" max="3088" width="18" style="71" customWidth="1"/>
    <col min="3089" max="3090" width="10.7109375" style="71" customWidth="1"/>
    <col min="3091" max="3091" width="9.140625" style="71" customWidth="1"/>
    <col min="3092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bestFit="1" customWidth="1"/>
    <col min="3097" max="3097" width="11.28515625" style="71" customWidth="1"/>
    <col min="3098" max="3328" width="9.140625" style="71"/>
    <col min="3329" max="3329" width="95.140625" style="71" customWidth="1"/>
    <col min="3330" max="3330" width="17" style="71" customWidth="1"/>
    <col min="3331" max="3331" width="16.7109375" style="71" customWidth="1"/>
    <col min="3332" max="3332" width="17" style="71" customWidth="1"/>
    <col min="3333" max="3333" width="16.7109375" style="71" customWidth="1"/>
    <col min="3334" max="3334" width="17" style="71" customWidth="1"/>
    <col min="3335" max="3335" width="16.7109375" style="71" customWidth="1"/>
    <col min="3336" max="3336" width="17" style="71" customWidth="1"/>
    <col min="3337" max="3343" width="16.7109375" style="71" customWidth="1"/>
    <col min="3344" max="3344" width="18" style="71" customWidth="1"/>
    <col min="3345" max="3346" width="10.7109375" style="71" customWidth="1"/>
    <col min="3347" max="3347" width="9.140625" style="71" customWidth="1"/>
    <col min="3348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bestFit="1" customWidth="1"/>
    <col min="3353" max="3353" width="11.28515625" style="71" customWidth="1"/>
    <col min="3354" max="3584" width="9.140625" style="71"/>
    <col min="3585" max="3585" width="95.140625" style="71" customWidth="1"/>
    <col min="3586" max="3586" width="17" style="71" customWidth="1"/>
    <col min="3587" max="3587" width="16.7109375" style="71" customWidth="1"/>
    <col min="3588" max="3588" width="17" style="71" customWidth="1"/>
    <col min="3589" max="3589" width="16.7109375" style="71" customWidth="1"/>
    <col min="3590" max="3590" width="17" style="71" customWidth="1"/>
    <col min="3591" max="3591" width="16.7109375" style="71" customWidth="1"/>
    <col min="3592" max="3592" width="17" style="71" customWidth="1"/>
    <col min="3593" max="3599" width="16.7109375" style="71" customWidth="1"/>
    <col min="3600" max="3600" width="18" style="71" customWidth="1"/>
    <col min="3601" max="3602" width="10.7109375" style="71" customWidth="1"/>
    <col min="3603" max="3603" width="9.140625" style="71" customWidth="1"/>
    <col min="3604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bestFit="1" customWidth="1"/>
    <col min="3609" max="3609" width="11.28515625" style="71" customWidth="1"/>
    <col min="3610" max="3840" width="9.140625" style="71"/>
    <col min="3841" max="3841" width="95.140625" style="71" customWidth="1"/>
    <col min="3842" max="3842" width="17" style="71" customWidth="1"/>
    <col min="3843" max="3843" width="16.7109375" style="71" customWidth="1"/>
    <col min="3844" max="3844" width="17" style="71" customWidth="1"/>
    <col min="3845" max="3845" width="16.7109375" style="71" customWidth="1"/>
    <col min="3846" max="3846" width="17" style="71" customWidth="1"/>
    <col min="3847" max="3847" width="16.7109375" style="71" customWidth="1"/>
    <col min="3848" max="3848" width="17" style="71" customWidth="1"/>
    <col min="3849" max="3855" width="16.7109375" style="71" customWidth="1"/>
    <col min="3856" max="3856" width="18" style="71" customWidth="1"/>
    <col min="3857" max="3858" width="10.7109375" style="71" customWidth="1"/>
    <col min="3859" max="3859" width="9.140625" style="71" customWidth="1"/>
    <col min="3860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bestFit="1" customWidth="1"/>
    <col min="3865" max="3865" width="11.28515625" style="71" customWidth="1"/>
    <col min="3866" max="4096" width="9.140625" style="71"/>
    <col min="4097" max="4097" width="95.140625" style="71" customWidth="1"/>
    <col min="4098" max="4098" width="17" style="71" customWidth="1"/>
    <col min="4099" max="4099" width="16.7109375" style="71" customWidth="1"/>
    <col min="4100" max="4100" width="17" style="71" customWidth="1"/>
    <col min="4101" max="4101" width="16.7109375" style="71" customWidth="1"/>
    <col min="4102" max="4102" width="17" style="71" customWidth="1"/>
    <col min="4103" max="4103" width="16.7109375" style="71" customWidth="1"/>
    <col min="4104" max="4104" width="17" style="71" customWidth="1"/>
    <col min="4105" max="4111" width="16.7109375" style="71" customWidth="1"/>
    <col min="4112" max="4112" width="18" style="71" customWidth="1"/>
    <col min="4113" max="4114" width="10.7109375" style="71" customWidth="1"/>
    <col min="4115" max="4115" width="9.140625" style="71" customWidth="1"/>
    <col min="4116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bestFit="1" customWidth="1"/>
    <col min="4121" max="4121" width="11.28515625" style="71" customWidth="1"/>
    <col min="4122" max="4352" width="9.140625" style="71"/>
    <col min="4353" max="4353" width="95.140625" style="71" customWidth="1"/>
    <col min="4354" max="4354" width="17" style="71" customWidth="1"/>
    <col min="4355" max="4355" width="16.7109375" style="71" customWidth="1"/>
    <col min="4356" max="4356" width="17" style="71" customWidth="1"/>
    <col min="4357" max="4357" width="16.7109375" style="71" customWidth="1"/>
    <col min="4358" max="4358" width="17" style="71" customWidth="1"/>
    <col min="4359" max="4359" width="16.7109375" style="71" customWidth="1"/>
    <col min="4360" max="4360" width="17" style="71" customWidth="1"/>
    <col min="4361" max="4367" width="16.7109375" style="71" customWidth="1"/>
    <col min="4368" max="4368" width="18" style="71" customWidth="1"/>
    <col min="4369" max="4370" width="10.7109375" style="71" customWidth="1"/>
    <col min="4371" max="4371" width="9.140625" style="71" customWidth="1"/>
    <col min="4372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bestFit="1" customWidth="1"/>
    <col min="4377" max="4377" width="11.28515625" style="71" customWidth="1"/>
    <col min="4378" max="4608" width="9.140625" style="71"/>
    <col min="4609" max="4609" width="95.140625" style="71" customWidth="1"/>
    <col min="4610" max="4610" width="17" style="71" customWidth="1"/>
    <col min="4611" max="4611" width="16.7109375" style="71" customWidth="1"/>
    <col min="4612" max="4612" width="17" style="71" customWidth="1"/>
    <col min="4613" max="4613" width="16.7109375" style="71" customWidth="1"/>
    <col min="4614" max="4614" width="17" style="71" customWidth="1"/>
    <col min="4615" max="4615" width="16.7109375" style="71" customWidth="1"/>
    <col min="4616" max="4616" width="17" style="71" customWidth="1"/>
    <col min="4617" max="4623" width="16.7109375" style="71" customWidth="1"/>
    <col min="4624" max="4624" width="18" style="71" customWidth="1"/>
    <col min="4625" max="4626" width="10.7109375" style="71" customWidth="1"/>
    <col min="4627" max="4627" width="9.140625" style="71" customWidth="1"/>
    <col min="4628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bestFit="1" customWidth="1"/>
    <col min="4633" max="4633" width="11.28515625" style="71" customWidth="1"/>
    <col min="4634" max="4864" width="9.140625" style="71"/>
    <col min="4865" max="4865" width="95.140625" style="71" customWidth="1"/>
    <col min="4866" max="4866" width="17" style="71" customWidth="1"/>
    <col min="4867" max="4867" width="16.7109375" style="71" customWidth="1"/>
    <col min="4868" max="4868" width="17" style="71" customWidth="1"/>
    <col min="4869" max="4869" width="16.7109375" style="71" customWidth="1"/>
    <col min="4870" max="4870" width="17" style="71" customWidth="1"/>
    <col min="4871" max="4871" width="16.7109375" style="71" customWidth="1"/>
    <col min="4872" max="4872" width="17" style="71" customWidth="1"/>
    <col min="4873" max="4879" width="16.7109375" style="71" customWidth="1"/>
    <col min="4880" max="4880" width="18" style="71" customWidth="1"/>
    <col min="4881" max="4882" width="10.7109375" style="71" customWidth="1"/>
    <col min="4883" max="4883" width="9.140625" style="71" customWidth="1"/>
    <col min="4884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bestFit="1" customWidth="1"/>
    <col min="4889" max="4889" width="11.28515625" style="71" customWidth="1"/>
    <col min="4890" max="5120" width="9.140625" style="71"/>
    <col min="5121" max="5121" width="95.140625" style="71" customWidth="1"/>
    <col min="5122" max="5122" width="17" style="71" customWidth="1"/>
    <col min="5123" max="5123" width="16.7109375" style="71" customWidth="1"/>
    <col min="5124" max="5124" width="17" style="71" customWidth="1"/>
    <col min="5125" max="5125" width="16.7109375" style="71" customWidth="1"/>
    <col min="5126" max="5126" width="17" style="71" customWidth="1"/>
    <col min="5127" max="5127" width="16.7109375" style="71" customWidth="1"/>
    <col min="5128" max="5128" width="17" style="71" customWidth="1"/>
    <col min="5129" max="5135" width="16.7109375" style="71" customWidth="1"/>
    <col min="5136" max="5136" width="18" style="71" customWidth="1"/>
    <col min="5137" max="5138" width="10.7109375" style="71" customWidth="1"/>
    <col min="5139" max="5139" width="9.140625" style="71" customWidth="1"/>
    <col min="5140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bestFit="1" customWidth="1"/>
    <col min="5145" max="5145" width="11.28515625" style="71" customWidth="1"/>
    <col min="5146" max="5376" width="9.140625" style="71"/>
    <col min="5377" max="5377" width="95.140625" style="71" customWidth="1"/>
    <col min="5378" max="5378" width="17" style="71" customWidth="1"/>
    <col min="5379" max="5379" width="16.7109375" style="71" customWidth="1"/>
    <col min="5380" max="5380" width="17" style="71" customWidth="1"/>
    <col min="5381" max="5381" width="16.7109375" style="71" customWidth="1"/>
    <col min="5382" max="5382" width="17" style="71" customWidth="1"/>
    <col min="5383" max="5383" width="16.7109375" style="71" customWidth="1"/>
    <col min="5384" max="5384" width="17" style="71" customWidth="1"/>
    <col min="5385" max="5391" width="16.7109375" style="71" customWidth="1"/>
    <col min="5392" max="5392" width="18" style="71" customWidth="1"/>
    <col min="5393" max="5394" width="10.7109375" style="71" customWidth="1"/>
    <col min="5395" max="5395" width="9.140625" style="71" customWidth="1"/>
    <col min="5396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bestFit="1" customWidth="1"/>
    <col min="5401" max="5401" width="11.28515625" style="71" customWidth="1"/>
    <col min="5402" max="5632" width="9.140625" style="71"/>
    <col min="5633" max="5633" width="95.140625" style="71" customWidth="1"/>
    <col min="5634" max="5634" width="17" style="71" customWidth="1"/>
    <col min="5635" max="5635" width="16.7109375" style="71" customWidth="1"/>
    <col min="5636" max="5636" width="17" style="71" customWidth="1"/>
    <col min="5637" max="5637" width="16.7109375" style="71" customWidth="1"/>
    <col min="5638" max="5638" width="17" style="71" customWidth="1"/>
    <col min="5639" max="5639" width="16.7109375" style="71" customWidth="1"/>
    <col min="5640" max="5640" width="17" style="71" customWidth="1"/>
    <col min="5641" max="5647" width="16.7109375" style="71" customWidth="1"/>
    <col min="5648" max="5648" width="18" style="71" customWidth="1"/>
    <col min="5649" max="5650" width="10.7109375" style="71" customWidth="1"/>
    <col min="5651" max="5651" width="9.140625" style="71" customWidth="1"/>
    <col min="5652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bestFit="1" customWidth="1"/>
    <col min="5657" max="5657" width="11.28515625" style="71" customWidth="1"/>
    <col min="5658" max="5888" width="9.140625" style="71"/>
    <col min="5889" max="5889" width="95.140625" style="71" customWidth="1"/>
    <col min="5890" max="5890" width="17" style="71" customWidth="1"/>
    <col min="5891" max="5891" width="16.7109375" style="71" customWidth="1"/>
    <col min="5892" max="5892" width="17" style="71" customWidth="1"/>
    <col min="5893" max="5893" width="16.7109375" style="71" customWidth="1"/>
    <col min="5894" max="5894" width="17" style="71" customWidth="1"/>
    <col min="5895" max="5895" width="16.7109375" style="71" customWidth="1"/>
    <col min="5896" max="5896" width="17" style="71" customWidth="1"/>
    <col min="5897" max="5903" width="16.7109375" style="71" customWidth="1"/>
    <col min="5904" max="5904" width="18" style="71" customWidth="1"/>
    <col min="5905" max="5906" width="10.7109375" style="71" customWidth="1"/>
    <col min="5907" max="5907" width="9.140625" style="71" customWidth="1"/>
    <col min="5908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bestFit="1" customWidth="1"/>
    <col min="5913" max="5913" width="11.28515625" style="71" customWidth="1"/>
    <col min="5914" max="6144" width="9.140625" style="71"/>
    <col min="6145" max="6145" width="95.140625" style="71" customWidth="1"/>
    <col min="6146" max="6146" width="17" style="71" customWidth="1"/>
    <col min="6147" max="6147" width="16.7109375" style="71" customWidth="1"/>
    <col min="6148" max="6148" width="17" style="71" customWidth="1"/>
    <col min="6149" max="6149" width="16.7109375" style="71" customWidth="1"/>
    <col min="6150" max="6150" width="17" style="71" customWidth="1"/>
    <col min="6151" max="6151" width="16.7109375" style="71" customWidth="1"/>
    <col min="6152" max="6152" width="17" style="71" customWidth="1"/>
    <col min="6153" max="6159" width="16.7109375" style="71" customWidth="1"/>
    <col min="6160" max="6160" width="18" style="71" customWidth="1"/>
    <col min="6161" max="6162" width="10.7109375" style="71" customWidth="1"/>
    <col min="6163" max="6163" width="9.140625" style="71" customWidth="1"/>
    <col min="6164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bestFit="1" customWidth="1"/>
    <col min="6169" max="6169" width="11.28515625" style="71" customWidth="1"/>
    <col min="6170" max="6400" width="9.140625" style="71"/>
    <col min="6401" max="6401" width="95.140625" style="71" customWidth="1"/>
    <col min="6402" max="6402" width="17" style="71" customWidth="1"/>
    <col min="6403" max="6403" width="16.7109375" style="71" customWidth="1"/>
    <col min="6404" max="6404" width="17" style="71" customWidth="1"/>
    <col min="6405" max="6405" width="16.7109375" style="71" customWidth="1"/>
    <col min="6406" max="6406" width="17" style="71" customWidth="1"/>
    <col min="6407" max="6407" width="16.7109375" style="71" customWidth="1"/>
    <col min="6408" max="6408" width="17" style="71" customWidth="1"/>
    <col min="6409" max="6415" width="16.7109375" style="71" customWidth="1"/>
    <col min="6416" max="6416" width="18" style="71" customWidth="1"/>
    <col min="6417" max="6418" width="10.7109375" style="71" customWidth="1"/>
    <col min="6419" max="6419" width="9.140625" style="71" customWidth="1"/>
    <col min="6420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bestFit="1" customWidth="1"/>
    <col min="6425" max="6425" width="11.28515625" style="71" customWidth="1"/>
    <col min="6426" max="6656" width="9.140625" style="71"/>
    <col min="6657" max="6657" width="95.140625" style="71" customWidth="1"/>
    <col min="6658" max="6658" width="17" style="71" customWidth="1"/>
    <col min="6659" max="6659" width="16.7109375" style="71" customWidth="1"/>
    <col min="6660" max="6660" width="17" style="71" customWidth="1"/>
    <col min="6661" max="6661" width="16.7109375" style="71" customWidth="1"/>
    <col min="6662" max="6662" width="17" style="71" customWidth="1"/>
    <col min="6663" max="6663" width="16.7109375" style="71" customWidth="1"/>
    <col min="6664" max="6664" width="17" style="71" customWidth="1"/>
    <col min="6665" max="6671" width="16.7109375" style="71" customWidth="1"/>
    <col min="6672" max="6672" width="18" style="71" customWidth="1"/>
    <col min="6673" max="6674" width="10.7109375" style="71" customWidth="1"/>
    <col min="6675" max="6675" width="9.140625" style="71" customWidth="1"/>
    <col min="6676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bestFit="1" customWidth="1"/>
    <col min="6681" max="6681" width="11.28515625" style="71" customWidth="1"/>
    <col min="6682" max="6912" width="9.140625" style="71"/>
    <col min="6913" max="6913" width="95.140625" style="71" customWidth="1"/>
    <col min="6914" max="6914" width="17" style="71" customWidth="1"/>
    <col min="6915" max="6915" width="16.7109375" style="71" customWidth="1"/>
    <col min="6916" max="6916" width="17" style="71" customWidth="1"/>
    <col min="6917" max="6917" width="16.7109375" style="71" customWidth="1"/>
    <col min="6918" max="6918" width="17" style="71" customWidth="1"/>
    <col min="6919" max="6919" width="16.7109375" style="71" customWidth="1"/>
    <col min="6920" max="6920" width="17" style="71" customWidth="1"/>
    <col min="6921" max="6927" width="16.7109375" style="71" customWidth="1"/>
    <col min="6928" max="6928" width="18" style="71" customWidth="1"/>
    <col min="6929" max="6930" width="10.7109375" style="71" customWidth="1"/>
    <col min="6931" max="6931" width="9.140625" style="71" customWidth="1"/>
    <col min="6932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bestFit="1" customWidth="1"/>
    <col min="6937" max="6937" width="11.28515625" style="71" customWidth="1"/>
    <col min="6938" max="7168" width="9.140625" style="71"/>
    <col min="7169" max="7169" width="95.140625" style="71" customWidth="1"/>
    <col min="7170" max="7170" width="17" style="71" customWidth="1"/>
    <col min="7171" max="7171" width="16.7109375" style="71" customWidth="1"/>
    <col min="7172" max="7172" width="17" style="71" customWidth="1"/>
    <col min="7173" max="7173" width="16.7109375" style="71" customWidth="1"/>
    <col min="7174" max="7174" width="17" style="71" customWidth="1"/>
    <col min="7175" max="7175" width="16.7109375" style="71" customWidth="1"/>
    <col min="7176" max="7176" width="17" style="71" customWidth="1"/>
    <col min="7177" max="7183" width="16.7109375" style="71" customWidth="1"/>
    <col min="7184" max="7184" width="18" style="71" customWidth="1"/>
    <col min="7185" max="7186" width="10.7109375" style="71" customWidth="1"/>
    <col min="7187" max="7187" width="9.140625" style="71" customWidth="1"/>
    <col min="7188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bestFit="1" customWidth="1"/>
    <col min="7193" max="7193" width="11.28515625" style="71" customWidth="1"/>
    <col min="7194" max="7424" width="9.140625" style="71"/>
    <col min="7425" max="7425" width="95.140625" style="71" customWidth="1"/>
    <col min="7426" max="7426" width="17" style="71" customWidth="1"/>
    <col min="7427" max="7427" width="16.7109375" style="71" customWidth="1"/>
    <col min="7428" max="7428" width="17" style="71" customWidth="1"/>
    <col min="7429" max="7429" width="16.7109375" style="71" customWidth="1"/>
    <col min="7430" max="7430" width="17" style="71" customWidth="1"/>
    <col min="7431" max="7431" width="16.7109375" style="71" customWidth="1"/>
    <col min="7432" max="7432" width="17" style="71" customWidth="1"/>
    <col min="7433" max="7439" width="16.7109375" style="71" customWidth="1"/>
    <col min="7440" max="7440" width="18" style="71" customWidth="1"/>
    <col min="7441" max="7442" width="10.7109375" style="71" customWidth="1"/>
    <col min="7443" max="7443" width="9.140625" style="71" customWidth="1"/>
    <col min="7444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bestFit="1" customWidth="1"/>
    <col min="7449" max="7449" width="11.28515625" style="71" customWidth="1"/>
    <col min="7450" max="7680" width="9.140625" style="71"/>
    <col min="7681" max="7681" width="95.140625" style="71" customWidth="1"/>
    <col min="7682" max="7682" width="17" style="71" customWidth="1"/>
    <col min="7683" max="7683" width="16.7109375" style="71" customWidth="1"/>
    <col min="7684" max="7684" width="17" style="71" customWidth="1"/>
    <col min="7685" max="7685" width="16.7109375" style="71" customWidth="1"/>
    <col min="7686" max="7686" width="17" style="71" customWidth="1"/>
    <col min="7687" max="7687" width="16.7109375" style="71" customWidth="1"/>
    <col min="7688" max="7688" width="17" style="71" customWidth="1"/>
    <col min="7689" max="7695" width="16.7109375" style="71" customWidth="1"/>
    <col min="7696" max="7696" width="18" style="71" customWidth="1"/>
    <col min="7697" max="7698" width="10.7109375" style="71" customWidth="1"/>
    <col min="7699" max="7699" width="9.140625" style="71" customWidth="1"/>
    <col min="7700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bestFit="1" customWidth="1"/>
    <col min="7705" max="7705" width="11.28515625" style="71" customWidth="1"/>
    <col min="7706" max="7936" width="9.140625" style="71"/>
    <col min="7937" max="7937" width="95.140625" style="71" customWidth="1"/>
    <col min="7938" max="7938" width="17" style="71" customWidth="1"/>
    <col min="7939" max="7939" width="16.7109375" style="71" customWidth="1"/>
    <col min="7940" max="7940" width="17" style="71" customWidth="1"/>
    <col min="7941" max="7941" width="16.7109375" style="71" customWidth="1"/>
    <col min="7942" max="7942" width="17" style="71" customWidth="1"/>
    <col min="7943" max="7943" width="16.7109375" style="71" customWidth="1"/>
    <col min="7944" max="7944" width="17" style="71" customWidth="1"/>
    <col min="7945" max="7951" width="16.7109375" style="71" customWidth="1"/>
    <col min="7952" max="7952" width="18" style="71" customWidth="1"/>
    <col min="7953" max="7954" width="10.7109375" style="71" customWidth="1"/>
    <col min="7955" max="7955" width="9.140625" style="71" customWidth="1"/>
    <col min="7956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bestFit="1" customWidth="1"/>
    <col min="7961" max="7961" width="11.28515625" style="71" customWidth="1"/>
    <col min="7962" max="8192" width="9.140625" style="71"/>
    <col min="8193" max="8193" width="95.140625" style="71" customWidth="1"/>
    <col min="8194" max="8194" width="17" style="71" customWidth="1"/>
    <col min="8195" max="8195" width="16.7109375" style="71" customWidth="1"/>
    <col min="8196" max="8196" width="17" style="71" customWidth="1"/>
    <col min="8197" max="8197" width="16.7109375" style="71" customWidth="1"/>
    <col min="8198" max="8198" width="17" style="71" customWidth="1"/>
    <col min="8199" max="8199" width="16.7109375" style="71" customWidth="1"/>
    <col min="8200" max="8200" width="17" style="71" customWidth="1"/>
    <col min="8201" max="8207" width="16.7109375" style="71" customWidth="1"/>
    <col min="8208" max="8208" width="18" style="71" customWidth="1"/>
    <col min="8209" max="8210" width="10.7109375" style="71" customWidth="1"/>
    <col min="8211" max="8211" width="9.140625" style="71" customWidth="1"/>
    <col min="8212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bestFit="1" customWidth="1"/>
    <col min="8217" max="8217" width="11.28515625" style="71" customWidth="1"/>
    <col min="8218" max="8448" width="9.140625" style="71"/>
    <col min="8449" max="8449" width="95.140625" style="71" customWidth="1"/>
    <col min="8450" max="8450" width="17" style="71" customWidth="1"/>
    <col min="8451" max="8451" width="16.7109375" style="71" customWidth="1"/>
    <col min="8452" max="8452" width="17" style="71" customWidth="1"/>
    <col min="8453" max="8453" width="16.7109375" style="71" customWidth="1"/>
    <col min="8454" max="8454" width="17" style="71" customWidth="1"/>
    <col min="8455" max="8455" width="16.7109375" style="71" customWidth="1"/>
    <col min="8456" max="8456" width="17" style="71" customWidth="1"/>
    <col min="8457" max="8463" width="16.7109375" style="71" customWidth="1"/>
    <col min="8464" max="8464" width="18" style="71" customWidth="1"/>
    <col min="8465" max="8466" width="10.7109375" style="71" customWidth="1"/>
    <col min="8467" max="8467" width="9.140625" style="71" customWidth="1"/>
    <col min="8468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bestFit="1" customWidth="1"/>
    <col min="8473" max="8473" width="11.28515625" style="71" customWidth="1"/>
    <col min="8474" max="8704" width="9.140625" style="71"/>
    <col min="8705" max="8705" width="95.140625" style="71" customWidth="1"/>
    <col min="8706" max="8706" width="17" style="71" customWidth="1"/>
    <col min="8707" max="8707" width="16.7109375" style="71" customWidth="1"/>
    <col min="8708" max="8708" width="17" style="71" customWidth="1"/>
    <col min="8709" max="8709" width="16.7109375" style="71" customWidth="1"/>
    <col min="8710" max="8710" width="17" style="71" customWidth="1"/>
    <col min="8711" max="8711" width="16.7109375" style="71" customWidth="1"/>
    <col min="8712" max="8712" width="17" style="71" customWidth="1"/>
    <col min="8713" max="8719" width="16.7109375" style="71" customWidth="1"/>
    <col min="8720" max="8720" width="18" style="71" customWidth="1"/>
    <col min="8721" max="8722" width="10.7109375" style="71" customWidth="1"/>
    <col min="8723" max="8723" width="9.140625" style="71" customWidth="1"/>
    <col min="8724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bestFit="1" customWidth="1"/>
    <col min="8729" max="8729" width="11.28515625" style="71" customWidth="1"/>
    <col min="8730" max="8960" width="9.140625" style="71"/>
    <col min="8961" max="8961" width="95.140625" style="71" customWidth="1"/>
    <col min="8962" max="8962" width="17" style="71" customWidth="1"/>
    <col min="8963" max="8963" width="16.7109375" style="71" customWidth="1"/>
    <col min="8964" max="8964" width="17" style="71" customWidth="1"/>
    <col min="8965" max="8965" width="16.7109375" style="71" customWidth="1"/>
    <col min="8966" max="8966" width="17" style="71" customWidth="1"/>
    <col min="8967" max="8967" width="16.7109375" style="71" customWidth="1"/>
    <col min="8968" max="8968" width="17" style="71" customWidth="1"/>
    <col min="8969" max="8975" width="16.7109375" style="71" customWidth="1"/>
    <col min="8976" max="8976" width="18" style="71" customWidth="1"/>
    <col min="8977" max="8978" width="10.7109375" style="71" customWidth="1"/>
    <col min="8979" max="8979" width="9.140625" style="71" customWidth="1"/>
    <col min="8980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bestFit="1" customWidth="1"/>
    <col min="8985" max="8985" width="11.28515625" style="71" customWidth="1"/>
    <col min="8986" max="9216" width="9.140625" style="71"/>
    <col min="9217" max="9217" width="95.140625" style="71" customWidth="1"/>
    <col min="9218" max="9218" width="17" style="71" customWidth="1"/>
    <col min="9219" max="9219" width="16.7109375" style="71" customWidth="1"/>
    <col min="9220" max="9220" width="17" style="71" customWidth="1"/>
    <col min="9221" max="9221" width="16.7109375" style="71" customWidth="1"/>
    <col min="9222" max="9222" width="17" style="71" customWidth="1"/>
    <col min="9223" max="9223" width="16.7109375" style="71" customWidth="1"/>
    <col min="9224" max="9224" width="17" style="71" customWidth="1"/>
    <col min="9225" max="9231" width="16.7109375" style="71" customWidth="1"/>
    <col min="9232" max="9232" width="18" style="71" customWidth="1"/>
    <col min="9233" max="9234" width="10.7109375" style="71" customWidth="1"/>
    <col min="9235" max="9235" width="9.140625" style="71" customWidth="1"/>
    <col min="9236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bestFit="1" customWidth="1"/>
    <col min="9241" max="9241" width="11.28515625" style="71" customWidth="1"/>
    <col min="9242" max="9472" width="9.140625" style="71"/>
    <col min="9473" max="9473" width="95.140625" style="71" customWidth="1"/>
    <col min="9474" max="9474" width="17" style="71" customWidth="1"/>
    <col min="9475" max="9475" width="16.7109375" style="71" customWidth="1"/>
    <col min="9476" max="9476" width="17" style="71" customWidth="1"/>
    <col min="9477" max="9477" width="16.7109375" style="71" customWidth="1"/>
    <col min="9478" max="9478" width="17" style="71" customWidth="1"/>
    <col min="9479" max="9479" width="16.7109375" style="71" customWidth="1"/>
    <col min="9480" max="9480" width="17" style="71" customWidth="1"/>
    <col min="9481" max="9487" width="16.7109375" style="71" customWidth="1"/>
    <col min="9488" max="9488" width="18" style="71" customWidth="1"/>
    <col min="9489" max="9490" width="10.7109375" style="71" customWidth="1"/>
    <col min="9491" max="9491" width="9.140625" style="71" customWidth="1"/>
    <col min="9492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bestFit="1" customWidth="1"/>
    <col min="9497" max="9497" width="11.28515625" style="71" customWidth="1"/>
    <col min="9498" max="9728" width="9.140625" style="71"/>
    <col min="9729" max="9729" width="95.140625" style="71" customWidth="1"/>
    <col min="9730" max="9730" width="17" style="71" customWidth="1"/>
    <col min="9731" max="9731" width="16.7109375" style="71" customWidth="1"/>
    <col min="9732" max="9732" width="17" style="71" customWidth="1"/>
    <col min="9733" max="9733" width="16.7109375" style="71" customWidth="1"/>
    <col min="9734" max="9734" width="17" style="71" customWidth="1"/>
    <col min="9735" max="9735" width="16.7109375" style="71" customWidth="1"/>
    <col min="9736" max="9736" width="17" style="71" customWidth="1"/>
    <col min="9737" max="9743" width="16.7109375" style="71" customWidth="1"/>
    <col min="9744" max="9744" width="18" style="71" customWidth="1"/>
    <col min="9745" max="9746" width="10.7109375" style="71" customWidth="1"/>
    <col min="9747" max="9747" width="9.140625" style="71" customWidth="1"/>
    <col min="9748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bestFit="1" customWidth="1"/>
    <col min="9753" max="9753" width="11.28515625" style="71" customWidth="1"/>
    <col min="9754" max="9984" width="9.140625" style="71"/>
    <col min="9985" max="9985" width="95.140625" style="71" customWidth="1"/>
    <col min="9986" max="9986" width="17" style="71" customWidth="1"/>
    <col min="9987" max="9987" width="16.7109375" style="71" customWidth="1"/>
    <col min="9988" max="9988" width="17" style="71" customWidth="1"/>
    <col min="9989" max="9989" width="16.7109375" style="71" customWidth="1"/>
    <col min="9990" max="9990" width="17" style="71" customWidth="1"/>
    <col min="9991" max="9991" width="16.7109375" style="71" customWidth="1"/>
    <col min="9992" max="9992" width="17" style="71" customWidth="1"/>
    <col min="9993" max="9999" width="16.7109375" style="71" customWidth="1"/>
    <col min="10000" max="10000" width="18" style="71" customWidth="1"/>
    <col min="10001" max="10002" width="10.7109375" style="71" customWidth="1"/>
    <col min="10003" max="10003" width="9.140625" style="71" customWidth="1"/>
    <col min="10004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bestFit="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7" style="71" customWidth="1"/>
    <col min="10243" max="10243" width="16.7109375" style="71" customWidth="1"/>
    <col min="10244" max="10244" width="17" style="71" customWidth="1"/>
    <col min="10245" max="10245" width="16.7109375" style="71" customWidth="1"/>
    <col min="10246" max="10246" width="17" style="71" customWidth="1"/>
    <col min="10247" max="10247" width="16.7109375" style="71" customWidth="1"/>
    <col min="10248" max="10248" width="17" style="71" customWidth="1"/>
    <col min="10249" max="10255" width="16.7109375" style="71" customWidth="1"/>
    <col min="10256" max="10256" width="18" style="71" customWidth="1"/>
    <col min="10257" max="10258" width="10.7109375" style="71" customWidth="1"/>
    <col min="10259" max="10259" width="9.140625" style="71" customWidth="1"/>
    <col min="10260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bestFit="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7" style="71" customWidth="1"/>
    <col min="10499" max="10499" width="16.7109375" style="71" customWidth="1"/>
    <col min="10500" max="10500" width="17" style="71" customWidth="1"/>
    <col min="10501" max="10501" width="16.7109375" style="71" customWidth="1"/>
    <col min="10502" max="10502" width="17" style="71" customWidth="1"/>
    <col min="10503" max="10503" width="16.7109375" style="71" customWidth="1"/>
    <col min="10504" max="10504" width="17" style="71" customWidth="1"/>
    <col min="10505" max="10511" width="16.7109375" style="71" customWidth="1"/>
    <col min="10512" max="10512" width="18" style="71" customWidth="1"/>
    <col min="10513" max="10514" width="10.7109375" style="71" customWidth="1"/>
    <col min="10515" max="10515" width="9.140625" style="71" customWidth="1"/>
    <col min="10516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bestFit="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7" style="71" customWidth="1"/>
    <col min="10755" max="10755" width="16.7109375" style="71" customWidth="1"/>
    <col min="10756" max="10756" width="17" style="71" customWidth="1"/>
    <col min="10757" max="10757" width="16.7109375" style="71" customWidth="1"/>
    <col min="10758" max="10758" width="17" style="71" customWidth="1"/>
    <col min="10759" max="10759" width="16.7109375" style="71" customWidth="1"/>
    <col min="10760" max="10760" width="17" style="71" customWidth="1"/>
    <col min="10761" max="10767" width="16.7109375" style="71" customWidth="1"/>
    <col min="10768" max="10768" width="18" style="71" customWidth="1"/>
    <col min="10769" max="10770" width="10.7109375" style="71" customWidth="1"/>
    <col min="10771" max="10771" width="9.140625" style="71" customWidth="1"/>
    <col min="10772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bestFit="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7" style="71" customWidth="1"/>
    <col min="11011" max="11011" width="16.7109375" style="71" customWidth="1"/>
    <col min="11012" max="11012" width="17" style="71" customWidth="1"/>
    <col min="11013" max="11013" width="16.7109375" style="71" customWidth="1"/>
    <col min="11014" max="11014" width="17" style="71" customWidth="1"/>
    <col min="11015" max="11015" width="16.7109375" style="71" customWidth="1"/>
    <col min="11016" max="11016" width="17" style="71" customWidth="1"/>
    <col min="11017" max="11023" width="16.7109375" style="71" customWidth="1"/>
    <col min="11024" max="11024" width="18" style="71" customWidth="1"/>
    <col min="11025" max="11026" width="10.7109375" style="71" customWidth="1"/>
    <col min="11027" max="11027" width="9.140625" style="71" customWidth="1"/>
    <col min="11028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bestFit="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7" style="71" customWidth="1"/>
    <col min="11267" max="11267" width="16.7109375" style="71" customWidth="1"/>
    <col min="11268" max="11268" width="17" style="71" customWidth="1"/>
    <col min="11269" max="11269" width="16.7109375" style="71" customWidth="1"/>
    <col min="11270" max="11270" width="17" style="71" customWidth="1"/>
    <col min="11271" max="11271" width="16.7109375" style="71" customWidth="1"/>
    <col min="11272" max="11272" width="17" style="71" customWidth="1"/>
    <col min="11273" max="11279" width="16.7109375" style="71" customWidth="1"/>
    <col min="11280" max="11280" width="18" style="71" customWidth="1"/>
    <col min="11281" max="11282" width="10.7109375" style="71" customWidth="1"/>
    <col min="11283" max="11283" width="9.140625" style="71" customWidth="1"/>
    <col min="11284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bestFit="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7" style="71" customWidth="1"/>
    <col min="11523" max="11523" width="16.7109375" style="71" customWidth="1"/>
    <col min="11524" max="11524" width="17" style="71" customWidth="1"/>
    <col min="11525" max="11525" width="16.7109375" style="71" customWidth="1"/>
    <col min="11526" max="11526" width="17" style="71" customWidth="1"/>
    <col min="11527" max="11527" width="16.7109375" style="71" customWidth="1"/>
    <col min="11528" max="11528" width="17" style="71" customWidth="1"/>
    <col min="11529" max="11535" width="16.7109375" style="71" customWidth="1"/>
    <col min="11536" max="11536" width="18" style="71" customWidth="1"/>
    <col min="11537" max="11538" width="10.7109375" style="71" customWidth="1"/>
    <col min="11539" max="11539" width="9.140625" style="71" customWidth="1"/>
    <col min="11540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bestFit="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7" style="71" customWidth="1"/>
    <col min="11779" max="11779" width="16.7109375" style="71" customWidth="1"/>
    <col min="11780" max="11780" width="17" style="71" customWidth="1"/>
    <col min="11781" max="11781" width="16.7109375" style="71" customWidth="1"/>
    <col min="11782" max="11782" width="17" style="71" customWidth="1"/>
    <col min="11783" max="11783" width="16.7109375" style="71" customWidth="1"/>
    <col min="11784" max="11784" width="17" style="71" customWidth="1"/>
    <col min="11785" max="11791" width="16.7109375" style="71" customWidth="1"/>
    <col min="11792" max="11792" width="18" style="71" customWidth="1"/>
    <col min="11793" max="11794" width="10.7109375" style="71" customWidth="1"/>
    <col min="11795" max="11795" width="9.140625" style="71" customWidth="1"/>
    <col min="11796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bestFit="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7" style="71" customWidth="1"/>
    <col min="12035" max="12035" width="16.7109375" style="71" customWidth="1"/>
    <col min="12036" max="12036" width="17" style="71" customWidth="1"/>
    <col min="12037" max="12037" width="16.7109375" style="71" customWidth="1"/>
    <col min="12038" max="12038" width="17" style="71" customWidth="1"/>
    <col min="12039" max="12039" width="16.7109375" style="71" customWidth="1"/>
    <col min="12040" max="12040" width="17" style="71" customWidth="1"/>
    <col min="12041" max="12047" width="16.7109375" style="71" customWidth="1"/>
    <col min="12048" max="12048" width="18" style="71" customWidth="1"/>
    <col min="12049" max="12050" width="10.7109375" style="71" customWidth="1"/>
    <col min="12051" max="12051" width="9.140625" style="71" customWidth="1"/>
    <col min="12052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bestFit="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7" style="71" customWidth="1"/>
    <col min="12291" max="12291" width="16.7109375" style="71" customWidth="1"/>
    <col min="12292" max="12292" width="17" style="71" customWidth="1"/>
    <col min="12293" max="12293" width="16.7109375" style="71" customWidth="1"/>
    <col min="12294" max="12294" width="17" style="71" customWidth="1"/>
    <col min="12295" max="12295" width="16.7109375" style="71" customWidth="1"/>
    <col min="12296" max="12296" width="17" style="71" customWidth="1"/>
    <col min="12297" max="12303" width="16.7109375" style="71" customWidth="1"/>
    <col min="12304" max="12304" width="18" style="71" customWidth="1"/>
    <col min="12305" max="12306" width="10.7109375" style="71" customWidth="1"/>
    <col min="12307" max="12307" width="9.140625" style="71" customWidth="1"/>
    <col min="12308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bestFit="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7" style="71" customWidth="1"/>
    <col min="12547" max="12547" width="16.7109375" style="71" customWidth="1"/>
    <col min="12548" max="12548" width="17" style="71" customWidth="1"/>
    <col min="12549" max="12549" width="16.7109375" style="71" customWidth="1"/>
    <col min="12550" max="12550" width="17" style="71" customWidth="1"/>
    <col min="12551" max="12551" width="16.7109375" style="71" customWidth="1"/>
    <col min="12552" max="12552" width="17" style="71" customWidth="1"/>
    <col min="12553" max="12559" width="16.7109375" style="71" customWidth="1"/>
    <col min="12560" max="12560" width="18" style="71" customWidth="1"/>
    <col min="12561" max="12562" width="10.7109375" style="71" customWidth="1"/>
    <col min="12563" max="12563" width="9.140625" style="71" customWidth="1"/>
    <col min="12564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bestFit="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7" style="71" customWidth="1"/>
    <col min="12803" max="12803" width="16.7109375" style="71" customWidth="1"/>
    <col min="12804" max="12804" width="17" style="71" customWidth="1"/>
    <col min="12805" max="12805" width="16.7109375" style="71" customWidth="1"/>
    <col min="12806" max="12806" width="17" style="71" customWidth="1"/>
    <col min="12807" max="12807" width="16.7109375" style="71" customWidth="1"/>
    <col min="12808" max="12808" width="17" style="71" customWidth="1"/>
    <col min="12809" max="12815" width="16.7109375" style="71" customWidth="1"/>
    <col min="12816" max="12816" width="18" style="71" customWidth="1"/>
    <col min="12817" max="12818" width="10.7109375" style="71" customWidth="1"/>
    <col min="12819" max="12819" width="9.140625" style="71" customWidth="1"/>
    <col min="12820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bestFit="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7" style="71" customWidth="1"/>
    <col min="13059" max="13059" width="16.7109375" style="71" customWidth="1"/>
    <col min="13060" max="13060" width="17" style="71" customWidth="1"/>
    <col min="13061" max="13061" width="16.7109375" style="71" customWidth="1"/>
    <col min="13062" max="13062" width="17" style="71" customWidth="1"/>
    <col min="13063" max="13063" width="16.7109375" style="71" customWidth="1"/>
    <col min="13064" max="13064" width="17" style="71" customWidth="1"/>
    <col min="13065" max="13071" width="16.7109375" style="71" customWidth="1"/>
    <col min="13072" max="13072" width="18" style="71" customWidth="1"/>
    <col min="13073" max="13074" width="10.7109375" style="71" customWidth="1"/>
    <col min="13075" max="13075" width="9.140625" style="71" customWidth="1"/>
    <col min="13076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bestFit="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7" style="71" customWidth="1"/>
    <col min="13315" max="13315" width="16.7109375" style="71" customWidth="1"/>
    <col min="13316" max="13316" width="17" style="71" customWidth="1"/>
    <col min="13317" max="13317" width="16.7109375" style="71" customWidth="1"/>
    <col min="13318" max="13318" width="17" style="71" customWidth="1"/>
    <col min="13319" max="13319" width="16.7109375" style="71" customWidth="1"/>
    <col min="13320" max="13320" width="17" style="71" customWidth="1"/>
    <col min="13321" max="13327" width="16.7109375" style="71" customWidth="1"/>
    <col min="13328" max="13328" width="18" style="71" customWidth="1"/>
    <col min="13329" max="13330" width="10.7109375" style="71" customWidth="1"/>
    <col min="13331" max="13331" width="9.140625" style="71" customWidth="1"/>
    <col min="13332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bestFit="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7" style="71" customWidth="1"/>
    <col min="13571" max="13571" width="16.7109375" style="71" customWidth="1"/>
    <col min="13572" max="13572" width="17" style="71" customWidth="1"/>
    <col min="13573" max="13573" width="16.7109375" style="71" customWidth="1"/>
    <col min="13574" max="13574" width="17" style="71" customWidth="1"/>
    <col min="13575" max="13575" width="16.7109375" style="71" customWidth="1"/>
    <col min="13576" max="13576" width="17" style="71" customWidth="1"/>
    <col min="13577" max="13583" width="16.7109375" style="71" customWidth="1"/>
    <col min="13584" max="13584" width="18" style="71" customWidth="1"/>
    <col min="13585" max="13586" width="10.7109375" style="71" customWidth="1"/>
    <col min="13587" max="13587" width="9.140625" style="71" customWidth="1"/>
    <col min="13588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bestFit="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7" style="71" customWidth="1"/>
    <col min="13827" max="13827" width="16.7109375" style="71" customWidth="1"/>
    <col min="13828" max="13828" width="17" style="71" customWidth="1"/>
    <col min="13829" max="13829" width="16.7109375" style="71" customWidth="1"/>
    <col min="13830" max="13830" width="17" style="71" customWidth="1"/>
    <col min="13831" max="13831" width="16.7109375" style="71" customWidth="1"/>
    <col min="13832" max="13832" width="17" style="71" customWidth="1"/>
    <col min="13833" max="13839" width="16.7109375" style="71" customWidth="1"/>
    <col min="13840" max="13840" width="18" style="71" customWidth="1"/>
    <col min="13841" max="13842" width="10.7109375" style="71" customWidth="1"/>
    <col min="13843" max="13843" width="9.140625" style="71" customWidth="1"/>
    <col min="13844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bestFit="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7" style="71" customWidth="1"/>
    <col min="14083" max="14083" width="16.7109375" style="71" customWidth="1"/>
    <col min="14084" max="14084" width="17" style="71" customWidth="1"/>
    <col min="14085" max="14085" width="16.7109375" style="71" customWidth="1"/>
    <col min="14086" max="14086" width="17" style="71" customWidth="1"/>
    <col min="14087" max="14087" width="16.7109375" style="71" customWidth="1"/>
    <col min="14088" max="14088" width="17" style="71" customWidth="1"/>
    <col min="14089" max="14095" width="16.7109375" style="71" customWidth="1"/>
    <col min="14096" max="14096" width="18" style="71" customWidth="1"/>
    <col min="14097" max="14098" width="10.7109375" style="71" customWidth="1"/>
    <col min="14099" max="14099" width="9.140625" style="71" customWidth="1"/>
    <col min="14100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bestFit="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7" style="71" customWidth="1"/>
    <col min="14339" max="14339" width="16.7109375" style="71" customWidth="1"/>
    <col min="14340" max="14340" width="17" style="71" customWidth="1"/>
    <col min="14341" max="14341" width="16.7109375" style="71" customWidth="1"/>
    <col min="14342" max="14342" width="17" style="71" customWidth="1"/>
    <col min="14343" max="14343" width="16.7109375" style="71" customWidth="1"/>
    <col min="14344" max="14344" width="17" style="71" customWidth="1"/>
    <col min="14345" max="14351" width="16.7109375" style="71" customWidth="1"/>
    <col min="14352" max="14352" width="18" style="71" customWidth="1"/>
    <col min="14353" max="14354" width="10.7109375" style="71" customWidth="1"/>
    <col min="14355" max="14355" width="9.140625" style="71" customWidth="1"/>
    <col min="14356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bestFit="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7" style="71" customWidth="1"/>
    <col min="14595" max="14595" width="16.7109375" style="71" customWidth="1"/>
    <col min="14596" max="14596" width="17" style="71" customWidth="1"/>
    <col min="14597" max="14597" width="16.7109375" style="71" customWidth="1"/>
    <col min="14598" max="14598" width="17" style="71" customWidth="1"/>
    <col min="14599" max="14599" width="16.7109375" style="71" customWidth="1"/>
    <col min="14600" max="14600" width="17" style="71" customWidth="1"/>
    <col min="14601" max="14607" width="16.7109375" style="71" customWidth="1"/>
    <col min="14608" max="14608" width="18" style="71" customWidth="1"/>
    <col min="14609" max="14610" width="10.7109375" style="71" customWidth="1"/>
    <col min="14611" max="14611" width="9.140625" style="71" customWidth="1"/>
    <col min="14612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bestFit="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7" style="71" customWidth="1"/>
    <col min="14851" max="14851" width="16.7109375" style="71" customWidth="1"/>
    <col min="14852" max="14852" width="17" style="71" customWidth="1"/>
    <col min="14853" max="14853" width="16.7109375" style="71" customWidth="1"/>
    <col min="14854" max="14854" width="17" style="71" customWidth="1"/>
    <col min="14855" max="14855" width="16.7109375" style="71" customWidth="1"/>
    <col min="14856" max="14856" width="17" style="71" customWidth="1"/>
    <col min="14857" max="14863" width="16.7109375" style="71" customWidth="1"/>
    <col min="14864" max="14864" width="18" style="71" customWidth="1"/>
    <col min="14865" max="14866" width="10.7109375" style="71" customWidth="1"/>
    <col min="14867" max="14867" width="9.140625" style="71" customWidth="1"/>
    <col min="14868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bestFit="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7" style="71" customWidth="1"/>
    <col min="15107" max="15107" width="16.7109375" style="71" customWidth="1"/>
    <col min="15108" max="15108" width="17" style="71" customWidth="1"/>
    <col min="15109" max="15109" width="16.7109375" style="71" customWidth="1"/>
    <col min="15110" max="15110" width="17" style="71" customWidth="1"/>
    <col min="15111" max="15111" width="16.7109375" style="71" customWidth="1"/>
    <col min="15112" max="15112" width="17" style="71" customWidth="1"/>
    <col min="15113" max="15119" width="16.7109375" style="71" customWidth="1"/>
    <col min="15120" max="15120" width="18" style="71" customWidth="1"/>
    <col min="15121" max="15122" width="10.7109375" style="71" customWidth="1"/>
    <col min="15123" max="15123" width="9.140625" style="71" customWidth="1"/>
    <col min="15124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bestFit="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7" style="71" customWidth="1"/>
    <col min="15363" max="15363" width="16.7109375" style="71" customWidth="1"/>
    <col min="15364" max="15364" width="17" style="71" customWidth="1"/>
    <col min="15365" max="15365" width="16.7109375" style="71" customWidth="1"/>
    <col min="15366" max="15366" width="17" style="71" customWidth="1"/>
    <col min="15367" max="15367" width="16.7109375" style="71" customWidth="1"/>
    <col min="15368" max="15368" width="17" style="71" customWidth="1"/>
    <col min="15369" max="15375" width="16.7109375" style="71" customWidth="1"/>
    <col min="15376" max="15376" width="18" style="71" customWidth="1"/>
    <col min="15377" max="15378" width="10.7109375" style="71" customWidth="1"/>
    <col min="15379" max="15379" width="9.140625" style="71" customWidth="1"/>
    <col min="15380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bestFit="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7" style="71" customWidth="1"/>
    <col min="15619" max="15619" width="16.7109375" style="71" customWidth="1"/>
    <col min="15620" max="15620" width="17" style="71" customWidth="1"/>
    <col min="15621" max="15621" width="16.7109375" style="71" customWidth="1"/>
    <col min="15622" max="15622" width="17" style="71" customWidth="1"/>
    <col min="15623" max="15623" width="16.7109375" style="71" customWidth="1"/>
    <col min="15624" max="15624" width="17" style="71" customWidth="1"/>
    <col min="15625" max="15631" width="16.7109375" style="71" customWidth="1"/>
    <col min="15632" max="15632" width="18" style="71" customWidth="1"/>
    <col min="15633" max="15634" width="10.7109375" style="71" customWidth="1"/>
    <col min="15635" max="15635" width="9.140625" style="71" customWidth="1"/>
    <col min="15636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bestFit="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7" style="71" customWidth="1"/>
    <col min="15875" max="15875" width="16.7109375" style="71" customWidth="1"/>
    <col min="15876" max="15876" width="17" style="71" customWidth="1"/>
    <col min="15877" max="15877" width="16.7109375" style="71" customWidth="1"/>
    <col min="15878" max="15878" width="17" style="71" customWidth="1"/>
    <col min="15879" max="15879" width="16.7109375" style="71" customWidth="1"/>
    <col min="15880" max="15880" width="17" style="71" customWidth="1"/>
    <col min="15881" max="15887" width="16.7109375" style="71" customWidth="1"/>
    <col min="15888" max="15888" width="18" style="71" customWidth="1"/>
    <col min="15889" max="15890" width="10.7109375" style="71" customWidth="1"/>
    <col min="15891" max="15891" width="9.140625" style="71" customWidth="1"/>
    <col min="15892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bestFit="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7" style="71" customWidth="1"/>
    <col min="16131" max="16131" width="16.7109375" style="71" customWidth="1"/>
    <col min="16132" max="16132" width="17" style="71" customWidth="1"/>
    <col min="16133" max="16133" width="16.7109375" style="71" customWidth="1"/>
    <col min="16134" max="16134" width="17" style="71" customWidth="1"/>
    <col min="16135" max="16135" width="16.7109375" style="71" customWidth="1"/>
    <col min="16136" max="16136" width="17" style="71" customWidth="1"/>
    <col min="16137" max="16143" width="16.7109375" style="71" customWidth="1"/>
    <col min="16144" max="16144" width="18" style="71" customWidth="1"/>
    <col min="16145" max="16146" width="10.7109375" style="71" customWidth="1"/>
    <col min="16147" max="16147" width="9.140625" style="71" customWidth="1"/>
    <col min="16148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bestFit="1" customWidth="1"/>
    <col min="16153" max="16153" width="11.28515625" style="71" customWidth="1"/>
    <col min="16154" max="16384" width="9.140625" style="71"/>
  </cols>
  <sheetData>
    <row r="1" spans="1:20" ht="39.75" customHeight="1">
      <c r="A1" s="6645" t="s">
        <v>192</v>
      </c>
      <c r="B1" s="6645"/>
      <c r="C1" s="6645"/>
      <c r="D1" s="6645"/>
      <c r="E1" s="6645"/>
      <c r="F1" s="6645"/>
      <c r="G1" s="6645"/>
      <c r="H1" s="6645"/>
      <c r="I1" s="6645"/>
      <c r="J1" s="6645"/>
      <c r="K1" s="6645"/>
      <c r="L1" s="6645"/>
      <c r="M1" s="6645"/>
      <c r="N1" s="6645"/>
      <c r="O1" s="6645"/>
      <c r="P1" s="6645"/>
      <c r="Q1" s="542"/>
      <c r="R1" s="542"/>
      <c r="S1" s="542"/>
      <c r="T1" s="542"/>
    </row>
    <row r="2" spans="1:20" ht="28.5" customHeight="1">
      <c r="A2" s="6646" t="s">
        <v>193</v>
      </c>
      <c r="B2" s="6646"/>
      <c r="C2" s="6646"/>
      <c r="D2" s="6646"/>
      <c r="E2" s="6646"/>
      <c r="F2" s="6646"/>
      <c r="G2" s="6646"/>
      <c r="H2" s="6646"/>
      <c r="I2" s="6646"/>
      <c r="J2" s="6646"/>
      <c r="K2" s="6646"/>
      <c r="L2" s="6646"/>
      <c r="M2" s="6646"/>
      <c r="N2" s="6646"/>
      <c r="O2" s="6646"/>
      <c r="P2" s="6646"/>
    </row>
    <row r="3" spans="1:20" ht="27" customHeight="1">
      <c r="A3" s="6645" t="s">
        <v>392</v>
      </c>
      <c r="B3" s="6645"/>
      <c r="C3" s="6645"/>
      <c r="D3" s="6645"/>
      <c r="E3" s="6645"/>
      <c r="F3" s="6645"/>
      <c r="G3" s="6645"/>
      <c r="H3" s="6645"/>
      <c r="I3" s="6645"/>
      <c r="J3" s="6645"/>
      <c r="K3" s="6645"/>
      <c r="L3" s="6645"/>
      <c r="M3" s="6645"/>
      <c r="N3" s="6645"/>
      <c r="O3" s="6645"/>
      <c r="P3" s="6645"/>
      <c r="Q3" s="4316"/>
      <c r="R3" s="4316"/>
    </row>
    <row r="4" spans="1:20" ht="14.25" customHeight="1" thickBot="1">
      <c r="A4" s="480"/>
    </row>
    <row r="5" spans="1:20" ht="20.25" customHeight="1">
      <c r="A5" s="7040" t="s">
        <v>1</v>
      </c>
      <c r="B5" s="7043" t="s">
        <v>2</v>
      </c>
      <c r="C5" s="7044"/>
      <c r="D5" s="7045"/>
      <c r="E5" s="7043" t="s">
        <v>3</v>
      </c>
      <c r="F5" s="7044"/>
      <c r="G5" s="7045"/>
      <c r="H5" s="7043" t="s">
        <v>4</v>
      </c>
      <c r="I5" s="7044"/>
      <c r="J5" s="7045"/>
      <c r="K5" s="7043" t="s">
        <v>5</v>
      </c>
      <c r="L5" s="7044"/>
      <c r="M5" s="7045"/>
      <c r="N5" s="7052" t="s">
        <v>22</v>
      </c>
      <c r="O5" s="7053"/>
      <c r="P5" s="7054"/>
      <c r="Q5" s="543"/>
      <c r="R5" s="543"/>
    </row>
    <row r="6" spans="1:20" ht="19.5" customHeight="1" thickBot="1">
      <c r="A6" s="7041"/>
      <c r="B6" s="7046"/>
      <c r="C6" s="7047"/>
      <c r="D6" s="7048"/>
      <c r="E6" s="7049"/>
      <c r="F6" s="7050"/>
      <c r="G6" s="7051"/>
      <c r="H6" s="7049"/>
      <c r="I6" s="7050"/>
      <c r="J6" s="7051"/>
      <c r="K6" s="7046"/>
      <c r="L6" s="7047"/>
      <c r="M6" s="7048"/>
      <c r="N6" s="7055"/>
      <c r="O6" s="7056"/>
      <c r="P6" s="7057"/>
      <c r="Q6" s="543"/>
      <c r="R6" s="543"/>
    </row>
    <row r="7" spans="1:20" ht="93" customHeight="1" thickBot="1">
      <c r="A7" s="7042"/>
      <c r="B7" s="4260" t="s">
        <v>7</v>
      </c>
      <c r="C7" s="4261" t="s">
        <v>8</v>
      </c>
      <c r="D7" s="4526" t="s">
        <v>9</v>
      </c>
      <c r="E7" s="4260" t="s">
        <v>7</v>
      </c>
      <c r="F7" s="4261" t="s">
        <v>8</v>
      </c>
      <c r="G7" s="4526" t="s">
        <v>9</v>
      </c>
      <c r="H7" s="4260" t="s">
        <v>194</v>
      </c>
      <c r="I7" s="4261" t="s">
        <v>8</v>
      </c>
      <c r="J7" s="4526" t="s">
        <v>9</v>
      </c>
      <c r="K7" s="4260" t="s">
        <v>194</v>
      </c>
      <c r="L7" s="4261" t="s">
        <v>8</v>
      </c>
      <c r="M7" s="4526" t="s">
        <v>9</v>
      </c>
      <c r="N7" s="4260" t="s">
        <v>7</v>
      </c>
      <c r="O7" s="4261" t="s">
        <v>8</v>
      </c>
      <c r="P7" s="4262" t="s">
        <v>9</v>
      </c>
      <c r="Q7" s="543"/>
      <c r="R7" s="543"/>
    </row>
    <row r="8" spans="1:20" ht="39" customHeight="1" thickBot="1">
      <c r="A8" s="4286" t="s">
        <v>10</v>
      </c>
      <c r="B8" s="4527"/>
      <c r="C8" s="4527"/>
      <c r="D8" s="4527"/>
      <c r="E8" s="4527"/>
      <c r="F8" s="4527"/>
      <c r="G8" s="4528"/>
      <c r="H8" s="4529"/>
      <c r="I8" s="4527"/>
      <c r="J8" s="4527"/>
      <c r="K8" s="4527"/>
      <c r="L8" s="4527"/>
      <c r="M8" s="4528"/>
      <c r="N8" s="4527"/>
      <c r="O8" s="4527"/>
      <c r="P8" s="4528"/>
      <c r="Q8" s="543"/>
      <c r="R8" s="543"/>
    </row>
    <row r="9" spans="1:20" ht="28.5" customHeight="1">
      <c r="A9" s="4530" t="s">
        <v>10</v>
      </c>
      <c r="B9" s="4531"/>
      <c r="C9" s="4532"/>
      <c r="D9" s="4533"/>
      <c r="E9" s="4531"/>
      <c r="F9" s="4532"/>
      <c r="G9" s="4533"/>
      <c r="H9" s="4531"/>
      <c r="I9" s="4532"/>
      <c r="J9" s="4533"/>
      <c r="K9" s="4534"/>
      <c r="L9" s="4532"/>
      <c r="M9" s="4535"/>
      <c r="N9" s="4536">
        <f>B9+E297+H9+K9</f>
        <v>0</v>
      </c>
      <c r="O9" s="4536">
        <f>C9+F297+I9+L9</f>
        <v>0</v>
      </c>
      <c r="P9" s="4537">
        <f t="shared" ref="P9:P16" si="0">SUM(N9:O9)</f>
        <v>0</v>
      </c>
      <c r="Q9" s="543"/>
      <c r="R9" s="543"/>
    </row>
    <row r="10" spans="1:20" ht="30.75" customHeight="1">
      <c r="A10" s="4538" t="s">
        <v>195</v>
      </c>
      <c r="B10" s="3551">
        <v>25</v>
      </c>
      <c r="C10" s="3552">
        <v>2</v>
      </c>
      <c r="D10" s="3553">
        <f>SUM(B10:C10)</f>
        <v>27</v>
      </c>
      <c r="E10" s="3561">
        <v>12</v>
      </c>
      <c r="F10" s="3556">
        <v>0</v>
      </c>
      <c r="G10" s="3572">
        <f>SUM(E10:F10)</f>
        <v>12</v>
      </c>
      <c r="H10" s="3561">
        <v>13</v>
      </c>
      <c r="I10" s="3556">
        <v>0</v>
      </c>
      <c r="J10" s="3572">
        <f t="shared" ref="J10:J16" si="1">SUM(H10:I10)</f>
        <v>13</v>
      </c>
      <c r="K10" s="3561">
        <v>11</v>
      </c>
      <c r="L10" s="3556">
        <v>2</v>
      </c>
      <c r="M10" s="3557">
        <f>SUM(K10:L10)</f>
        <v>13</v>
      </c>
      <c r="N10" s="4539">
        <f>B10+E10+H10+K10</f>
        <v>61</v>
      </c>
      <c r="O10" s="4539">
        <f>C10+F10+I10+L10</f>
        <v>4</v>
      </c>
      <c r="P10" s="4540">
        <f>SUM(N10:O10)</f>
        <v>65</v>
      </c>
      <c r="Q10" s="543"/>
      <c r="R10" s="543"/>
    </row>
    <row r="11" spans="1:20" ht="33" customHeight="1">
      <c r="A11" s="4541" t="s">
        <v>196</v>
      </c>
      <c r="B11" s="3551">
        <v>13</v>
      </c>
      <c r="C11" s="3552">
        <v>0</v>
      </c>
      <c r="D11" s="3553">
        <f>B11+C11</f>
        <v>13</v>
      </c>
      <c r="E11" s="3561">
        <v>0</v>
      </c>
      <c r="F11" s="3556">
        <v>0</v>
      </c>
      <c r="G11" s="3572">
        <f t="shared" ref="G11:G16" si="2">SUM(E11:F11)</f>
        <v>0</v>
      </c>
      <c r="H11" s="3561">
        <v>13</v>
      </c>
      <c r="I11" s="3556">
        <v>0</v>
      </c>
      <c r="J11" s="3572">
        <f t="shared" si="1"/>
        <v>13</v>
      </c>
      <c r="K11" s="3561">
        <v>14</v>
      </c>
      <c r="L11" s="3556">
        <v>0</v>
      </c>
      <c r="M11" s="3557">
        <f>SUM(K11:L11)</f>
        <v>14</v>
      </c>
      <c r="N11" s="4539">
        <f>B11+E298+H11+K11+E11</f>
        <v>40</v>
      </c>
      <c r="O11" s="4539">
        <f>C11+F299+I11+L11+F11</f>
        <v>0</v>
      </c>
      <c r="P11" s="4540">
        <f t="shared" si="0"/>
        <v>40</v>
      </c>
      <c r="Q11" s="543"/>
      <c r="R11" s="543"/>
    </row>
    <row r="12" spans="1:20" ht="57.75" customHeight="1">
      <c r="A12" s="4541" t="s">
        <v>94</v>
      </c>
      <c r="B12" s="3551">
        <v>14</v>
      </c>
      <c r="C12" s="3552">
        <v>0</v>
      </c>
      <c r="D12" s="3553">
        <f>B12+C12</f>
        <v>14</v>
      </c>
      <c r="E12" s="3561">
        <v>12</v>
      </c>
      <c r="F12" s="3556">
        <v>1</v>
      </c>
      <c r="G12" s="3572">
        <f t="shared" si="2"/>
        <v>13</v>
      </c>
      <c r="H12" s="3561">
        <v>14</v>
      </c>
      <c r="I12" s="3556">
        <v>0</v>
      </c>
      <c r="J12" s="3572">
        <f t="shared" si="1"/>
        <v>14</v>
      </c>
      <c r="K12" s="3561">
        <v>13</v>
      </c>
      <c r="L12" s="3556">
        <v>3</v>
      </c>
      <c r="M12" s="3557">
        <f>SUM(K12:L12)</f>
        <v>16</v>
      </c>
      <c r="N12" s="4539">
        <f>B12+E12+H12+K12</f>
        <v>53</v>
      </c>
      <c r="O12" s="4539">
        <f>C12+I12+L12+F12</f>
        <v>4</v>
      </c>
      <c r="P12" s="4540">
        <f t="shared" si="0"/>
        <v>57</v>
      </c>
      <c r="Q12" s="543"/>
      <c r="R12" s="543"/>
    </row>
    <row r="13" spans="1:20" ht="30.75" customHeight="1">
      <c r="A13" s="4541" t="s">
        <v>197</v>
      </c>
      <c r="B13" s="3551">
        <v>7</v>
      </c>
      <c r="C13" s="3552">
        <v>6</v>
      </c>
      <c r="D13" s="3553">
        <f>SUM(B13:C13)</f>
        <v>13</v>
      </c>
      <c r="E13" s="3561">
        <v>11</v>
      </c>
      <c r="F13" s="3556">
        <v>3</v>
      </c>
      <c r="G13" s="3572">
        <f t="shared" si="2"/>
        <v>14</v>
      </c>
      <c r="H13" s="3561">
        <v>11</v>
      </c>
      <c r="I13" s="3556">
        <v>6</v>
      </c>
      <c r="J13" s="3572">
        <f t="shared" si="1"/>
        <v>17</v>
      </c>
      <c r="K13" s="3561">
        <v>0</v>
      </c>
      <c r="L13" s="3556">
        <v>6</v>
      </c>
      <c r="M13" s="3557">
        <f>SUM(K13:L13)</f>
        <v>6</v>
      </c>
      <c r="N13" s="4539">
        <f>B13+E13+H13+K13</f>
        <v>29</v>
      </c>
      <c r="O13" s="4539">
        <f>C13+F13+I13+L13</f>
        <v>21</v>
      </c>
      <c r="P13" s="4540">
        <f t="shared" si="0"/>
        <v>50</v>
      </c>
      <c r="Q13" s="543"/>
      <c r="R13" s="543"/>
    </row>
    <row r="14" spans="1:20" ht="27.75" customHeight="1">
      <c r="A14" s="4541" t="s">
        <v>198</v>
      </c>
      <c r="B14" s="3551">
        <v>19</v>
      </c>
      <c r="C14" s="3552">
        <v>2</v>
      </c>
      <c r="D14" s="3553">
        <f>B14+C14</f>
        <v>21</v>
      </c>
      <c r="E14" s="3561">
        <v>13</v>
      </c>
      <c r="F14" s="3556">
        <v>0</v>
      </c>
      <c r="G14" s="3572">
        <f t="shared" si="2"/>
        <v>13</v>
      </c>
      <c r="H14" s="3561">
        <v>14</v>
      </c>
      <c r="I14" s="3556">
        <v>0</v>
      </c>
      <c r="J14" s="3572">
        <f>SUM(H14:I14)</f>
        <v>14</v>
      </c>
      <c r="K14" s="3561">
        <v>8</v>
      </c>
      <c r="L14" s="4542">
        <v>2</v>
      </c>
      <c r="M14" s="3557">
        <f>SUM(K14:L14)</f>
        <v>10</v>
      </c>
      <c r="N14" s="4539">
        <f>B14+E14+H14+K14</f>
        <v>54</v>
      </c>
      <c r="O14" s="4539">
        <f>C14+F14+I14+L14</f>
        <v>4</v>
      </c>
      <c r="P14" s="4540">
        <f t="shared" si="0"/>
        <v>58</v>
      </c>
      <c r="Q14" s="543"/>
      <c r="R14" s="543"/>
    </row>
    <row r="15" spans="1:20" ht="32.25" customHeight="1">
      <c r="A15" s="4541" t="s">
        <v>199</v>
      </c>
      <c r="B15" s="3551">
        <v>0</v>
      </c>
      <c r="C15" s="3552">
        <v>0</v>
      </c>
      <c r="D15" s="3553">
        <f>B15+C15</f>
        <v>0</v>
      </c>
      <c r="E15" s="3551">
        <v>0</v>
      </c>
      <c r="F15" s="3552">
        <v>0</v>
      </c>
      <c r="G15" s="3834">
        <f>SUM(E15:F15)</f>
        <v>0</v>
      </c>
      <c r="H15" s="3551">
        <v>0</v>
      </c>
      <c r="I15" s="3552">
        <v>0</v>
      </c>
      <c r="J15" s="3834">
        <f t="shared" si="1"/>
        <v>0</v>
      </c>
      <c r="K15" s="3551">
        <v>0</v>
      </c>
      <c r="L15" s="3552">
        <v>0</v>
      </c>
      <c r="M15" s="3557">
        <v>0</v>
      </c>
      <c r="N15" s="4539">
        <f>B15+E15+H15+K15</f>
        <v>0</v>
      </c>
      <c r="O15" s="4539">
        <f>C15+F15+I15+L15</f>
        <v>0</v>
      </c>
      <c r="P15" s="4540">
        <f t="shared" si="0"/>
        <v>0</v>
      </c>
      <c r="Q15" s="543"/>
      <c r="R15" s="543"/>
    </row>
    <row r="16" spans="1:20" ht="88.5" customHeight="1" thickBot="1">
      <c r="A16" s="4538" t="s">
        <v>200</v>
      </c>
      <c r="B16" s="3551">
        <v>0</v>
      </c>
      <c r="C16" s="3552">
        <v>0</v>
      </c>
      <c r="D16" s="3553">
        <f>B16+C16</f>
        <v>0</v>
      </c>
      <c r="E16" s="3551">
        <v>0</v>
      </c>
      <c r="F16" s="3552">
        <v>0</v>
      </c>
      <c r="G16" s="3834">
        <f t="shared" si="2"/>
        <v>0</v>
      </c>
      <c r="H16" s="3551">
        <v>0</v>
      </c>
      <c r="I16" s="3552">
        <v>0</v>
      </c>
      <c r="J16" s="3834">
        <f t="shared" si="1"/>
        <v>0</v>
      </c>
      <c r="K16" s="3551">
        <v>0</v>
      </c>
      <c r="L16" s="3552">
        <v>0</v>
      </c>
      <c r="M16" s="3557">
        <v>0</v>
      </c>
      <c r="N16" s="4539">
        <f>B16+E16+H16+K16</f>
        <v>0</v>
      </c>
      <c r="O16" s="4539">
        <f>C16+F16+I16+L16</f>
        <v>0</v>
      </c>
      <c r="P16" s="4540">
        <f t="shared" si="0"/>
        <v>0</v>
      </c>
      <c r="Q16" s="543"/>
      <c r="R16" s="543"/>
    </row>
    <row r="17" spans="1:27" ht="33.75" customHeight="1" thickBot="1">
      <c r="A17" s="4272" t="s">
        <v>27</v>
      </c>
      <c r="B17" s="4273">
        <f t="shared" ref="B17:N17" si="3">SUM(B10:B16)</f>
        <v>78</v>
      </c>
      <c r="C17" s="4273">
        <f t="shared" si="3"/>
        <v>10</v>
      </c>
      <c r="D17" s="4273">
        <f t="shared" si="3"/>
        <v>88</v>
      </c>
      <c r="E17" s="4273">
        <f t="shared" si="3"/>
        <v>48</v>
      </c>
      <c r="F17" s="4273">
        <f>SUM(F10:F16)</f>
        <v>4</v>
      </c>
      <c r="G17" s="4273">
        <f>SUM(G10:G16)</f>
        <v>52</v>
      </c>
      <c r="H17" s="4273">
        <f t="shared" si="3"/>
        <v>65</v>
      </c>
      <c r="I17" s="4273">
        <f>SUM(I10:I16)</f>
        <v>6</v>
      </c>
      <c r="J17" s="4273">
        <f>SUM(J10:J16)</f>
        <v>71</v>
      </c>
      <c r="K17" s="4273">
        <f t="shared" si="3"/>
        <v>46</v>
      </c>
      <c r="L17" s="4273">
        <f>SUM(L10:L16)</f>
        <v>13</v>
      </c>
      <c r="M17" s="4273">
        <f>SUM(M10:M16)</f>
        <v>59</v>
      </c>
      <c r="N17" s="4273">
        <f t="shared" si="3"/>
        <v>237</v>
      </c>
      <c r="O17" s="4273">
        <f>SUM(O10:O16)</f>
        <v>33</v>
      </c>
      <c r="P17" s="4274">
        <f>SUM(P10:P16)</f>
        <v>270</v>
      </c>
      <c r="Q17" s="543"/>
      <c r="R17" s="543"/>
    </row>
    <row r="18" spans="1:27" ht="34.5" customHeight="1" thickBot="1">
      <c r="A18" s="4272" t="s">
        <v>15</v>
      </c>
      <c r="B18" s="4543"/>
      <c r="C18" s="4544"/>
      <c r="D18" s="4545"/>
      <c r="E18" s="755"/>
      <c r="F18" s="755"/>
      <c r="G18" s="992"/>
      <c r="H18" s="755"/>
      <c r="I18" s="755"/>
      <c r="J18" s="527"/>
      <c r="K18" s="4546"/>
      <c r="L18" s="755"/>
      <c r="M18" s="992"/>
      <c r="N18" s="4547"/>
      <c r="O18" s="528"/>
      <c r="P18" s="1566"/>
      <c r="Q18" s="545"/>
      <c r="R18" s="545"/>
    </row>
    <row r="19" spans="1:27" ht="38.25" customHeight="1">
      <c r="A19" s="4280" t="s">
        <v>16</v>
      </c>
      <c r="B19" s="4548"/>
      <c r="C19" s="4284"/>
      <c r="D19" s="4549"/>
      <c r="E19" s="4550"/>
      <c r="F19" s="4284"/>
      <c r="G19" s="4549"/>
      <c r="H19" s="4550"/>
      <c r="I19" s="4284" t="s">
        <v>28</v>
      </c>
      <c r="J19" s="4551"/>
      <c r="K19" s="4548"/>
      <c r="L19" s="4284"/>
      <c r="M19" s="4549"/>
      <c r="N19" s="4552"/>
      <c r="O19" s="4553"/>
      <c r="P19" s="4554"/>
      <c r="Q19" s="505"/>
      <c r="R19" s="505"/>
    </row>
    <row r="20" spans="1:27" ht="34.5" customHeight="1">
      <c r="A20" s="4538" t="s">
        <v>195</v>
      </c>
      <c r="B20" s="3551">
        <v>25</v>
      </c>
      <c r="C20" s="3552">
        <v>2</v>
      </c>
      <c r="D20" s="3553">
        <f t="shared" ref="D20:D26" si="4">SUM(B20:C20)</f>
        <v>27</v>
      </c>
      <c r="E20" s="3561">
        <v>12</v>
      </c>
      <c r="F20" s="3556">
        <v>0</v>
      </c>
      <c r="G20" s="3572">
        <f t="shared" ref="G20:G26" si="5">SUM(E20:F20)</f>
        <v>12</v>
      </c>
      <c r="H20" s="3561">
        <v>13</v>
      </c>
      <c r="I20" s="3556">
        <v>0</v>
      </c>
      <c r="J20" s="3572">
        <f>SUM(H20:I20)</f>
        <v>13</v>
      </c>
      <c r="K20" s="3561">
        <v>11</v>
      </c>
      <c r="L20" s="3556">
        <v>2</v>
      </c>
      <c r="M20" s="3557">
        <f t="shared" ref="M20:M25" si="6">SUM(K20:L20)</f>
        <v>13</v>
      </c>
      <c r="N20" s="4539">
        <f t="shared" ref="N20:O34" si="7">B20+E20+H20+K20</f>
        <v>61</v>
      </c>
      <c r="O20" s="4555">
        <f>C20+F20+I20+L20</f>
        <v>4</v>
      </c>
      <c r="P20" s="4540">
        <f t="shared" ref="P20:P29" si="8">SUM(N20:O20)</f>
        <v>65</v>
      </c>
      <c r="Q20" s="505"/>
      <c r="R20" s="505"/>
    </row>
    <row r="21" spans="1:27" ht="31.5" customHeight="1">
      <c r="A21" s="4541" t="s">
        <v>196</v>
      </c>
      <c r="B21" s="3551">
        <v>13</v>
      </c>
      <c r="C21" s="3552">
        <v>0</v>
      </c>
      <c r="D21" s="3553">
        <f t="shared" si="4"/>
        <v>13</v>
      </c>
      <c r="E21" s="3561">
        <v>0</v>
      </c>
      <c r="F21" s="3556">
        <v>0</v>
      </c>
      <c r="G21" s="3572">
        <f t="shared" si="5"/>
        <v>0</v>
      </c>
      <c r="H21" s="3561">
        <v>13</v>
      </c>
      <c r="I21" s="3556">
        <v>0</v>
      </c>
      <c r="J21" s="3572">
        <f t="shared" ref="J21:J26" si="9">SUM(H21:I21)</f>
        <v>13</v>
      </c>
      <c r="K21" s="3561">
        <v>14</v>
      </c>
      <c r="L21" s="3556">
        <v>0</v>
      </c>
      <c r="M21" s="3557">
        <f t="shared" si="6"/>
        <v>14</v>
      </c>
      <c r="N21" s="4539">
        <f t="shared" si="7"/>
        <v>40</v>
      </c>
      <c r="O21" s="4555">
        <f t="shared" si="7"/>
        <v>0</v>
      </c>
      <c r="P21" s="4540">
        <f t="shared" si="8"/>
        <v>40</v>
      </c>
      <c r="Q21" s="505"/>
      <c r="R21" s="505"/>
    </row>
    <row r="22" spans="1:27" ht="49.5" customHeight="1">
      <c r="A22" s="4541" t="s">
        <v>94</v>
      </c>
      <c r="B22" s="3551">
        <v>14</v>
      </c>
      <c r="C22" s="3552">
        <v>0</v>
      </c>
      <c r="D22" s="3553">
        <f>SUM(B22:C22)</f>
        <v>14</v>
      </c>
      <c r="E22" s="3561">
        <v>12</v>
      </c>
      <c r="F22" s="3556">
        <v>1</v>
      </c>
      <c r="G22" s="3572">
        <f t="shared" si="5"/>
        <v>13</v>
      </c>
      <c r="H22" s="3561">
        <v>14</v>
      </c>
      <c r="I22" s="3556">
        <v>0</v>
      </c>
      <c r="J22" s="3572">
        <f t="shared" si="9"/>
        <v>14</v>
      </c>
      <c r="K22" s="3561">
        <v>13</v>
      </c>
      <c r="L22" s="3556">
        <v>3</v>
      </c>
      <c r="M22" s="3557">
        <f t="shared" si="6"/>
        <v>16</v>
      </c>
      <c r="N22" s="4539">
        <f t="shared" si="7"/>
        <v>53</v>
      </c>
      <c r="O22" s="4555">
        <f t="shared" si="7"/>
        <v>4</v>
      </c>
      <c r="P22" s="4540">
        <f t="shared" si="8"/>
        <v>57</v>
      </c>
      <c r="Q22" s="505"/>
      <c r="R22" s="505"/>
    </row>
    <row r="23" spans="1:27" ht="28.5" customHeight="1">
      <c r="A23" s="4541" t="s">
        <v>197</v>
      </c>
      <c r="B23" s="3551">
        <v>7</v>
      </c>
      <c r="C23" s="3552">
        <v>5</v>
      </c>
      <c r="D23" s="3553">
        <f>SUM(B23:C23)</f>
        <v>12</v>
      </c>
      <c r="E23" s="3561">
        <v>11</v>
      </c>
      <c r="F23" s="3556">
        <v>3</v>
      </c>
      <c r="G23" s="3572">
        <v>14</v>
      </c>
      <c r="H23" s="3561">
        <v>11</v>
      </c>
      <c r="I23" s="3556">
        <v>6</v>
      </c>
      <c r="J23" s="3572">
        <f t="shared" si="9"/>
        <v>17</v>
      </c>
      <c r="K23" s="3561">
        <v>0</v>
      </c>
      <c r="L23" s="3556">
        <v>6</v>
      </c>
      <c r="M23" s="3557">
        <f t="shared" si="6"/>
        <v>6</v>
      </c>
      <c r="N23" s="4539">
        <f t="shared" si="7"/>
        <v>29</v>
      </c>
      <c r="O23" s="4555">
        <f>C23+F23+I23+L23</f>
        <v>20</v>
      </c>
      <c r="P23" s="4540">
        <f t="shared" si="8"/>
        <v>49</v>
      </c>
      <c r="Q23" s="505"/>
      <c r="R23" s="505"/>
    </row>
    <row r="24" spans="1:27" ht="33" customHeight="1">
      <c r="A24" s="4541" t="s">
        <v>198</v>
      </c>
      <c r="B24" s="3551">
        <v>19</v>
      </c>
      <c r="C24" s="3552">
        <v>2</v>
      </c>
      <c r="D24" s="3553">
        <f t="shared" si="4"/>
        <v>21</v>
      </c>
      <c r="E24" s="3561">
        <v>13</v>
      </c>
      <c r="F24" s="3556">
        <v>0</v>
      </c>
      <c r="G24" s="3572">
        <f t="shared" si="5"/>
        <v>13</v>
      </c>
      <c r="H24" s="3561">
        <v>14</v>
      </c>
      <c r="I24" s="3556">
        <v>0</v>
      </c>
      <c r="J24" s="3572">
        <f t="shared" si="9"/>
        <v>14</v>
      </c>
      <c r="K24" s="3561">
        <v>8</v>
      </c>
      <c r="L24" s="4542">
        <v>2</v>
      </c>
      <c r="M24" s="3557">
        <f t="shared" si="6"/>
        <v>10</v>
      </c>
      <c r="N24" s="4539">
        <f t="shared" si="7"/>
        <v>54</v>
      </c>
      <c r="O24" s="4555">
        <f t="shared" si="7"/>
        <v>4</v>
      </c>
      <c r="P24" s="4540">
        <f t="shared" si="8"/>
        <v>58</v>
      </c>
      <c r="Q24" s="505"/>
      <c r="R24" s="505"/>
    </row>
    <row r="25" spans="1:27" ht="33.75" customHeight="1">
      <c r="A25" s="4541" t="s">
        <v>199</v>
      </c>
      <c r="B25" s="3551">
        <v>0</v>
      </c>
      <c r="C25" s="3552">
        <v>0</v>
      </c>
      <c r="D25" s="3553">
        <f t="shared" si="4"/>
        <v>0</v>
      </c>
      <c r="E25" s="3551">
        <v>0</v>
      </c>
      <c r="F25" s="3552">
        <v>0</v>
      </c>
      <c r="G25" s="3834">
        <f t="shared" si="5"/>
        <v>0</v>
      </c>
      <c r="H25" s="3551">
        <v>0</v>
      </c>
      <c r="I25" s="3552">
        <v>0</v>
      </c>
      <c r="J25" s="3834">
        <f t="shared" si="9"/>
        <v>0</v>
      </c>
      <c r="K25" s="3551">
        <v>0</v>
      </c>
      <c r="L25" s="3552">
        <v>0</v>
      </c>
      <c r="M25" s="3557">
        <f t="shared" si="6"/>
        <v>0</v>
      </c>
      <c r="N25" s="4539">
        <f t="shared" si="7"/>
        <v>0</v>
      </c>
      <c r="O25" s="4555">
        <f t="shared" si="7"/>
        <v>0</v>
      </c>
      <c r="P25" s="4540">
        <f t="shared" si="8"/>
        <v>0</v>
      </c>
      <c r="Q25" s="546"/>
      <c r="R25" s="546"/>
    </row>
    <row r="26" spans="1:27" ht="92.25" customHeight="1" thickBot="1">
      <c r="A26" s="4538" t="s">
        <v>200</v>
      </c>
      <c r="B26" s="3551">
        <v>0</v>
      </c>
      <c r="C26" s="3552">
        <v>0</v>
      </c>
      <c r="D26" s="3553">
        <f t="shared" si="4"/>
        <v>0</v>
      </c>
      <c r="E26" s="3551">
        <v>0</v>
      </c>
      <c r="F26" s="3552">
        <v>0</v>
      </c>
      <c r="G26" s="3834">
        <f t="shared" si="5"/>
        <v>0</v>
      </c>
      <c r="H26" s="3551">
        <v>0</v>
      </c>
      <c r="I26" s="3552">
        <v>0</v>
      </c>
      <c r="J26" s="3834">
        <f t="shared" si="9"/>
        <v>0</v>
      </c>
      <c r="K26" s="3551">
        <v>0</v>
      </c>
      <c r="L26" s="3552">
        <v>0</v>
      </c>
      <c r="M26" s="3557">
        <v>0</v>
      </c>
      <c r="N26" s="4556">
        <f t="shared" si="7"/>
        <v>0</v>
      </c>
      <c r="O26" s="4557">
        <f t="shared" si="7"/>
        <v>0</v>
      </c>
      <c r="P26" s="4558">
        <f t="shared" si="8"/>
        <v>0</v>
      </c>
      <c r="Q26" s="546"/>
      <c r="R26" s="546"/>
    </row>
    <row r="27" spans="1:27" ht="57.75" customHeight="1" thickBot="1">
      <c r="A27" s="4559" t="s">
        <v>17</v>
      </c>
      <c r="B27" s="4273">
        <f t="shared" ref="B27:M27" si="10">SUM(B20:B26)</f>
        <v>78</v>
      </c>
      <c r="C27" s="4273">
        <f t="shared" si="10"/>
        <v>9</v>
      </c>
      <c r="D27" s="4273">
        <f t="shared" si="10"/>
        <v>87</v>
      </c>
      <c r="E27" s="4273">
        <f t="shared" si="10"/>
        <v>48</v>
      </c>
      <c r="F27" s="4273">
        <f t="shared" si="10"/>
        <v>4</v>
      </c>
      <c r="G27" s="4273">
        <f t="shared" si="10"/>
        <v>52</v>
      </c>
      <c r="H27" s="4273">
        <f t="shared" si="10"/>
        <v>65</v>
      </c>
      <c r="I27" s="4273">
        <f t="shared" si="10"/>
        <v>6</v>
      </c>
      <c r="J27" s="4273">
        <f t="shared" si="10"/>
        <v>71</v>
      </c>
      <c r="K27" s="4273">
        <f t="shared" si="10"/>
        <v>46</v>
      </c>
      <c r="L27" s="4273">
        <f t="shared" si="10"/>
        <v>13</v>
      </c>
      <c r="M27" s="4273">
        <f t="shared" si="10"/>
        <v>59</v>
      </c>
      <c r="N27" s="4345">
        <f t="shared" si="7"/>
        <v>237</v>
      </c>
      <c r="O27" s="4560">
        <f t="shared" si="7"/>
        <v>32</v>
      </c>
      <c r="P27" s="4561">
        <f t="shared" si="8"/>
        <v>269</v>
      </c>
      <c r="Q27" s="505"/>
      <c r="R27" s="505"/>
    </row>
    <row r="28" spans="1:27" ht="53.25" customHeight="1">
      <c r="A28" s="4562" t="s">
        <v>18</v>
      </c>
      <c r="B28" s="4563"/>
      <c r="C28" s="4564"/>
      <c r="D28" s="4565"/>
      <c r="E28" s="4566"/>
      <c r="F28" s="4564"/>
      <c r="G28" s="4567"/>
      <c r="H28" s="4568"/>
      <c r="I28" s="4569"/>
      <c r="J28" s="4570"/>
      <c r="K28" s="4571"/>
      <c r="L28" s="4569"/>
      <c r="M28" s="4570"/>
      <c r="N28" s="4572">
        <f>B28+E28+H28+K28</f>
        <v>0</v>
      </c>
      <c r="O28" s="4573">
        <f t="shared" si="7"/>
        <v>0</v>
      </c>
      <c r="P28" s="4574">
        <f t="shared" si="8"/>
        <v>0</v>
      </c>
      <c r="Q28" s="505"/>
      <c r="R28" s="505"/>
    </row>
    <row r="29" spans="1:27" ht="38.25" customHeight="1">
      <c r="A29" s="4538" t="s">
        <v>195</v>
      </c>
      <c r="B29" s="3554">
        <v>0</v>
      </c>
      <c r="C29" s="3552">
        <v>0</v>
      </c>
      <c r="D29" s="3553">
        <f t="shared" ref="D29:D35" si="11">SUM(B29:C29)</f>
        <v>0</v>
      </c>
      <c r="E29" s="3785">
        <v>0</v>
      </c>
      <c r="F29" s="3552">
        <v>0</v>
      </c>
      <c r="G29" s="3553">
        <v>0</v>
      </c>
      <c r="H29" s="3785">
        <v>0</v>
      </c>
      <c r="I29" s="3552">
        <v>0</v>
      </c>
      <c r="J29" s="3834">
        <f>SUM(H29:I29)</f>
        <v>0</v>
      </c>
      <c r="K29" s="3554">
        <v>0</v>
      </c>
      <c r="L29" s="3552">
        <v>0</v>
      </c>
      <c r="M29" s="3553">
        <v>0</v>
      </c>
      <c r="N29" s="4539">
        <f t="shared" ref="N29:N35" si="12">B29+E29+H29+K29</f>
        <v>0</v>
      </c>
      <c r="O29" s="4555">
        <f>C29+F29+I29+L29</f>
        <v>0</v>
      </c>
      <c r="P29" s="4540">
        <f t="shared" si="8"/>
        <v>0</v>
      </c>
      <c r="Q29" s="7038"/>
      <c r="R29" s="7039"/>
      <c r="S29" s="7039"/>
      <c r="T29" s="7039"/>
      <c r="U29" s="7039"/>
    </row>
    <row r="30" spans="1:27" ht="57.75" customHeight="1">
      <c r="A30" s="4541" t="s">
        <v>196</v>
      </c>
      <c r="B30" s="3554">
        <v>0</v>
      </c>
      <c r="C30" s="3552">
        <v>0</v>
      </c>
      <c r="D30" s="3553">
        <f t="shared" si="11"/>
        <v>0</v>
      </c>
      <c r="E30" s="3785">
        <v>0</v>
      </c>
      <c r="F30" s="3552">
        <v>0</v>
      </c>
      <c r="G30" s="3553">
        <f t="shared" ref="G30:G35" si="13">SUM(E30:F30)</f>
        <v>0</v>
      </c>
      <c r="H30" s="3785">
        <v>0</v>
      </c>
      <c r="I30" s="3552">
        <v>0</v>
      </c>
      <c r="J30" s="3834">
        <f t="shared" ref="J30:J35" si="14">SUM(H30:I30)</f>
        <v>0</v>
      </c>
      <c r="K30" s="3554">
        <v>0</v>
      </c>
      <c r="L30" s="3552">
        <v>0</v>
      </c>
      <c r="M30" s="3553">
        <f>SUM(K30:L30)</f>
        <v>0</v>
      </c>
      <c r="N30" s="4539">
        <f t="shared" si="12"/>
        <v>0</v>
      </c>
      <c r="O30" s="4555">
        <f t="shared" si="7"/>
        <v>0</v>
      </c>
      <c r="P30" s="4540">
        <f t="shared" ref="P30:P35" si="15">SUM(N30:O30)</f>
        <v>0</v>
      </c>
      <c r="Q30" s="546"/>
      <c r="R30" s="546"/>
    </row>
    <row r="31" spans="1:27" ht="51.75" customHeight="1">
      <c r="A31" s="4541" t="s">
        <v>94</v>
      </c>
      <c r="B31" s="3554">
        <v>0</v>
      </c>
      <c r="C31" s="3552">
        <v>0</v>
      </c>
      <c r="D31" s="3553">
        <f t="shared" si="11"/>
        <v>0</v>
      </c>
      <c r="E31" s="3785">
        <v>0</v>
      </c>
      <c r="F31" s="3552">
        <v>0</v>
      </c>
      <c r="G31" s="3553">
        <f t="shared" si="13"/>
        <v>0</v>
      </c>
      <c r="H31" s="3785">
        <v>0</v>
      </c>
      <c r="I31" s="3552">
        <v>0</v>
      </c>
      <c r="J31" s="3834">
        <f t="shared" si="14"/>
        <v>0</v>
      </c>
      <c r="K31" s="3554">
        <v>0</v>
      </c>
      <c r="L31" s="3552">
        <v>0</v>
      </c>
      <c r="M31" s="3553">
        <f>SUM(K31:L31)</f>
        <v>0</v>
      </c>
      <c r="N31" s="4539">
        <f t="shared" si="12"/>
        <v>0</v>
      </c>
      <c r="O31" s="4555">
        <f t="shared" si="7"/>
        <v>0</v>
      </c>
      <c r="P31" s="4540">
        <f t="shared" si="15"/>
        <v>0</v>
      </c>
      <c r="Q31" s="546"/>
      <c r="R31" s="546"/>
    </row>
    <row r="32" spans="1:27" ht="42" customHeight="1">
      <c r="A32" s="4541" t="s">
        <v>197</v>
      </c>
      <c r="B32" s="3554">
        <v>0</v>
      </c>
      <c r="C32" s="3552">
        <v>1</v>
      </c>
      <c r="D32" s="3553">
        <f>SUM(B32:C32)</f>
        <v>1</v>
      </c>
      <c r="E32" s="3785">
        <v>0</v>
      </c>
      <c r="F32" s="3552">
        <v>0</v>
      </c>
      <c r="G32" s="3553">
        <f t="shared" si="13"/>
        <v>0</v>
      </c>
      <c r="H32" s="3785">
        <v>0</v>
      </c>
      <c r="I32" s="3552">
        <v>0</v>
      </c>
      <c r="J32" s="3834">
        <f>SUM(H32:I32)</f>
        <v>0</v>
      </c>
      <c r="K32" s="3554">
        <v>0</v>
      </c>
      <c r="L32" s="3552">
        <v>0</v>
      </c>
      <c r="M32" s="3834">
        <v>0</v>
      </c>
      <c r="N32" s="4539">
        <f>B32+E32+H32+K32</f>
        <v>0</v>
      </c>
      <c r="O32" s="4555">
        <f>C32+F32+I32+L32</f>
        <v>1</v>
      </c>
      <c r="P32" s="4540">
        <f t="shared" si="15"/>
        <v>1</v>
      </c>
      <c r="Q32" s="7038"/>
      <c r="R32" s="7039"/>
      <c r="S32" s="7039"/>
      <c r="T32" s="7039"/>
      <c r="U32" s="7039"/>
      <c r="V32" s="7039"/>
      <c r="W32" s="7039"/>
      <c r="X32" s="7039"/>
      <c r="Y32" s="7039"/>
      <c r="Z32" s="7039"/>
      <c r="AA32" s="7039"/>
    </row>
    <row r="33" spans="1:20" ht="32.25" customHeight="1">
      <c r="A33" s="4575" t="s">
        <v>198</v>
      </c>
      <c r="B33" s="3555">
        <v>0</v>
      </c>
      <c r="C33" s="3556">
        <v>0</v>
      </c>
      <c r="D33" s="3557">
        <v>0</v>
      </c>
      <c r="E33" s="3573">
        <v>0</v>
      </c>
      <c r="F33" s="3556">
        <v>0</v>
      </c>
      <c r="G33" s="3557">
        <v>0</v>
      </c>
      <c r="H33" s="3573">
        <v>0</v>
      </c>
      <c r="I33" s="3556">
        <v>0</v>
      </c>
      <c r="J33" s="3572">
        <v>0</v>
      </c>
      <c r="K33" s="3555">
        <v>0</v>
      </c>
      <c r="L33" s="3556">
        <v>0</v>
      </c>
      <c r="M33" s="3572">
        <v>0</v>
      </c>
      <c r="N33" s="4539">
        <f t="shared" si="12"/>
        <v>0</v>
      </c>
      <c r="O33" s="4555">
        <f>C33+F33+I33+L33</f>
        <v>0</v>
      </c>
      <c r="P33" s="4540">
        <f>SUM(N33:O33)</f>
        <v>0</v>
      </c>
      <c r="Q33" s="7035"/>
      <c r="R33" s="7036"/>
      <c r="S33" s="7036"/>
      <c r="T33" s="7036"/>
    </row>
    <row r="34" spans="1:20" ht="40.5" customHeight="1">
      <c r="A34" s="4541" t="s">
        <v>199</v>
      </c>
      <c r="B34" s="3554">
        <v>0</v>
      </c>
      <c r="C34" s="3552">
        <v>0</v>
      </c>
      <c r="D34" s="3553">
        <f t="shared" si="11"/>
        <v>0</v>
      </c>
      <c r="E34" s="3785">
        <v>0</v>
      </c>
      <c r="F34" s="3552">
        <v>0</v>
      </c>
      <c r="G34" s="3553">
        <f t="shared" si="13"/>
        <v>0</v>
      </c>
      <c r="H34" s="3785">
        <v>0</v>
      </c>
      <c r="I34" s="3552">
        <v>0</v>
      </c>
      <c r="J34" s="3834">
        <f t="shared" si="14"/>
        <v>0</v>
      </c>
      <c r="K34" s="3554">
        <v>0</v>
      </c>
      <c r="L34" s="3552">
        <v>0</v>
      </c>
      <c r="M34" s="3553">
        <f>SUM(K34:L34)</f>
        <v>0</v>
      </c>
      <c r="N34" s="4539">
        <f t="shared" si="12"/>
        <v>0</v>
      </c>
      <c r="O34" s="4555">
        <f t="shared" si="7"/>
        <v>0</v>
      </c>
      <c r="P34" s="4540">
        <f t="shared" si="15"/>
        <v>0</v>
      </c>
      <c r="Q34" s="548"/>
      <c r="R34" s="548"/>
    </row>
    <row r="35" spans="1:20" ht="103.5" customHeight="1" thickBot="1">
      <c r="A35" s="4538" t="s">
        <v>200</v>
      </c>
      <c r="B35" s="3554">
        <v>0</v>
      </c>
      <c r="C35" s="3552">
        <v>0</v>
      </c>
      <c r="D35" s="3553">
        <f t="shared" si="11"/>
        <v>0</v>
      </c>
      <c r="E35" s="3785">
        <v>0</v>
      </c>
      <c r="F35" s="3552">
        <v>0</v>
      </c>
      <c r="G35" s="4576">
        <f t="shared" si="13"/>
        <v>0</v>
      </c>
      <c r="H35" s="3785">
        <v>0</v>
      </c>
      <c r="I35" s="3552">
        <v>0</v>
      </c>
      <c r="J35" s="3834">
        <f t="shared" si="14"/>
        <v>0</v>
      </c>
      <c r="K35" s="3554">
        <v>0</v>
      </c>
      <c r="L35" s="3552">
        <v>0</v>
      </c>
      <c r="M35" s="3553">
        <v>0</v>
      </c>
      <c r="N35" s="4539">
        <f t="shared" si="12"/>
        <v>0</v>
      </c>
      <c r="O35" s="4555">
        <f>C35+F35+I35+L35</f>
        <v>0</v>
      </c>
      <c r="P35" s="4540">
        <f t="shared" si="15"/>
        <v>0</v>
      </c>
      <c r="Q35" s="546"/>
      <c r="R35" s="546"/>
    </row>
    <row r="36" spans="1:20" ht="45.75" customHeight="1" thickBot="1">
      <c r="A36" s="4286" t="s">
        <v>19</v>
      </c>
      <c r="B36" s="4294">
        <f t="shared" ref="B36:K36" si="16">SUM(B29:B35)</f>
        <v>0</v>
      </c>
      <c r="C36" s="4294">
        <f t="shared" si="16"/>
        <v>1</v>
      </c>
      <c r="D36" s="4288">
        <f t="shared" si="16"/>
        <v>1</v>
      </c>
      <c r="E36" s="4577">
        <f t="shared" si="16"/>
        <v>0</v>
      </c>
      <c r="F36" s="4294">
        <f>SUM(F29:F35)</f>
        <v>0</v>
      </c>
      <c r="G36" s="4288">
        <f>SUM(G29:G35)</f>
        <v>0</v>
      </c>
      <c r="H36" s="4577">
        <f t="shared" si="16"/>
        <v>0</v>
      </c>
      <c r="I36" s="4294">
        <f>SUM(I29:I35)</f>
        <v>0</v>
      </c>
      <c r="J36" s="4294">
        <f>SUM(J29:J35)</f>
        <v>0</v>
      </c>
      <c r="K36" s="4294">
        <f t="shared" si="16"/>
        <v>0</v>
      </c>
      <c r="L36" s="4294">
        <f>SUM(L29:L35)</f>
        <v>0</v>
      </c>
      <c r="M36" s="4288">
        <f>SUM(M29:M35)</f>
        <v>0</v>
      </c>
      <c r="N36" s="4294">
        <f>SUM(N28:N35)</f>
        <v>0</v>
      </c>
      <c r="O36" s="4294">
        <f>SUM(O29:O35)</f>
        <v>1</v>
      </c>
      <c r="P36" s="4288">
        <f>SUM(P29:P35)</f>
        <v>1</v>
      </c>
      <c r="Q36" s="100"/>
      <c r="R36" s="100"/>
    </row>
    <row r="37" spans="1:20" ht="37.5" customHeight="1" thickBot="1">
      <c r="A37" s="4295" t="s">
        <v>29</v>
      </c>
      <c r="B37" s="4578">
        <f>B27</f>
        <v>78</v>
      </c>
      <c r="C37" s="4578">
        <f>C27</f>
        <v>9</v>
      </c>
      <c r="D37" s="4579">
        <f t="shared" ref="D37:N37" si="17">D27</f>
        <v>87</v>
      </c>
      <c r="E37" s="4580">
        <f>E27</f>
        <v>48</v>
      </c>
      <c r="F37" s="4578">
        <f>F27</f>
        <v>4</v>
      </c>
      <c r="G37" s="4578">
        <f>G27</f>
        <v>52</v>
      </c>
      <c r="H37" s="4578">
        <f t="shared" si="17"/>
        <v>65</v>
      </c>
      <c r="I37" s="4578">
        <f>I27</f>
        <v>6</v>
      </c>
      <c r="J37" s="4578">
        <f>J27</f>
        <v>71</v>
      </c>
      <c r="K37" s="4578">
        <f t="shared" si="17"/>
        <v>46</v>
      </c>
      <c r="L37" s="4578">
        <f t="shared" si="17"/>
        <v>13</v>
      </c>
      <c r="M37" s="4578">
        <f t="shared" si="17"/>
        <v>59</v>
      </c>
      <c r="N37" s="4578">
        <f t="shared" si="17"/>
        <v>237</v>
      </c>
      <c r="O37" s="4578">
        <f>O27</f>
        <v>32</v>
      </c>
      <c r="P37" s="4579">
        <f>P27</f>
        <v>269</v>
      </c>
      <c r="Q37" s="100"/>
      <c r="R37" s="100"/>
    </row>
    <row r="38" spans="1:20" ht="39.75" customHeight="1" thickBot="1">
      <c r="A38" s="4295" t="s">
        <v>30</v>
      </c>
      <c r="B38" s="4578">
        <f t="shared" ref="B38:K38" si="18">B36</f>
        <v>0</v>
      </c>
      <c r="C38" s="4578">
        <f t="shared" si="18"/>
        <v>1</v>
      </c>
      <c r="D38" s="4579">
        <f t="shared" si="18"/>
        <v>1</v>
      </c>
      <c r="E38" s="4580">
        <f t="shared" si="18"/>
        <v>0</v>
      </c>
      <c r="F38" s="4578">
        <f>F36</f>
        <v>0</v>
      </c>
      <c r="G38" s="4578">
        <f>G36</f>
        <v>0</v>
      </c>
      <c r="H38" s="4578">
        <f t="shared" si="18"/>
        <v>0</v>
      </c>
      <c r="I38" s="4578">
        <f>I36</f>
        <v>0</v>
      </c>
      <c r="J38" s="4578">
        <f>J36</f>
        <v>0</v>
      </c>
      <c r="K38" s="4578">
        <f t="shared" si="18"/>
        <v>0</v>
      </c>
      <c r="L38" s="4578">
        <f>L36</f>
        <v>0</v>
      </c>
      <c r="M38" s="4578">
        <f>M36</f>
        <v>0</v>
      </c>
      <c r="N38" s="4578">
        <v>0</v>
      </c>
      <c r="O38" s="4578">
        <f>O36</f>
        <v>1</v>
      </c>
      <c r="P38" s="4579">
        <f>P36</f>
        <v>1</v>
      </c>
      <c r="Q38" s="101"/>
    </row>
    <row r="39" spans="1:20" ht="41.25" customHeight="1" thickBot="1">
      <c r="A39" s="4297" t="s">
        <v>31</v>
      </c>
      <c r="B39" s="4581">
        <f t="shared" ref="B39:N39" si="19">SUM(B37:B38)</f>
        <v>78</v>
      </c>
      <c r="C39" s="4581">
        <f t="shared" si="19"/>
        <v>10</v>
      </c>
      <c r="D39" s="4582">
        <f t="shared" si="19"/>
        <v>88</v>
      </c>
      <c r="E39" s="4583">
        <f t="shared" si="19"/>
        <v>48</v>
      </c>
      <c r="F39" s="4581">
        <f t="shared" si="19"/>
        <v>4</v>
      </c>
      <c r="G39" s="4581">
        <f t="shared" si="19"/>
        <v>52</v>
      </c>
      <c r="H39" s="4581">
        <f t="shared" si="19"/>
        <v>65</v>
      </c>
      <c r="I39" s="4581">
        <f>SUM(I37:I38)</f>
        <v>6</v>
      </c>
      <c r="J39" s="4581">
        <f t="shared" si="19"/>
        <v>71</v>
      </c>
      <c r="K39" s="4581">
        <f t="shared" si="19"/>
        <v>46</v>
      </c>
      <c r="L39" s="4581">
        <f t="shared" si="19"/>
        <v>13</v>
      </c>
      <c r="M39" s="4581">
        <f t="shared" si="19"/>
        <v>59</v>
      </c>
      <c r="N39" s="4581">
        <f t="shared" si="19"/>
        <v>237</v>
      </c>
      <c r="O39" s="4581">
        <f>SUM(O37:O38)</f>
        <v>33</v>
      </c>
      <c r="P39" s="4582">
        <f>SUM(P37:P38)</f>
        <v>270</v>
      </c>
      <c r="Q39" s="100"/>
      <c r="R39" s="100"/>
    </row>
    <row r="40" spans="1:20">
      <c r="A40" s="7037"/>
      <c r="B40" s="7037"/>
      <c r="C40" s="7037"/>
      <c r="D40" s="7037"/>
      <c r="E40" s="7037"/>
      <c r="F40" s="7037"/>
      <c r="G40" s="7037"/>
      <c r="H40" s="7037"/>
      <c r="I40" s="7037"/>
      <c r="J40" s="7037"/>
      <c r="K40" s="7037"/>
      <c r="L40" s="7037"/>
      <c r="M40" s="7037"/>
      <c r="N40" s="7037"/>
      <c r="O40" s="7037"/>
      <c r="P40" s="7037"/>
    </row>
    <row r="41" spans="1:20" ht="4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</sheetData>
  <mergeCells count="13">
    <mergeCell ref="Q33:T33"/>
    <mergeCell ref="A40:P40"/>
    <mergeCell ref="A1:P1"/>
    <mergeCell ref="A2:P2"/>
    <mergeCell ref="A3:P3"/>
    <mergeCell ref="Q29:U29"/>
    <mergeCell ref="Q32:AA3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6"/>
  <sheetViews>
    <sheetView zoomScale="40" zoomScaleNormal="40" workbookViewId="0">
      <selection activeCell="V26" sqref="V26"/>
    </sheetView>
  </sheetViews>
  <sheetFormatPr defaultRowHeight="25.5"/>
  <cols>
    <col min="1" max="1" width="3" style="262" customWidth="1"/>
    <col min="2" max="2" width="92.140625" style="262" customWidth="1"/>
    <col min="3" max="3" width="17.140625" style="262" customWidth="1"/>
    <col min="4" max="4" width="18" style="262" customWidth="1"/>
    <col min="5" max="5" width="15.7109375" style="262" customWidth="1"/>
    <col min="6" max="6" width="16" style="262" customWidth="1"/>
    <col min="7" max="20" width="15.7109375" style="262" customWidth="1"/>
    <col min="21" max="21" width="14.28515625" style="262" customWidth="1"/>
    <col min="22" max="22" width="10.5703125" style="262" bestFit="1" customWidth="1"/>
    <col min="23" max="23" width="9.28515625" style="262" bestFit="1" customWidth="1"/>
    <col min="24" max="256" width="9.140625" style="262"/>
    <col min="257" max="257" width="3" style="262" customWidth="1"/>
    <col min="258" max="258" width="92.140625" style="262" customWidth="1"/>
    <col min="259" max="259" width="17.140625" style="262" customWidth="1"/>
    <col min="260" max="260" width="18" style="262" customWidth="1"/>
    <col min="261" max="261" width="15.7109375" style="262" customWidth="1"/>
    <col min="262" max="262" width="16" style="262" customWidth="1"/>
    <col min="263" max="276" width="15.7109375" style="262" customWidth="1"/>
    <col min="277" max="277" width="14.28515625" style="262" customWidth="1"/>
    <col min="278" max="278" width="10.5703125" style="262" bestFit="1" customWidth="1"/>
    <col min="279" max="279" width="9.28515625" style="262" bestFit="1" customWidth="1"/>
    <col min="280" max="512" width="9.140625" style="262"/>
    <col min="513" max="513" width="3" style="262" customWidth="1"/>
    <col min="514" max="514" width="92.140625" style="262" customWidth="1"/>
    <col min="515" max="515" width="17.140625" style="262" customWidth="1"/>
    <col min="516" max="516" width="18" style="262" customWidth="1"/>
    <col min="517" max="517" width="15.7109375" style="262" customWidth="1"/>
    <col min="518" max="518" width="16" style="262" customWidth="1"/>
    <col min="519" max="532" width="15.7109375" style="262" customWidth="1"/>
    <col min="533" max="533" width="14.28515625" style="262" customWidth="1"/>
    <col min="534" max="534" width="10.5703125" style="262" bestFit="1" customWidth="1"/>
    <col min="535" max="535" width="9.28515625" style="262" bestFit="1" customWidth="1"/>
    <col min="536" max="768" width="9.140625" style="262"/>
    <col min="769" max="769" width="3" style="262" customWidth="1"/>
    <col min="770" max="770" width="92.140625" style="262" customWidth="1"/>
    <col min="771" max="771" width="17.140625" style="262" customWidth="1"/>
    <col min="772" max="772" width="18" style="262" customWidth="1"/>
    <col min="773" max="773" width="15.7109375" style="262" customWidth="1"/>
    <col min="774" max="774" width="16" style="262" customWidth="1"/>
    <col min="775" max="788" width="15.7109375" style="262" customWidth="1"/>
    <col min="789" max="789" width="14.28515625" style="262" customWidth="1"/>
    <col min="790" max="790" width="10.5703125" style="262" bestFit="1" customWidth="1"/>
    <col min="791" max="791" width="9.28515625" style="262" bestFit="1" customWidth="1"/>
    <col min="792" max="1024" width="9.140625" style="262"/>
    <col min="1025" max="1025" width="3" style="262" customWidth="1"/>
    <col min="1026" max="1026" width="92.140625" style="262" customWidth="1"/>
    <col min="1027" max="1027" width="17.140625" style="262" customWidth="1"/>
    <col min="1028" max="1028" width="18" style="262" customWidth="1"/>
    <col min="1029" max="1029" width="15.7109375" style="262" customWidth="1"/>
    <col min="1030" max="1030" width="16" style="262" customWidth="1"/>
    <col min="1031" max="1044" width="15.7109375" style="262" customWidth="1"/>
    <col min="1045" max="1045" width="14.28515625" style="262" customWidth="1"/>
    <col min="1046" max="1046" width="10.5703125" style="262" bestFit="1" customWidth="1"/>
    <col min="1047" max="1047" width="9.28515625" style="262" bestFit="1" customWidth="1"/>
    <col min="1048" max="1280" width="9.140625" style="262"/>
    <col min="1281" max="1281" width="3" style="262" customWidth="1"/>
    <col min="1282" max="1282" width="92.140625" style="262" customWidth="1"/>
    <col min="1283" max="1283" width="17.140625" style="262" customWidth="1"/>
    <col min="1284" max="1284" width="18" style="262" customWidth="1"/>
    <col min="1285" max="1285" width="15.7109375" style="262" customWidth="1"/>
    <col min="1286" max="1286" width="16" style="262" customWidth="1"/>
    <col min="1287" max="1300" width="15.7109375" style="262" customWidth="1"/>
    <col min="1301" max="1301" width="14.28515625" style="262" customWidth="1"/>
    <col min="1302" max="1302" width="10.5703125" style="262" bestFit="1" customWidth="1"/>
    <col min="1303" max="1303" width="9.28515625" style="262" bestFit="1" customWidth="1"/>
    <col min="1304" max="1536" width="9.140625" style="262"/>
    <col min="1537" max="1537" width="3" style="262" customWidth="1"/>
    <col min="1538" max="1538" width="92.140625" style="262" customWidth="1"/>
    <col min="1539" max="1539" width="17.140625" style="262" customWidth="1"/>
    <col min="1540" max="1540" width="18" style="262" customWidth="1"/>
    <col min="1541" max="1541" width="15.7109375" style="262" customWidth="1"/>
    <col min="1542" max="1542" width="16" style="262" customWidth="1"/>
    <col min="1543" max="1556" width="15.7109375" style="262" customWidth="1"/>
    <col min="1557" max="1557" width="14.28515625" style="262" customWidth="1"/>
    <col min="1558" max="1558" width="10.5703125" style="262" bestFit="1" customWidth="1"/>
    <col min="1559" max="1559" width="9.28515625" style="262" bestFit="1" customWidth="1"/>
    <col min="1560" max="1792" width="9.140625" style="262"/>
    <col min="1793" max="1793" width="3" style="262" customWidth="1"/>
    <col min="1794" max="1794" width="92.140625" style="262" customWidth="1"/>
    <col min="1795" max="1795" width="17.140625" style="262" customWidth="1"/>
    <col min="1796" max="1796" width="18" style="262" customWidth="1"/>
    <col min="1797" max="1797" width="15.7109375" style="262" customWidth="1"/>
    <col min="1798" max="1798" width="16" style="262" customWidth="1"/>
    <col min="1799" max="1812" width="15.7109375" style="262" customWidth="1"/>
    <col min="1813" max="1813" width="14.28515625" style="262" customWidth="1"/>
    <col min="1814" max="1814" width="10.5703125" style="262" bestFit="1" customWidth="1"/>
    <col min="1815" max="1815" width="9.28515625" style="262" bestFit="1" customWidth="1"/>
    <col min="1816" max="2048" width="9.140625" style="262"/>
    <col min="2049" max="2049" width="3" style="262" customWidth="1"/>
    <col min="2050" max="2050" width="92.140625" style="262" customWidth="1"/>
    <col min="2051" max="2051" width="17.140625" style="262" customWidth="1"/>
    <col min="2052" max="2052" width="18" style="262" customWidth="1"/>
    <col min="2053" max="2053" width="15.7109375" style="262" customWidth="1"/>
    <col min="2054" max="2054" width="16" style="262" customWidth="1"/>
    <col min="2055" max="2068" width="15.7109375" style="262" customWidth="1"/>
    <col min="2069" max="2069" width="14.28515625" style="262" customWidth="1"/>
    <col min="2070" max="2070" width="10.5703125" style="262" bestFit="1" customWidth="1"/>
    <col min="2071" max="2071" width="9.28515625" style="262" bestFit="1" customWidth="1"/>
    <col min="2072" max="2304" width="9.140625" style="262"/>
    <col min="2305" max="2305" width="3" style="262" customWidth="1"/>
    <col min="2306" max="2306" width="92.140625" style="262" customWidth="1"/>
    <col min="2307" max="2307" width="17.140625" style="262" customWidth="1"/>
    <col min="2308" max="2308" width="18" style="262" customWidth="1"/>
    <col min="2309" max="2309" width="15.7109375" style="262" customWidth="1"/>
    <col min="2310" max="2310" width="16" style="262" customWidth="1"/>
    <col min="2311" max="2324" width="15.7109375" style="262" customWidth="1"/>
    <col min="2325" max="2325" width="14.28515625" style="262" customWidth="1"/>
    <col min="2326" max="2326" width="10.5703125" style="262" bestFit="1" customWidth="1"/>
    <col min="2327" max="2327" width="9.28515625" style="262" bestFit="1" customWidth="1"/>
    <col min="2328" max="2560" width="9.140625" style="262"/>
    <col min="2561" max="2561" width="3" style="262" customWidth="1"/>
    <col min="2562" max="2562" width="92.140625" style="262" customWidth="1"/>
    <col min="2563" max="2563" width="17.140625" style="262" customWidth="1"/>
    <col min="2564" max="2564" width="18" style="262" customWidth="1"/>
    <col min="2565" max="2565" width="15.7109375" style="262" customWidth="1"/>
    <col min="2566" max="2566" width="16" style="262" customWidth="1"/>
    <col min="2567" max="2580" width="15.7109375" style="262" customWidth="1"/>
    <col min="2581" max="2581" width="14.28515625" style="262" customWidth="1"/>
    <col min="2582" max="2582" width="10.5703125" style="262" bestFit="1" customWidth="1"/>
    <col min="2583" max="2583" width="9.28515625" style="262" bestFit="1" customWidth="1"/>
    <col min="2584" max="2816" width="9.140625" style="262"/>
    <col min="2817" max="2817" width="3" style="262" customWidth="1"/>
    <col min="2818" max="2818" width="92.140625" style="262" customWidth="1"/>
    <col min="2819" max="2819" width="17.140625" style="262" customWidth="1"/>
    <col min="2820" max="2820" width="18" style="262" customWidth="1"/>
    <col min="2821" max="2821" width="15.7109375" style="262" customWidth="1"/>
    <col min="2822" max="2822" width="16" style="262" customWidth="1"/>
    <col min="2823" max="2836" width="15.7109375" style="262" customWidth="1"/>
    <col min="2837" max="2837" width="14.28515625" style="262" customWidth="1"/>
    <col min="2838" max="2838" width="10.5703125" style="262" bestFit="1" customWidth="1"/>
    <col min="2839" max="2839" width="9.28515625" style="262" bestFit="1" customWidth="1"/>
    <col min="2840" max="3072" width="9.140625" style="262"/>
    <col min="3073" max="3073" width="3" style="262" customWidth="1"/>
    <col min="3074" max="3074" width="92.140625" style="262" customWidth="1"/>
    <col min="3075" max="3075" width="17.140625" style="262" customWidth="1"/>
    <col min="3076" max="3076" width="18" style="262" customWidth="1"/>
    <col min="3077" max="3077" width="15.7109375" style="262" customWidth="1"/>
    <col min="3078" max="3078" width="16" style="262" customWidth="1"/>
    <col min="3079" max="3092" width="15.7109375" style="262" customWidth="1"/>
    <col min="3093" max="3093" width="14.28515625" style="262" customWidth="1"/>
    <col min="3094" max="3094" width="10.5703125" style="262" bestFit="1" customWidth="1"/>
    <col min="3095" max="3095" width="9.28515625" style="262" bestFit="1" customWidth="1"/>
    <col min="3096" max="3328" width="9.140625" style="262"/>
    <col min="3329" max="3329" width="3" style="262" customWidth="1"/>
    <col min="3330" max="3330" width="92.140625" style="262" customWidth="1"/>
    <col min="3331" max="3331" width="17.140625" style="262" customWidth="1"/>
    <col min="3332" max="3332" width="18" style="262" customWidth="1"/>
    <col min="3333" max="3333" width="15.7109375" style="262" customWidth="1"/>
    <col min="3334" max="3334" width="16" style="262" customWidth="1"/>
    <col min="3335" max="3348" width="15.7109375" style="262" customWidth="1"/>
    <col min="3349" max="3349" width="14.28515625" style="262" customWidth="1"/>
    <col min="3350" max="3350" width="10.5703125" style="262" bestFit="1" customWidth="1"/>
    <col min="3351" max="3351" width="9.28515625" style="262" bestFit="1" customWidth="1"/>
    <col min="3352" max="3584" width="9.140625" style="262"/>
    <col min="3585" max="3585" width="3" style="262" customWidth="1"/>
    <col min="3586" max="3586" width="92.140625" style="262" customWidth="1"/>
    <col min="3587" max="3587" width="17.140625" style="262" customWidth="1"/>
    <col min="3588" max="3588" width="18" style="262" customWidth="1"/>
    <col min="3589" max="3589" width="15.7109375" style="262" customWidth="1"/>
    <col min="3590" max="3590" width="16" style="262" customWidth="1"/>
    <col min="3591" max="3604" width="15.7109375" style="262" customWidth="1"/>
    <col min="3605" max="3605" width="14.28515625" style="262" customWidth="1"/>
    <col min="3606" max="3606" width="10.5703125" style="262" bestFit="1" customWidth="1"/>
    <col min="3607" max="3607" width="9.28515625" style="262" bestFit="1" customWidth="1"/>
    <col min="3608" max="3840" width="9.140625" style="262"/>
    <col min="3841" max="3841" width="3" style="262" customWidth="1"/>
    <col min="3842" max="3842" width="92.140625" style="262" customWidth="1"/>
    <col min="3843" max="3843" width="17.140625" style="262" customWidth="1"/>
    <col min="3844" max="3844" width="18" style="262" customWidth="1"/>
    <col min="3845" max="3845" width="15.7109375" style="262" customWidth="1"/>
    <col min="3846" max="3846" width="16" style="262" customWidth="1"/>
    <col min="3847" max="3860" width="15.7109375" style="262" customWidth="1"/>
    <col min="3861" max="3861" width="14.28515625" style="262" customWidth="1"/>
    <col min="3862" max="3862" width="10.5703125" style="262" bestFit="1" customWidth="1"/>
    <col min="3863" max="3863" width="9.28515625" style="262" bestFit="1" customWidth="1"/>
    <col min="3864" max="4096" width="9.140625" style="262"/>
    <col min="4097" max="4097" width="3" style="262" customWidth="1"/>
    <col min="4098" max="4098" width="92.140625" style="262" customWidth="1"/>
    <col min="4099" max="4099" width="17.140625" style="262" customWidth="1"/>
    <col min="4100" max="4100" width="18" style="262" customWidth="1"/>
    <col min="4101" max="4101" width="15.7109375" style="262" customWidth="1"/>
    <col min="4102" max="4102" width="16" style="262" customWidth="1"/>
    <col min="4103" max="4116" width="15.7109375" style="262" customWidth="1"/>
    <col min="4117" max="4117" width="14.28515625" style="262" customWidth="1"/>
    <col min="4118" max="4118" width="10.5703125" style="262" bestFit="1" customWidth="1"/>
    <col min="4119" max="4119" width="9.28515625" style="262" bestFit="1" customWidth="1"/>
    <col min="4120" max="4352" width="9.140625" style="262"/>
    <col min="4353" max="4353" width="3" style="262" customWidth="1"/>
    <col min="4354" max="4354" width="92.140625" style="262" customWidth="1"/>
    <col min="4355" max="4355" width="17.140625" style="262" customWidth="1"/>
    <col min="4356" max="4356" width="18" style="262" customWidth="1"/>
    <col min="4357" max="4357" width="15.7109375" style="262" customWidth="1"/>
    <col min="4358" max="4358" width="16" style="262" customWidth="1"/>
    <col min="4359" max="4372" width="15.7109375" style="262" customWidth="1"/>
    <col min="4373" max="4373" width="14.28515625" style="262" customWidth="1"/>
    <col min="4374" max="4374" width="10.5703125" style="262" bestFit="1" customWidth="1"/>
    <col min="4375" max="4375" width="9.28515625" style="262" bestFit="1" customWidth="1"/>
    <col min="4376" max="4608" width="9.140625" style="262"/>
    <col min="4609" max="4609" width="3" style="262" customWidth="1"/>
    <col min="4610" max="4610" width="92.140625" style="262" customWidth="1"/>
    <col min="4611" max="4611" width="17.140625" style="262" customWidth="1"/>
    <col min="4612" max="4612" width="18" style="262" customWidth="1"/>
    <col min="4613" max="4613" width="15.7109375" style="262" customWidth="1"/>
    <col min="4614" max="4614" width="16" style="262" customWidth="1"/>
    <col min="4615" max="4628" width="15.7109375" style="262" customWidth="1"/>
    <col min="4629" max="4629" width="14.28515625" style="262" customWidth="1"/>
    <col min="4630" max="4630" width="10.5703125" style="262" bestFit="1" customWidth="1"/>
    <col min="4631" max="4631" width="9.28515625" style="262" bestFit="1" customWidth="1"/>
    <col min="4632" max="4864" width="9.140625" style="262"/>
    <col min="4865" max="4865" width="3" style="262" customWidth="1"/>
    <col min="4866" max="4866" width="92.140625" style="262" customWidth="1"/>
    <col min="4867" max="4867" width="17.140625" style="262" customWidth="1"/>
    <col min="4868" max="4868" width="18" style="262" customWidth="1"/>
    <col min="4869" max="4869" width="15.7109375" style="262" customWidth="1"/>
    <col min="4870" max="4870" width="16" style="262" customWidth="1"/>
    <col min="4871" max="4884" width="15.7109375" style="262" customWidth="1"/>
    <col min="4885" max="4885" width="14.28515625" style="262" customWidth="1"/>
    <col min="4886" max="4886" width="10.5703125" style="262" bestFit="1" customWidth="1"/>
    <col min="4887" max="4887" width="9.28515625" style="262" bestFit="1" customWidth="1"/>
    <col min="4888" max="5120" width="9.140625" style="262"/>
    <col min="5121" max="5121" width="3" style="262" customWidth="1"/>
    <col min="5122" max="5122" width="92.140625" style="262" customWidth="1"/>
    <col min="5123" max="5123" width="17.140625" style="262" customWidth="1"/>
    <col min="5124" max="5124" width="18" style="262" customWidth="1"/>
    <col min="5125" max="5125" width="15.7109375" style="262" customWidth="1"/>
    <col min="5126" max="5126" width="16" style="262" customWidth="1"/>
    <col min="5127" max="5140" width="15.7109375" style="262" customWidth="1"/>
    <col min="5141" max="5141" width="14.28515625" style="262" customWidth="1"/>
    <col min="5142" max="5142" width="10.5703125" style="262" bestFit="1" customWidth="1"/>
    <col min="5143" max="5143" width="9.28515625" style="262" bestFit="1" customWidth="1"/>
    <col min="5144" max="5376" width="9.140625" style="262"/>
    <col min="5377" max="5377" width="3" style="262" customWidth="1"/>
    <col min="5378" max="5378" width="92.140625" style="262" customWidth="1"/>
    <col min="5379" max="5379" width="17.140625" style="262" customWidth="1"/>
    <col min="5380" max="5380" width="18" style="262" customWidth="1"/>
    <col min="5381" max="5381" width="15.7109375" style="262" customWidth="1"/>
    <col min="5382" max="5382" width="16" style="262" customWidth="1"/>
    <col min="5383" max="5396" width="15.7109375" style="262" customWidth="1"/>
    <col min="5397" max="5397" width="14.28515625" style="262" customWidth="1"/>
    <col min="5398" max="5398" width="10.5703125" style="262" bestFit="1" customWidth="1"/>
    <col min="5399" max="5399" width="9.28515625" style="262" bestFit="1" customWidth="1"/>
    <col min="5400" max="5632" width="9.140625" style="262"/>
    <col min="5633" max="5633" width="3" style="262" customWidth="1"/>
    <col min="5634" max="5634" width="92.140625" style="262" customWidth="1"/>
    <col min="5635" max="5635" width="17.140625" style="262" customWidth="1"/>
    <col min="5636" max="5636" width="18" style="262" customWidth="1"/>
    <col min="5637" max="5637" width="15.7109375" style="262" customWidth="1"/>
    <col min="5638" max="5638" width="16" style="262" customWidth="1"/>
    <col min="5639" max="5652" width="15.7109375" style="262" customWidth="1"/>
    <col min="5653" max="5653" width="14.28515625" style="262" customWidth="1"/>
    <col min="5654" max="5654" width="10.5703125" style="262" bestFit="1" customWidth="1"/>
    <col min="5655" max="5655" width="9.28515625" style="262" bestFit="1" customWidth="1"/>
    <col min="5656" max="5888" width="9.140625" style="262"/>
    <col min="5889" max="5889" width="3" style="262" customWidth="1"/>
    <col min="5890" max="5890" width="92.140625" style="262" customWidth="1"/>
    <col min="5891" max="5891" width="17.140625" style="262" customWidth="1"/>
    <col min="5892" max="5892" width="18" style="262" customWidth="1"/>
    <col min="5893" max="5893" width="15.7109375" style="262" customWidth="1"/>
    <col min="5894" max="5894" width="16" style="262" customWidth="1"/>
    <col min="5895" max="5908" width="15.7109375" style="262" customWidth="1"/>
    <col min="5909" max="5909" width="14.28515625" style="262" customWidth="1"/>
    <col min="5910" max="5910" width="10.5703125" style="262" bestFit="1" customWidth="1"/>
    <col min="5911" max="5911" width="9.28515625" style="262" bestFit="1" customWidth="1"/>
    <col min="5912" max="6144" width="9.140625" style="262"/>
    <col min="6145" max="6145" width="3" style="262" customWidth="1"/>
    <col min="6146" max="6146" width="92.140625" style="262" customWidth="1"/>
    <col min="6147" max="6147" width="17.140625" style="262" customWidth="1"/>
    <col min="6148" max="6148" width="18" style="262" customWidth="1"/>
    <col min="6149" max="6149" width="15.7109375" style="262" customWidth="1"/>
    <col min="6150" max="6150" width="16" style="262" customWidth="1"/>
    <col min="6151" max="6164" width="15.7109375" style="262" customWidth="1"/>
    <col min="6165" max="6165" width="14.28515625" style="262" customWidth="1"/>
    <col min="6166" max="6166" width="10.5703125" style="262" bestFit="1" customWidth="1"/>
    <col min="6167" max="6167" width="9.28515625" style="262" bestFit="1" customWidth="1"/>
    <col min="6168" max="6400" width="9.140625" style="262"/>
    <col min="6401" max="6401" width="3" style="262" customWidth="1"/>
    <col min="6402" max="6402" width="92.140625" style="262" customWidth="1"/>
    <col min="6403" max="6403" width="17.140625" style="262" customWidth="1"/>
    <col min="6404" max="6404" width="18" style="262" customWidth="1"/>
    <col min="6405" max="6405" width="15.7109375" style="262" customWidth="1"/>
    <col min="6406" max="6406" width="16" style="262" customWidth="1"/>
    <col min="6407" max="6420" width="15.7109375" style="262" customWidth="1"/>
    <col min="6421" max="6421" width="14.28515625" style="262" customWidth="1"/>
    <col min="6422" max="6422" width="10.5703125" style="262" bestFit="1" customWidth="1"/>
    <col min="6423" max="6423" width="9.28515625" style="262" bestFit="1" customWidth="1"/>
    <col min="6424" max="6656" width="9.140625" style="262"/>
    <col min="6657" max="6657" width="3" style="262" customWidth="1"/>
    <col min="6658" max="6658" width="92.140625" style="262" customWidth="1"/>
    <col min="6659" max="6659" width="17.140625" style="262" customWidth="1"/>
    <col min="6660" max="6660" width="18" style="262" customWidth="1"/>
    <col min="6661" max="6661" width="15.7109375" style="262" customWidth="1"/>
    <col min="6662" max="6662" width="16" style="262" customWidth="1"/>
    <col min="6663" max="6676" width="15.7109375" style="262" customWidth="1"/>
    <col min="6677" max="6677" width="14.28515625" style="262" customWidth="1"/>
    <col min="6678" max="6678" width="10.5703125" style="262" bestFit="1" customWidth="1"/>
    <col min="6679" max="6679" width="9.28515625" style="262" bestFit="1" customWidth="1"/>
    <col min="6680" max="6912" width="9.140625" style="262"/>
    <col min="6913" max="6913" width="3" style="262" customWidth="1"/>
    <col min="6914" max="6914" width="92.140625" style="262" customWidth="1"/>
    <col min="6915" max="6915" width="17.140625" style="262" customWidth="1"/>
    <col min="6916" max="6916" width="18" style="262" customWidth="1"/>
    <col min="6917" max="6917" width="15.7109375" style="262" customWidth="1"/>
    <col min="6918" max="6918" width="16" style="262" customWidth="1"/>
    <col min="6919" max="6932" width="15.7109375" style="262" customWidth="1"/>
    <col min="6933" max="6933" width="14.28515625" style="262" customWidth="1"/>
    <col min="6934" max="6934" width="10.5703125" style="262" bestFit="1" customWidth="1"/>
    <col min="6935" max="6935" width="9.28515625" style="262" bestFit="1" customWidth="1"/>
    <col min="6936" max="7168" width="9.140625" style="262"/>
    <col min="7169" max="7169" width="3" style="262" customWidth="1"/>
    <col min="7170" max="7170" width="92.140625" style="262" customWidth="1"/>
    <col min="7171" max="7171" width="17.140625" style="262" customWidth="1"/>
    <col min="7172" max="7172" width="18" style="262" customWidth="1"/>
    <col min="7173" max="7173" width="15.7109375" style="262" customWidth="1"/>
    <col min="7174" max="7174" width="16" style="262" customWidth="1"/>
    <col min="7175" max="7188" width="15.7109375" style="262" customWidth="1"/>
    <col min="7189" max="7189" width="14.28515625" style="262" customWidth="1"/>
    <col min="7190" max="7190" width="10.5703125" style="262" bestFit="1" customWidth="1"/>
    <col min="7191" max="7191" width="9.28515625" style="262" bestFit="1" customWidth="1"/>
    <col min="7192" max="7424" width="9.140625" style="262"/>
    <col min="7425" max="7425" width="3" style="262" customWidth="1"/>
    <col min="7426" max="7426" width="92.140625" style="262" customWidth="1"/>
    <col min="7427" max="7427" width="17.140625" style="262" customWidth="1"/>
    <col min="7428" max="7428" width="18" style="262" customWidth="1"/>
    <col min="7429" max="7429" width="15.7109375" style="262" customWidth="1"/>
    <col min="7430" max="7430" width="16" style="262" customWidth="1"/>
    <col min="7431" max="7444" width="15.7109375" style="262" customWidth="1"/>
    <col min="7445" max="7445" width="14.28515625" style="262" customWidth="1"/>
    <col min="7446" max="7446" width="10.5703125" style="262" bestFit="1" customWidth="1"/>
    <col min="7447" max="7447" width="9.28515625" style="262" bestFit="1" customWidth="1"/>
    <col min="7448" max="7680" width="9.140625" style="262"/>
    <col min="7681" max="7681" width="3" style="262" customWidth="1"/>
    <col min="7682" max="7682" width="92.140625" style="262" customWidth="1"/>
    <col min="7683" max="7683" width="17.140625" style="262" customWidth="1"/>
    <col min="7684" max="7684" width="18" style="262" customWidth="1"/>
    <col min="7685" max="7685" width="15.7109375" style="262" customWidth="1"/>
    <col min="7686" max="7686" width="16" style="262" customWidth="1"/>
    <col min="7687" max="7700" width="15.7109375" style="262" customWidth="1"/>
    <col min="7701" max="7701" width="14.28515625" style="262" customWidth="1"/>
    <col min="7702" max="7702" width="10.5703125" style="262" bestFit="1" customWidth="1"/>
    <col min="7703" max="7703" width="9.28515625" style="262" bestFit="1" customWidth="1"/>
    <col min="7704" max="7936" width="9.140625" style="262"/>
    <col min="7937" max="7937" width="3" style="262" customWidth="1"/>
    <col min="7938" max="7938" width="92.140625" style="262" customWidth="1"/>
    <col min="7939" max="7939" width="17.140625" style="262" customWidth="1"/>
    <col min="7940" max="7940" width="18" style="262" customWidth="1"/>
    <col min="7941" max="7941" width="15.7109375" style="262" customWidth="1"/>
    <col min="7942" max="7942" width="16" style="262" customWidth="1"/>
    <col min="7943" max="7956" width="15.7109375" style="262" customWidth="1"/>
    <col min="7957" max="7957" width="14.28515625" style="262" customWidth="1"/>
    <col min="7958" max="7958" width="10.5703125" style="262" bestFit="1" customWidth="1"/>
    <col min="7959" max="7959" width="9.28515625" style="262" bestFit="1" customWidth="1"/>
    <col min="7960" max="8192" width="9.140625" style="262"/>
    <col min="8193" max="8193" width="3" style="262" customWidth="1"/>
    <col min="8194" max="8194" width="92.140625" style="262" customWidth="1"/>
    <col min="8195" max="8195" width="17.140625" style="262" customWidth="1"/>
    <col min="8196" max="8196" width="18" style="262" customWidth="1"/>
    <col min="8197" max="8197" width="15.7109375" style="262" customWidth="1"/>
    <col min="8198" max="8198" width="16" style="262" customWidth="1"/>
    <col min="8199" max="8212" width="15.7109375" style="262" customWidth="1"/>
    <col min="8213" max="8213" width="14.28515625" style="262" customWidth="1"/>
    <col min="8214" max="8214" width="10.5703125" style="262" bestFit="1" customWidth="1"/>
    <col min="8215" max="8215" width="9.28515625" style="262" bestFit="1" customWidth="1"/>
    <col min="8216" max="8448" width="9.140625" style="262"/>
    <col min="8449" max="8449" width="3" style="262" customWidth="1"/>
    <col min="8450" max="8450" width="92.140625" style="262" customWidth="1"/>
    <col min="8451" max="8451" width="17.140625" style="262" customWidth="1"/>
    <col min="8452" max="8452" width="18" style="262" customWidth="1"/>
    <col min="8453" max="8453" width="15.7109375" style="262" customWidth="1"/>
    <col min="8454" max="8454" width="16" style="262" customWidth="1"/>
    <col min="8455" max="8468" width="15.7109375" style="262" customWidth="1"/>
    <col min="8469" max="8469" width="14.28515625" style="262" customWidth="1"/>
    <col min="8470" max="8470" width="10.5703125" style="262" bestFit="1" customWidth="1"/>
    <col min="8471" max="8471" width="9.28515625" style="262" bestFit="1" customWidth="1"/>
    <col min="8472" max="8704" width="9.140625" style="262"/>
    <col min="8705" max="8705" width="3" style="262" customWidth="1"/>
    <col min="8706" max="8706" width="92.140625" style="262" customWidth="1"/>
    <col min="8707" max="8707" width="17.140625" style="262" customWidth="1"/>
    <col min="8708" max="8708" width="18" style="262" customWidth="1"/>
    <col min="8709" max="8709" width="15.7109375" style="262" customWidth="1"/>
    <col min="8710" max="8710" width="16" style="262" customWidth="1"/>
    <col min="8711" max="8724" width="15.7109375" style="262" customWidth="1"/>
    <col min="8725" max="8725" width="14.28515625" style="262" customWidth="1"/>
    <col min="8726" max="8726" width="10.5703125" style="262" bestFit="1" customWidth="1"/>
    <col min="8727" max="8727" width="9.28515625" style="262" bestFit="1" customWidth="1"/>
    <col min="8728" max="8960" width="9.140625" style="262"/>
    <col min="8961" max="8961" width="3" style="262" customWidth="1"/>
    <col min="8962" max="8962" width="92.140625" style="262" customWidth="1"/>
    <col min="8963" max="8963" width="17.140625" style="262" customWidth="1"/>
    <col min="8964" max="8964" width="18" style="262" customWidth="1"/>
    <col min="8965" max="8965" width="15.7109375" style="262" customWidth="1"/>
    <col min="8966" max="8966" width="16" style="262" customWidth="1"/>
    <col min="8967" max="8980" width="15.7109375" style="262" customWidth="1"/>
    <col min="8981" max="8981" width="14.28515625" style="262" customWidth="1"/>
    <col min="8982" max="8982" width="10.5703125" style="262" bestFit="1" customWidth="1"/>
    <col min="8983" max="8983" width="9.28515625" style="262" bestFit="1" customWidth="1"/>
    <col min="8984" max="9216" width="9.140625" style="262"/>
    <col min="9217" max="9217" width="3" style="262" customWidth="1"/>
    <col min="9218" max="9218" width="92.140625" style="262" customWidth="1"/>
    <col min="9219" max="9219" width="17.140625" style="262" customWidth="1"/>
    <col min="9220" max="9220" width="18" style="262" customWidth="1"/>
    <col min="9221" max="9221" width="15.7109375" style="262" customWidth="1"/>
    <col min="9222" max="9222" width="16" style="262" customWidth="1"/>
    <col min="9223" max="9236" width="15.7109375" style="262" customWidth="1"/>
    <col min="9237" max="9237" width="14.28515625" style="262" customWidth="1"/>
    <col min="9238" max="9238" width="10.5703125" style="262" bestFit="1" customWidth="1"/>
    <col min="9239" max="9239" width="9.28515625" style="262" bestFit="1" customWidth="1"/>
    <col min="9240" max="9472" width="9.140625" style="262"/>
    <col min="9473" max="9473" width="3" style="262" customWidth="1"/>
    <col min="9474" max="9474" width="92.140625" style="262" customWidth="1"/>
    <col min="9475" max="9475" width="17.140625" style="262" customWidth="1"/>
    <col min="9476" max="9476" width="18" style="262" customWidth="1"/>
    <col min="9477" max="9477" width="15.7109375" style="262" customWidth="1"/>
    <col min="9478" max="9478" width="16" style="262" customWidth="1"/>
    <col min="9479" max="9492" width="15.7109375" style="262" customWidth="1"/>
    <col min="9493" max="9493" width="14.28515625" style="262" customWidth="1"/>
    <col min="9494" max="9494" width="10.5703125" style="262" bestFit="1" customWidth="1"/>
    <col min="9495" max="9495" width="9.28515625" style="262" bestFit="1" customWidth="1"/>
    <col min="9496" max="9728" width="9.140625" style="262"/>
    <col min="9729" max="9729" width="3" style="262" customWidth="1"/>
    <col min="9730" max="9730" width="92.140625" style="262" customWidth="1"/>
    <col min="9731" max="9731" width="17.140625" style="262" customWidth="1"/>
    <col min="9732" max="9732" width="18" style="262" customWidth="1"/>
    <col min="9733" max="9733" width="15.7109375" style="262" customWidth="1"/>
    <col min="9734" max="9734" width="16" style="262" customWidth="1"/>
    <col min="9735" max="9748" width="15.7109375" style="262" customWidth="1"/>
    <col min="9749" max="9749" width="14.28515625" style="262" customWidth="1"/>
    <col min="9750" max="9750" width="10.5703125" style="262" bestFit="1" customWidth="1"/>
    <col min="9751" max="9751" width="9.28515625" style="262" bestFit="1" customWidth="1"/>
    <col min="9752" max="9984" width="9.140625" style="262"/>
    <col min="9985" max="9985" width="3" style="262" customWidth="1"/>
    <col min="9986" max="9986" width="92.140625" style="262" customWidth="1"/>
    <col min="9987" max="9987" width="17.140625" style="262" customWidth="1"/>
    <col min="9988" max="9988" width="18" style="262" customWidth="1"/>
    <col min="9989" max="9989" width="15.7109375" style="262" customWidth="1"/>
    <col min="9990" max="9990" width="16" style="262" customWidth="1"/>
    <col min="9991" max="10004" width="15.7109375" style="262" customWidth="1"/>
    <col min="10005" max="10005" width="14.28515625" style="262" customWidth="1"/>
    <col min="10006" max="10006" width="10.5703125" style="262" bestFit="1" customWidth="1"/>
    <col min="10007" max="10007" width="9.28515625" style="262" bestFit="1" customWidth="1"/>
    <col min="10008" max="10240" width="9.140625" style="262"/>
    <col min="10241" max="10241" width="3" style="262" customWidth="1"/>
    <col min="10242" max="10242" width="92.140625" style="262" customWidth="1"/>
    <col min="10243" max="10243" width="17.140625" style="262" customWidth="1"/>
    <col min="10244" max="10244" width="18" style="262" customWidth="1"/>
    <col min="10245" max="10245" width="15.7109375" style="262" customWidth="1"/>
    <col min="10246" max="10246" width="16" style="262" customWidth="1"/>
    <col min="10247" max="10260" width="15.7109375" style="262" customWidth="1"/>
    <col min="10261" max="10261" width="14.28515625" style="262" customWidth="1"/>
    <col min="10262" max="10262" width="10.5703125" style="262" bestFit="1" customWidth="1"/>
    <col min="10263" max="10263" width="9.28515625" style="262" bestFit="1" customWidth="1"/>
    <col min="10264" max="10496" width="9.140625" style="262"/>
    <col min="10497" max="10497" width="3" style="262" customWidth="1"/>
    <col min="10498" max="10498" width="92.140625" style="262" customWidth="1"/>
    <col min="10499" max="10499" width="17.140625" style="262" customWidth="1"/>
    <col min="10500" max="10500" width="18" style="262" customWidth="1"/>
    <col min="10501" max="10501" width="15.7109375" style="262" customWidth="1"/>
    <col min="10502" max="10502" width="16" style="262" customWidth="1"/>
    <col min="10503" max="10516" width="15.7109375" style="262" customWidth="1"/>
    <col min="10517" max="10517" width="14.28515625" style="262" customWidth="1"/>
    <col min="10518" max="10518" width="10.5703125" style="262" bestFit="1" customWidth="1"/>
    <col min="10519" max="10519" width="9.28515625" style="262" bestFit="1" customWidth="1"/>
    <col min="10520" max="10752" width="9.140625" style="262"/>
    <col min="10753" max="10753" width="3" style="262" customWidth="1"/>
    <col min="10754" max="10754" width="92.140625" style="262" customWidth="1"/>
    <col min="10755" max="10755" width="17.140625" style="262" customWidth="1"/>
    <col min="10756" max="10756" width="18" style="262" customWidth="1"/>
    <col min="10757" max="10757" width="15.7109375" style="262" customWidth="1"/>
    <col min="10758" max="10758" width="16" style="262" customWidth="1"/>
    <col min="10759" max="10772" width="15.7109375" style="262" customWidth="1"/>
    <col min="10773" max="10773" width="14.28515625" style="262" customWidth="1"/>
    <col min="10774" max="10774" width="10.5703125" style="262" bestFit="1" customWidth="1"/>
    <col min="10775" max="10775" width="9.28515625" style="262" bestFit="1" customWidth="1"/>
    <col min="10776" max="11008" width="9.140625" style="262"/>
    <col min="11009" max="11009" width="3" style="262" customWidth="1"/>
    <col min="11010" max="11010" width="92.140625" style="262" customWidth="1"/>
    <col min="11011" max="11011" width="17.140625" style="262" customWidth="1"/>
    <col min="11012" max="11012" width="18" style="262" customWidth="1"/>
    <col min="11013" max="11013" width="15.7109375" style="262" customWidth="1"/>
    <col min="11014" max="11014" width="16" style="262" customWidth="1"/>
    <col min="11015" max="11028" width="15.7109375" style="262" customWidth="1"/>
    <col min="11029" max="11029" width="14.28515625" style="262" customWidth="1"/>
    <col min="11030" max="11030" width="10.5703125" style="262" bestFit="1" customWidth="1"/>
    <col min="11031" max="11031" width="9.28515625" style="262" bestFit="1" customWidth="1"/>
    <col min="11032" max="11264" width="9.140625" style="262"/>
    <col min="11265" max="11265" width="3" style="262" customWidth="1"/>
    <col min="11266" max="11266" width="92.140625" style="262" customWidth="1"/>
    <col min="11267" max="11267" width="17.140625" style="262" customWidth="1"/>
    <col min="11268" max="11268" width="18" style="262" customWidth="1"/>
    <col min="11269" max="11269" width="15.7109375" style="262" customWidth="1"/>
    <col min="11270" max="11270" width="16" style="262" customWidth="1"/>
    <col min="11271" max="11284" width="15.7109375" style="262" customWidth="1"/>
    <col min="11285" max="11285" width="14.28515625" style="262" customWidth="1"/>
    <col min="11286" max="11286" width="10.5703125" style="262" bestFit="1" customWidth="1"/>
    <col min="11287" max="11287" width="9.28515625" style="262" bestFit="1" customWidth="1"/>
    <col min="11288" max="11520" width="9.140625" style="262"/>
    <col min="11521" max="11521" width="3" style="262" customWidth="1"/>
    <col min="11522" max="11522" width="92.140625" style="262" customWidth="1"/>
    <col min="11523" max="11523" width="17.140625" style="262" customWidth="1"/>
    <col min="11524" max="11524" width="18" style="262" customWidth="1"/>
    <col min="11525" max="11525" width="15.7109375" style="262" customWidth="1"/>
    <col min="11526" max="11526" width="16" style="262" customWidth="1"/>
    <col min="11527" max="11540" width="15.7109375" style="262" customWidth="1"/>
    <col min="11541" max="11541" width="14.28515625" style="262" customWidth="1"/>
    <col min="11542" max="11542" width="10.5703125" style="262" bestFit="1" customWidth="1"/>
    <col min="11543" max="11543" width="9.28515625" style="262" bestFit="1" customWidth="1"/>
    <col min="11544" max="11776" width="9.140625" style="262"/>
    <col min="11777" max="11777" width="3" style="262" customWidth="1"/>
    <col min="11778" max="11778" width="92.140625" style="262" customWidth="1"/>
    <col min="11779" max="11779" width="17.140625" style="262" customWidth="1"/>
    <col min="11780" max="11780" width="18" style="262" customWidth="1"/>
    <col min="11781" max="11781" width="15.7109375" style="262" customWidth="1"/>
    <col min="11782" max="11782" width="16" style="262" customWidth="1"/>
    <col min="11783" max="11796" width="15.7109375" style="262" customWidth="1"/>
    <col min="11797" max="11797" width="14.28515625" style="262" customWidth="1"/>
    <col min="11798" max="11798" width="10.5703125" style="262" bestFit="1" customWidth="1"/>
    <col min="11799" max="11799" width="9.28515625" style="262" bestFit="1" customWidth="1"/>
    <col min="11800" max="12032" width="9.140625" style="262"/>
    <col min="12033" max="12033" width="3" style="262" customWidth="1"/>
    <col min="12034" max="12034" width="92.140625" style="262" customWidth="1"/>
    <col min="12035" max="12035" width="17.140625" style="262" customWidth="1"/>
    <col min="12036" max="12036" width="18" style="262" customWidth="1"/>
    <col min="12037" max="12037" width="15.7109375" style="262" customWidth="1"/>
    <col min="12038" max="12038" width="16" style="262" customWidth="1"/>
    <col min="12039" max="12052" width="15.7109375" style="262" customWidth="1"/>
    <col min="12053" max="12053" width="14.28515625" style="262" customWidth="1"/>
    <col min="12054" max="12054" width="10.5703125" style="262" bestFit="1" customWidth="1"/>
    <col min="12055" max="12055" width="9.28515625" style="262" bestFit="1" customWidth="1"/>
    <col min="12056" max="12288" width="9.140625" style="262"/>
    <col min="12289" max="12289" width="3" style="262" customWidth="1"/>
    <col min="12290" max="12290" width="92.140625" style="262" customWidth="1"/>
    <col min="12291" max="12291" width="17.140625" style="262" customWidth="1"/>
    <col min="12292" max="12292" width="18" style="262" customWidth="1"/>
    <col min="12293" max="12293" width="15.7109375" style="262" customWidth="1"/>
    <col min="12294" max="12294" width="16" style="262" customWidth="1"/>
    <col min="12295" max="12308" width="15.7109375" style="262" customWidth="1"/>
    <col min="12309" max="12309" width="14.28515625" style="262" customWidth="1"/>
    <col min="12310" max="12310" width="10.5703125" style="262" bestFit="1" customWidth="1"/>
    <col min="12311" max="12311" width="9.28515625" style="262" bestFit="1" customWidth="1"/>
    <col min="12312" max="12544" width="9.140625" style="262"/>
    <col min="12545" max="12545" width="3" style="262" customWidth="1"/>
    <col min="12546" max="12546" width="92.140625" style="262" customWidth="1"/>
    <col min="12547" max="12547" width="17.140625" style="262" customWidth="1"/>
    <col min="12548" max="12548" width="18" style="262" customWidth="1"/>
    <col min="12549" max="12549" width="15.7109375" style="262" customWidth="1"/>
    <col min="12550" max="12550" width="16" style="262" customWidth="1"/>
    <col min="12551" max="12564" width="15.7109375" style="262" customWidth="1"/>
    <col min="12565" max="12565" width="14.28515625" style="262" customWidth="1"/>
    <col min="12566" max="12566" width="10.5703125" style="262" bestFit="1" customWidth="1"/>
    <col min="12567" max="12567" width="9.28515625" style="262" bestFit="1" customWidth="1"/>
    <col min="12568" max="12800" width="9.140625" style="262"/>
    <col min="12801" max="12801" width="3" style="262" customWidth="1"/>
    <col min="12802" max="12802" width="92.140625" style="262" customWidth="1"/>
    <col min="12803" max="12803" width="17.140625" style="262" customWidth="1"/>
    <col min="12804" max="12804" width="18" style="262" customWidth="1"/>
    <col min="12805" max="12805" width="15.7109375" style="262" customWidth="1"/>
    <col min="12806" max="12806" width="16" style="262" customWidth="1"/>
    <col min="12807" max="12820" width="15.7109375" style="262" customWidth="1"/>
    <col min="12821" max="12821" width="14.28515625" style="262" customWidth="1"/>
    <col min="12822" max="12822" width="10.5703125" style="262" bestFit="1" customWidth="1"/>
    <col min="12823" max="12823" width="9.28515625" style="262" bestFit="1" customWidth="1"/>
    <col min="12824" max="13056" width="9.140625" style="262"/>
    <col min="13057" max="13057" width="3" style="262" customWidth="1"/>
    <col min="13058" max="13058" width="92.140625" style="262" customWidth="1"/>
    <col min="13059" max="13059" width="17.140625" style="262" customWidth="1"/>
    <col min="13060" max="13060" width="18" style="262" customWidth="1"/>
    <col min="13061" max="13061" width="15.7109375" style="262" customWidth="1"/>
    <col min="13062" max="13062" width="16" style="262" customWidth="1"/>
    <col min="13063" max="13076" width="15.7109375" style="262" customWidth="1"/>
    <col min="13077" max="13077" width="14.28515625" style="262" customWidth="1"/>
    <col min="13078" max="13078" width="10.5703125" style="262" bestFit="1" customWidth="1"/>
    <col min="13079" max="13079" width="9.28515625" style="262" bestFit="1" customWidth="1"/>
    <col min="13080" max="13312" width="9.140625" style="262"/>
    <col min="13313" max="13313" width="3" style="262" customWidth="1"/>
    <col min="13314" max="13314" width="92.140625" style="262" customWidth="1"/>
    <col min="13315" max="13315" width="17.140625" style="262" customWidth="1"/>
    <col min="13316" max="13316" width="18" style="262" customWidth="1"/>
    <col min="13317" max="13317" width="15.7109375" style="262" customWidth="1"/>
    <col min="13318" max="13318" width="16" style="262" customWidth="1"/>
    <col min="13319" max="13332" width="15.7109375" style="262" customWidth="1"/>
    <col min="13333" max="13333" width="14.28515625" style="262" customWidth="1"/>
    <col min="13334" max="13334" width="10.5703125" style="262" bestFit="1" customWidth="1"/>
    <col min="13335" max="13335" width="9.28515625" style="262" bestFit="1" customWidth="1"/>
    <col min="13336" max="13568" width="9.140625" style="262"/>
    <col min="13569" max="13569" width="3" style="262" customWidth="1"/>
    <col min="13570" max="13570" width="92.140625" style="262" customWidth="1"/>
    <col min="13571" max="13571" width="17.140625" style="262" customWidth="1"/>
    <col min="13572" max="13572" width="18" style="262" customWidth="1"/>
    <col min="13573" max="13573" width="15.7109375" style="262" customWidth="1"/>
    <col min="13574" max="13574" width="16" style="262" customWidth="1"/>
    <col min="13575" max="13588" width="15.7109375" style="262" customWidth="1"/>
    <col min="13589" max="13589" width="14.28515625" style="262" customWidth="1"/>
    <col min="13590" max="13590" width="10.5703125" style="262" bestFit="1" customWidth="1"/>
    <col min="13591" max="13591" width="9.28515625" style="262" bestFit="1" customWidth="1"/>
    <col min="13592" max="13824" width="9.140625" style="262"/>
    <col min="13825" max="13825" width="3" style="262" customWidth="1"/>
    <col min="13826" max="13826" width="92.140625" style="262" customWidth="1"/>
    <col min="13827" max="13827" width="17.140625" style="262" customWidth="1"/>
    <col min="13828" max="13828" width="18" style="262" customWidth="1"/>
    <col min="13829" max="13829" width="15.7109375" style="262" customWidth="1"/>
    <col min="13830" max="13830" width="16" style="262" customWidth="1"/>
    <col min="13831" max="13844" width="15.7109375" style="262" customWidth="1"/>
    <col min="13845" max="13845" width="14.28515625" style="262" customWidth="1"/>
    <col min="13846" max="13846" width="10.5703125" style="262" bestFit="1" customWidth="1"/>
    <col min="13847" max="13847" width="9.28515625" style="262" bestFit="1" customWidth="1"/>
    <col min="13848" max="14080" width="9.140625" style="262"/>
    <col min="14081" max="14081" width="3" style="262" customWidth="1"/>
    <col min="14082" max="14082" width="92.140625" style="262" customWidth="1"/>
    <col min="14083" max="14083" width="17.140625" style="262" customWidth="1"/>
    <col min="14084" max="14084" width="18" style="262" customWidth="1"/>
    <col min="14085" max="14085" width="15.7109375" style="262" customWidth="1"/>
    <col min="14086" max="14086" width="16" style="262" customWidth="1"/>
    <col min="14087" max="14100" width="15.7109375" style="262" customWidth="1"/>
    <col min="14101" max="14101" width="14.28515625" style="262" customWidth="1"/>
    <col min="14102" max="14102" width="10.5703125" style="262" bestFit="1" customWidth="1"/>
    <col min="14103" max="14103" width="9.28515625" style="262" bestFit="1" customWidth="1"/>
    <col min="14104" max="14336" width="9.140625" style="262"/>
    <col min="14337" max="14337" width="3" style="262" customWidth="1"/>
    <col min="14338" max="14338" width="92.140625" style="262" customWidth="1"/>
    <col min="14339" max="14339" width="17.140625" style="262" customWidth="1"/>
    <col min="14340" max="14340" width="18" style="262" customWidth="1"/>
    <col min="14341" max="14341" width="15.7109375" style="262" customWidth="1"/>
    <col min="14342" max="14342" width="16" style="262" customWidth="1"/>
    <col min="14343" max="14356" width="15.7109375" style="262" customWidth="1"/>
    <col min="14357" max="14357" width="14.28515625" style="262" customWidth="1"/>
    <col min="14358" max="14358" width="10.5703125" style="262" bestFit="1" customWidth="1"/>
    <col min="14359" max="14359" width="9.28515625" style="262" bestFit="1" customWidth="1"/>
    <col min="14360" max="14592" width="9.140625" style="262"/>
    <col min="14593" max="14593" width="3" style="262" customWidth="1"/>
    <col min="14594" max="14594" width="92.140625" style="262" customWidth="1"/>
    <col min="14595" max="14595" width="17.140625" style="262" customWidth="1"/>
    <col min="14596" max="14596" width="18" style="262" customWidth="1"/>
    <col min="14597" max="14597" width="15.7109375" style="262" customWidth="1"/>
    <col min="14598" max="14598" width="16" style="262" customWidth="1"/>
    <col min="14599" max="14612" width="15.7109375" style="262" customWidth="1"/>
    <col min="14613" max="14613" width="14.28515625" style="262" customWidth="1"/>
    <col min="14614" max="14614" width="10.5703125" style="262" bestFit="1" customWidth="1"/>
    <col min="14615" max="14615" width="9.28515625" style="262" bestFit="1" customWidth="1"/>
    <col min="14616" max="14848" width="9.140625" style="262"/>
    <col min="14849" max="14849" width="3" style="262" customWidth="1"/>
    <col min="14850" max="14850" width="92.140625" style="262" customWidth="1"/>
    <col min="14851" max="14851" width="17.140625" style="262" customWidth="1"/>
    <col min="14852" max="14852" width="18" style="262" customWidth="1"/>
    <col min="14853" max="14853" width="15.7109375" style="262" customWidth="1"/>
    <col min="14854" max="14854" width="16" style="262" customWidth="1"/>
    <col min="14855" max="14868" width="15.7109375" style="262" customWidth="1"/>
    <col min="14869" max="14869" width="14.28515625" style="262" customWidth="1"/>
    <col min="14870" max="14870" width="10.5703125" style="262" bestFit="1" customWidth="1"/>
    <col min="14871" max="14871" width="9.28515625" style="262" bestFit="1" customWidth="1"/>
    <col min="14872" max="15104" width="9.140625" style="262"/>
    <col min="15105" max="15105" width="3" style="262" customWidth="1"/>
    <col min="15106" max="15106" width="92.140625" style="262" customWidth="1"/>
    <col min="15107" max="15107" width="17.140625" style="262" customWidth="1"/>
    <col min="15108" max="15108" width="18" style="262" customWidth="1"/>
    <col min="15109" max="15109" width="15.7109375" style="262" customWidth="1"/>
    <col min="15110" max="15110" width="16" style="262" customWidth="1"/>
    <col min="15111" max="15124" width="15.7109375" style="262" customWidth="1"/>
    <col min="15125" max="15125" width="14.28515625" style="262" customWidth="1"/>
    <col min="15126" max="15126" width="10.5703125" style="262" bestFit="1" customWidth="1"/>
    <col min="15127" max="15127" width="9.28515625" style="262" bestFit="1" customWidth="1"/>
    <col min="15128" max="15360" width="9.140625" style="262"/>
    <col min="15361" max="15361" width="3" style="262" customWidth="1"/>
    <col min="15362" max="15362" width="92.140625" style="262" customWidth="1"/>
    <col min="15363" max="15363" width="17.140625" style="262" customWidth="1"/>
    <col min="15364" max="15364" width="18" style="262" customWidth="1"/>
    <col min="15365" max="15365" width="15.7109375" style="262" customWidth="1"/>
    <col min="15366" max="15366" width="16" style="262" customWidth="1"/>
    <col min="15367" max="15380" width="15.7109375" style="262" customWidth="1"/>
    <col min="15381" max="15381" width="14.28515625" style="262" customWidth="1"/>
    <col min="15382" max="15382" width="10.5703125" style="262" bestFit="1" customWidth="1"/>
    <col min="15383" max="15383" width="9.28515625" style="262" bestFit="1" customWidth="1"/>
    <col min="15384" max="15616" width="9.140625" style="262"/>
    <col min="15617" max="15617" width="3" style="262" customWidth="1"/>
    <col min="15618" max="15618" width="92.140625" style="262" customWidth="1"/>
    <col min="15619" max="15619" width="17.140625" style="262" customWidth="1"/>
    <col min="15620" max="15620" width="18" style="262" customWidth="1"/>
    <col min="15621" max="15621" width="15.7109375" style="262" customWidth="1"/>
    <col min="15622" max="15622" width="16" style="262" customWidth="1"/>
    <col min="15623" max="15636" width="15.7109375" style="262" customWidth="1"/>
    <col min="15637" max="15637" width="14.28515625" style="262" customWidth="1"/>
    <col min="15638" max="15638" width="10.5703125" style="262" bestFit="1" customWidth="1"/>
    <col min="15639" max="15639" width="9.28515625" style="262" bestFit="1" customWidth="1"/>
    <col min="15640" max="15872" width="9.140625" style="262"/>
    <col min="15873" max="15873" width="3" style="262" customWidth="1"/>
    <col min="15874" max="15874" width="92.140625" style="262" customWidth="1"/>
    <col min="15875" max="15875" width="17.140625" style="262" customWidth="1"/>
    <col min="15876" max="15876" width="18" style="262" customWidth="1"/>
    <col min="15877" max="15877" width="15.7109375" style="262" customWidth="1"/>
    <col min="15878" max="15878" width="16" style="262" customWidth="1"/>
    <col min="15879" max="15892" width="15.7109375" style="262" customWidth="1"/>
    <col min="15893" max="15893" width="14.28515625" style="262" customWidth="1"/>
    <col min="15894" max="15894" width="10.5703125" style="262" bestFit="1" customWidth="1"/>
    <col min="15895" max="15895" width="9.28515625" style="262" bestFit="1" customWidth="1"/>
    <col min="15896" max="16128" width="9.140625" style="262"/>
    <col min="16129" max="16129" width="3" style="262" customWidth="1"/>
    <col min="16130" max="16130" width="92.140625" style="262" customWidth="1"/>
    <col min="16131" max="16131" width="17.140625" style="262" customWidth="1"/>
    <col min="16132" max="16132" width="18" style="262" customWidth="1"/>
    <col min="16133" max="16133" width="15.7109375" style="262" customWidth="1"/>
    <col min="16134" max="16134" width="16" style="262" customWidth="1"/>
    <col min="16135" max="16148" width="15.7109375" style="262" customWidth="1"/>
    <col min="16149" max="16149" width="14.28515625" style="262" customWidth="1"/>
    <col min="16150" max="16150" width="10.5703125" style="262" bestFit="1" customWidth="1"/>
    <col min="16151" max="16151" width="9.28515625" style="262" bestFit="1" customWidth="1"/>
    <col min="16152" max="16384" width="9.140625" style="262"/>
  </cols>
  <sheetData>
    <row r="1" spans="1:20" ht="25.5" customHeight="1">
      <c r="A1" s="6645" t="s">
        <v>192</v>
      </c>
      <c r="B1" s="6645"/>
      <c r="C1" s="6645"/>
      <c r="D1" s="6645"/>
      <c r="E1" s="6645"/>
      <c r="F1" s="6645"/>
      <c r="G1" s="6645"/>
      <c r="H1" s="6645"/>
      <c r="I1" s="6645"/>
      <c r="J1" s="6645"/>
      <c r="K1" s="6645"/>
      <c r="L1" s="6645"/>
      <c r="M1" s="6645"/>
      <c r="N1" s="6645"/>
      <c r="O1" s="6645"/>
      <c r="P1" s="6645"/>
      <c r="Q1" s="6645"/>
      <c r="R1" s="6645"/>
      <c r="S1" s="6645"/>
      <c r="T1" s="6645"/>
    </row>
    <row r="2" spans="1:20" ht="26.25" customHeight="1">
      <c r="A2" s="6646" t="s">
        <v>193</v>
      </c>
      <c r="B2" s="6646"/>
      <c r="C2" s="6646"/>
      <c r="D2" s="6646"/>
      <c r="E2" s="6646"/>
      <c r="F2" s="6646"/>
      <c r="G2" s="6646"/>
      <c r="H2" s="6646"/>
      <c r="I2" s="6646"/>
      <c r="J2" s="6646"/>
      <c r="K2" s="6646"/>
      <c r="L2" s="6646"/>
      <c r="M2" s="6646"/>
      <c r="N2" s="6646"/>
      <c r="O2" s="6646"/>
      <c r="P2" s="6646"/>
      <c r="Q2" s="6646"/>
      <c r="R2" s="6646"/>
      <c r="S2" s="6646"/>
      <c r="T2" s="6646"/>
    </row>
    <row r="3" spans="1:20" ht="28.5" customHeight="1">
      <c r="A3" s="6645" t="s">
        <v>407</v>
      </c>
      <c r="B3" s="6645"/>
      <c r="C3" s="6645"/>
      <c r="D3" s="6645"/>
      <c r="E3" s="6645"/>
      <c r="F3" s="6645"/>
      <c r="G3" s="6645"/>
      <c r="H3" s="6645"/>
      <c r="I3" s="6645"/>
      <c r="J3" s="6645"/>
      <c r="K3" s="6645"/>
      <c r="L3" s="6645"/>
      <c r="M3" s="6645"/>
      <c r="N3" s="6645"/>
      <c r="O3" s="6645"/>
      <c r="P3" s="6645"/>
      <c r="Q3" s="6645"/>
      <c r="R3" s="6645"/>
      <c r="S3" s="6645"/>
      <c r="T3" s="6645"/>
    </row>
    <row r="4" spans="1:20" ht="33" customHeight="1" thickBot="1">
      <c r="B4" s="549"/>
    </row>
    <row r="5" spans="1:20" ht="33" customHeight="1">
      <c r="B5" s="7060" t="s">
        <v>1</v>
      </c>
      <c r="C5" s="7063" t="s">
        <v>2</v>
      </c>
      <c r="D5" s="7064"/>
      <c r="E5" s="7064"/>
      <c r="F5" s="7063" t="s">
        <v>3</v>
      </c>
      <c r="G5" s="7064"/>
      <c r="H5" s="7067"/>
      <c r="I5" s="7071" t="s">
        <v>4</v>
      </c>
      <c r="J5" s="7064"/>
      <c r="K5" s="7064"/>
      <c r="L5" s="7063" t="s">
        <v>5</v>
      </c>
      <c r="M5" s="7064"/>
      <c r="N5" s="7067"/>
      <c r="O5" s="7063">
        <v>5</v>
      </c>
      <c r="P5" s="7064"/>
      <c r="Q5" s="7064"/>
      <c r="R5" s="7075" t="s">
        <v>22</v>
      </c>
      <c r="S5" s="7076"/>
      <c r="T5" s="7077"/>
    </row>
    <row r="6" spans="1:20" ht="33" customHeight="1" thickBot="1">
      <c r="B6" s="7061"/>
      <c r="C6" s="7065"/>
      <c r="D6" s="7066"/>
      <c r="E6" s="7066"/>
      <c r="F6" s="7068"/>
      <c r="G6" s="7069"/>
      <c r="H6" s="7070"/>
      <c r="I6" s="7069"/>
      <c r="J6" s="7069"/>
      <c r="K6" s="7069"/>
      <c r="L6" s="7072"/>
      <c r="M6" s="7073"/>
      <c r="N6" s="7074"/>
      <c r="O6" s="7065"/>
      <c r="P6" s="7066"/>
      <c r="Q6" s="7066"/>
      <c r="R6" s="7078"/>
      <c r="S6" s="7079"/>
      <c r="T6" s="7080"/>
    </row>
    <row r="7" spans="1:20" ht="99.75" customHeight="1" thickBot="1">
      <c r="B7" s="7062"/>
      <c r="C7" s="2983" t="s">
        <v>7</v>
      </c>
      <c r="D7" s="2984" t="s">
        <v>8</v>
      </c>
      <c r="E7" s="2985" t="s">
        <v>9</v>
      </c>
      <c r="F7" s="2983" t="s">
        <v>194</v>
      </c>
      <c r="G7" s="2984" t="s">
        <v>8</v>
      </c>
      <c r="H7" s="2985" t="s">
        <v>9</v>
      </c>
      <c r="I7" s="2983" t="s">
        <v>194</v>
      </c>
      <c r="J7" s="2984" t="s">
        <v>8</v>
      </c>
      <c r="K7" s="2985" t="s">
        <v>9</v>
      </c>
      <c r="L7" s="2983" t="s">
        <v>194</v>
      </c>
      <c r="M7" s="2984" t="s">
        <v>8</v>
      </c>
      <c r="N7" s="2985" t="s">
        <v>9</v>
      </c>
      <c r="O7" s="2983" t="s">
        <v>194</v>
      </c>
      <c r="P7" s="2984" t="s">
        <v>8</v>
      </c>
      <c r="Q7" s="2985" t="s">
        <v>9</v>
      </c>
      <c r="R7" s="2983" t="s">
        <v>7</v>
      </c>
      <c r="S7" s="2984" t="s">
        <v>8</v>
      </c>
      <c r="T7" s="2986" t="s">
        <v>9</v>
      </c>
    </row>
    <row r="8" spans="1:20" ht="34.5" customHeight="1">
      <c r="B8" s="2987" t="s">
        <v>10</v>
      </c>
      <c r="C8" s="2988"/>
      <c r="D8" s="2989"/>
      <c r="E8" s="2990"/>
      <c r="F8" s="993"/>
      <c r="G8" s="993"/>
      <c r="H8" s="550"/>
      <c r="I8" s="2991"/>
      <c r="J8" s="2989"/>
      <c r="K8" s="2990"/>
      <c r="L8" s="993"/>
      <c r="M8" s="993"/>
      <c r="N8" s="550"/>
      <c r="O8" s="2992"/>
      <c r="P8" s="2993"/>
      <c r="Q8" s="3047"/>
      <c r="R8" s="3015"/>
      <c r="S8" s="994"/>
      <c r="T8" s="995"/>
    </row>
    <row r="9" spans="1:20" ht="31.5" customHeight="1">
      <c r="B9" s="2978" t="s">
        <v>201</v>
      </c>
      <c r="C9" s="2771">
        <v>0</v>
      </c>
      <c r="D9" s="2606">
        <v>11</v>
      </c>
      <c r="E9" s="2772">
        <v>11</v>
      </c>
      <c r="F9" s="2771">
        <v>0</v>
      </c>
      <c r="G9" s="2606">
        <v>0</v>
      </c>
      <c r="H9" s="2607">
        <v>0</v>
      </c>
      <c r="I9" s="3561">
        <v>0</v>
      </c>
      <c r="J9" s="3556">
        <v>0</v>
      </c>
      <c r="K9" s="3557">
        <v>0</v>
      </c>
      <c r="L9" s="2771">
        <v>0</v>
      </c>
      <c r="M9" s="2606">
        <v>0</v>
      </c>
      <c r="N9" s="2607">
        <v>0</v>
      </c>
      <c r="O9" s="2771">
        <v>0</v>
      </c>
      <c r="P9" s="2606">
        <v>0</v>
      </c>
      <c r="Q9" s="2772">
        <v>0</v>
      </c>
      <c r="R9" s="2771">
        <f>SUM(C9+F9+I9+L9)</f>
        <v>0</v>
      </c>
      <c r="S9" s="2606">
        <f>SUM(D9+G9+J9+M9+P9)</f>
        <v>11</v>
      </c>
      <c r="T9" s="2607">
        <f>SUM(R9+S9)</f>
        <v>11</v>
      </c>
    </row>
    <row r="10" spans="1:20" ht="34.5" customHeight="1">
      <c r="B10" s="2978" t="s">
        <v>92</v>
      </c>
      <c r="C10" s="2771">
        <v>0</v>
      </c>
      <c r="D10" s="2606">
        <v>8</v>
      </c>
      <c r="E10" s="2772">
        <v>8</v>
      </c>
      <c r="F10" s="2771">
        <v>0</v>
      </c>
      <c r="G10" s="2606">
        <v>0</v>
      </c>
      <c r="H10" s="2607">
        <v>0</v>
      </c>
      <c r="I10" s="3561">
        <v>0</v>
      </c>
      <c r="J10" s="3556">
        <v>0</v>
      </c>
      <c r="K10" s="3557">
        <v>0</v>
      </c>
      <c r="L10" s="2771">
        <v>0</v>
      </c>
      <c r="M10" s="2606">
        <v>0</v>
      </c>
      <c r="N10" s="2607">
        <v>0</v>
      </c>
      <c r="O10" s="2771">
        <v>0</v>
      </c>
      <c r="P10" s="2606">
        <v>0</v>
      </c>
      <c r="Q10" s="2772">
        <v>0</v>
      </c>
      <c r="R10" s="2771">
        <f>SUM(C10+F10+I10+L10)</f>
        <v>0</v>
      </c>
      <c r="S10" s="2606">
        <f>SUM(D10+G10+J10+M10+P10)</f>
        <v>8</v>
      </c>
      <c r="T10" s="2607">
        <f>SUM(R10+S10)</f>
        <v>8</v>
      </c>
    </row>
    <row r="11" spans="1:20" ht="54" customHeight="1">
      <c r="B11" s="2978" t="s">
        <v>94</v>
      </c>
      <c r="C11" s="2771">
        <v>0</v>
      </c>
      <c r="D11" s="2606">
        <v>8</v>
      </c>
      <c r="E11" s="2772">
        <v>8</v>
      </c>
      <c r="F11" s="2771">
        <v>0</v>
      </c>
      <c r="G11" s="2606">
        <v>0</v>
      </c>
      <c r="H11" s="2607">
        <v>0</v>
      </c>
      <c r="I11" s="3561">
        <v>0</v>
      </c>
      <c r="J11" s="3556">
        <v>0</v>
      </c>
      <c r="K11" s="3557">
        <v>0</v>
      </c>
      <c r="L11" s="2771">
        <v>0</v>
      </c>
      <c r="M11" s="2606">
        <v>0</v>
      </c>
      <c r="N11" s="2607">
        <v>0</v>
      </c>
      <c r="O11" s="2771">
        <v>0</v>
      </c>
      <c r="P11" s="2606">
        <v>0</v>
      </c>
      <c r="Q11" s="2772">
        <v>0</v>
      </c>
      <c r="R11" s="2771">
        <f>SUM(C11+F11+I11+L11)</f>
        <v>0</v>
      </c>
      <c r="S11" s="2606">
        <f>SUM(D11+G11+J11+M11+P11)</f>
        <v>8</v>
      </c>
      <c r="T11" s="2607">
        <f>SUM(R11+S11)</f>
        <v>8</v>
      </c>
    </row>
    <row r="12" spans="1:20" ht="42" customHeight="1" thickBot="1">
      <c r="B12" s="2978" t="s">
        <v>197</v>
      </c>
      <c r="C12" s="2771">
        <v>0</v>
      </c>
      <c r="D12" s="2606">
        <v>0</v>
      </c>
      <c r="E12" s="2772">
        <v>0</v>
      </c>
      <c r="F12" s="2771">
        <v>0</v>
      </c>
      <c r="G12" s="2606">
        <v>0</v>
      </c>
      <c r="H12" s="2516">
        <v>0</v>
      </c>
      <c r="I12" s="3561">
        <v>0</v>
      </c>
      <c r="J12" s="3556">
        <v>6</v>
      </c>
      <c r="K12" s="3557">
        <v>6</v>
      </c>
      <c r="L12" s="3048">
        <v>0</v>
      </c>
      <c r="M12" s="2517">
        <v>8</v>
      </c>
      <c r="N12" s="2516">
        <v>8</v>
      </c>
      <c r="O12" s="2771">
        <v>0</v>
      </c>
      <c r="P12" s="2606">
        <v>0</v>
      </c>
      <c r="Q12" s="2772">
        <v>0</v>
      </c>
      <c r="R12" s="2771">
        <f>SUM(C12+F12+I12+L12)</f>
        <v>0</v>
      </c>
      <c r="S12" s="2517">
        <f>SUM(D12+G12+J12+M12+P12)</f>
        <v>14</v>
      </c>
      <c r="T12" s="2516">
        <f>SUM(R12+S12)</f>
        <v>14</v>
      </c>
    </row>
    <row r="13" spans="1:20" ht="41.25" customHeight="1" thickBot="1">
      <c r="B13" s="2987" t="s">
        <v>14</v>
      </c>
      <c r="C13" s="2999">
        <f>SUM(C12:C12)</f>
        <v>0</v>
      </c>
      <c r="D13" s="3000">
        <f>SUM(D9:D12)</f>
        <v>27</v>
      </c>
      <c r="E13" s="3001">
        <f>SUM(E9:E12)</f>
        <v>27</v>
      </c>
      <c r="F13" s="3002">
        <v>0</v>
      </c>
      <c r="G13" s="3000">
        <f>SUM(G9:G12)</f>
        <v>0</v>
      </c>
      <c r="H13" s="3049">
        <f>SUM(H9:H12)</f>
        <v>0</v>
      </c>
      <c r="I13" s="4485">
        <v>0</v>
      </c>
      <c r="J13" s="4486">
        <f>SUM(J9:J12)</f>
        <v>6</v>
      </c>
      <c r="K13" s="4487">
        <f>SUM(K9:K12)</f>
        <v>6</v>
      </c>
      <c r="L13" s="3050">
        <v>0</v>
      </c>
      <c r="M13" s="3051">
        <f>SUM(M9:M12)</f>
        <v>8</v>
      </c>
      <c r="N13" s="3049">
        <f>SUM(N9:N12)</f>
        <v>8</v>
      </c>
      <c r="O13" s="2999">
        <v>0</v>
      </c>
      <c r="P13" s="3000">
        <f>SUM(P9:P12)</f>
        <v>0</v>
      </c>
      <c r="Q13" s="3003">
        <f>SUM(Q9:Q12)</f>
        <v>0</v>
      </c>
      <c r="R13" s="2999">
        <f>SUM(R9:R12)</f>
        <v>0</v>
      </c>
      <c r="S13" s="3051">
        <f>SUM(S9:S12)</f>
        <v>41</v>
      </c>
      <c r="T13" s="3049">
        <f>SUM(T9:T12)</f>
        <v>41</v>
      </c>
    </row>
    <row r="14" spans="1:20" ht="27.75" customHeight="1" thickBot="1">
      <c r="B14" s="3004" t="s">
        <v>15</v>
      </c>
      <c r="C14" s="3005"/>
      <c r="D14" s="3006"/>
      <c r="E14" s="3007"/>
      <c r="F14" s="3008"/>
      <c r="G14" s="3006"/>
      <c r="H14" s="3007"/>
      <c r="I14" s="4488"/>
      <c r="J14" s="4489"/>
      <c r="K14" s="4490"/>
      <c r="L14" s="3008"/>
      <c r="M14" s="3006"/>
      <c r="N14" s="3007"/>
      <c r="O14" s="3005"/>
      <c r="P14" s="3006"/>
      <c r="Q14" s="3007"/>
      <c r="R14" s="3005"/>
      <c r="S14" s="3006"/>
      <c r="T14" s="3052"/>
    </row>
    <row r="15" spans="1:20" ht="34.5" customHeight="1" thickBot="1">
      <c r="B15" s="3010" t="s">
        <v>16</v>
      </c>
      <c r="C15" s="3011"/>
      <c r="D15" s="3012"/>
      <c r="E15" s="3003"/>
      <c r="F15" s="3011"/>
      <c r="G15" s="3012"/>
      <c r="H15" s="3001"/>
      <c r="I15" s="4491"/>
      <c r="J15" s="4492"/>
      <c r="K15" s="4493"/>
      <c r="L15" s="3011"/>
      <c r="M15" s="3012"/>
      <c r="N15" s="3003"/>
      <c r="O15" s="2999"/>
      <c r="P15" s="3000"/>
      <c r="Q15" s="3003"/>
      <c r="R15" s="3011"/>
      <c r="S15" s="3012"/>
      <c r="T15" s="3001"/>
    </row>
    <row r="16" spans="1:20" ht="45.75" customHeight="1">
      <c r="B16" s="2978" t="s">
        <v>201</v>
      </c>
      <c r="C16" s="2771">
        <v>0</v>
      </c>
      <c r="D16" s="2606">
        <v>11</v>
      </c>
      <c r="E16" s="2772">
        <v>11</v>
      </c>
      <c r="F16" s="2771">
        <v>0</v>
      </c>
      <c r="G16" s="2606">
        <v>0</v>
      </c>
      <c r="H16" s="2607">
        <v>0</v>
      </c>
      <c r="I16" s="3561">
        <v>0</v>
      </c>
      <c r="J16" s="3556">
        <v>0</v>
      </c>
      <c r="K16" s="3557">
        <v>0</v>
      </c>
      <c r="L16" s="2771">
        <v>0</v>
      </c>
      <c r="M16" s="2606">
        <v>0</v>
      </c>
      <c r="N16" s="2607">
        <v>0</v>
      </c>
      <c r="O16" s="2771">
        <v>0</v>
      </c>
      <c r="P16" s="2606">
        <v>0</v>
      </c>
      <c r="Q16" s="2772">
        <v>0</v>
      </c>
      <c r="R16" s="2771">
        <f>SUM(C16+F16+I16+L16)</f>
        <v>0</v>
      </c>
      <c r="S16" s="2606">
        <f>SUM(D16+G16+J16+M16+P16)</f>
        <v>11</v>
      </c>
      <c r="T16" s="2607">
        <f>SUM(R16+S16)</f>
        <v>11</v>
      </c>
    </row>
    <row r="17" spans="2:24" ht="40.5" customHeight="1">
      <c r="B17" s="2978" t="s">
        <v>92</v>
      </c>
      <c r="C17" s="2771">
        <v>0</v>
      </c>
      <c r="D17" s="2606">
        <v>7</v>
      </c>
      <c r="E17" s="2772">
        <v>7</v>
      </c>
      <c r="F17" s="2771">
        <v>0</v>
      </c>
      <c r="G17" s="2606">
        <v>0</v>
      </c>
      <c r="H17" s="2607">
        <v>0</v>
      </c>
      <c r="I17" s="3561">
        <v>0</v>
      </c>
      <c r="J17" s="3556">
        <v>0</v>
      </c>
      <c r="K17" s="3557">
        <v>0</v>
      </c>
      <c r="L17" s="2771">
        <v>0</v>
      </c>
      <c r="M17" s="2606">
        <v>0</v>
      </c>
      <c r="N17" s="2607">
        <v>0</v>
      </c>
      <c r="O17" s="2771">
        <v>0</v>
      </c>
      <c r="P17" s="2606">
        <v>0</v>
      </c>
      <c r="Q17" s="2772">
        <v>0</v>
      </c>
      <c r="R17" s="2771">
        <v>0</v>
      </c>
      <c r="S17" s="2606">
        <f>SUM(D17+G17+J17+M17+P17)</f>
        <v>7</v>
      </c>
      <c r="T17" s="2607">
        <f>SUM(R17+S17)</f>
        <v>7</v>
      </c>
    </row>
    <row r="18" spans="2:24" ht="30.75" customHeight="1">
      <c r="B18" s="2978" t="s">
        <v>94</v>
      </c>
      <c r="C18" s="2771">
        <v>0</v>
      </c>
      <c r="D18" s="2606">
        <v>8</v>
      </c>
      <c r="E18" s="2772">
        <v>8</v>
      </c>
      <c r="F18" s="2771">
        <v>0</v>
      </c>
      <c r="G18" s="2606">
        <v>0</v>
      </c>
      <c r="H18" s="2607">
        <v>0</v>
      </c>
      <c r="I18" s="3561">
        <v>0</v>
      </c>
      <c r="J18" s="3556">
        <v>0</v>
      </c>
      <c r="K18" s="3557">
        <v>0</v>
      </c>
      <c r="L18" s="2771">
        <v>0</v>
      </c>
      <c r="M18" s="2606">
        <v>0</v>
      </c>
      <c r="N18" s="2607">
        <v>0</v>
      </c>
      <c r="O18" s="2771">
        <v>0</v>
      </c>
      <c r="P18" s="2606">
        <v>0</v>
      </c>
      <c r="Q18" s="2772">
        <v>0</v>
      </c>
      <c r="R18" s="2771">
        <f>SUM(C18+F18+I18+L18)</f>
        <v>0</v>
      </c>
      <c r="S18" s="2606">
        <f>SUM(D18+G18+J18+M18+P18)</f>
        <v>8</v>
      </c>
      <c r="T18" s="2607">
        <f>SUM(R18+S18)</f>
        <v>8</v>
      </c>
    </row>
    <row r="19" spans="2:24" ht="37.5" customHeight="1" thickBot="1">
      <c r="B19" s="2978" t="s">
        <v>197</v>
      </c>
      <c r="C19" s="2771">
        <v>0</v>
      </c>
      <c r="D19" s="2606">
        <v>0</v>
      </c>
      <c r="E19" s="2772">
        <v>0</v>
      </c>
      <c r="F19" s="2771">
        <v>0</v>
      </c>
      <c r="G19" s="2606">
        <v>0</v>
      </c>
      <c r="H19" s="2516">
        <v>0</v>
      </c>
      <c r="I19" s="3561">
        <v>0</v>
      </c>
      <c r="J19" s="3556">
        <v>6</v>
      </c>
      <c r="K19" s="3557">
        <v>6</v>
      </c>
      <c r="L19" s="3048">
        <v>0</v>
      </c>
      <c r="M19" s="2517">
        <v>8</v>
      </c>
      <c r="N19" s="2516">
        <v>8</v>
      </c>
      <c r="O19" s="2771">
        <v>0</v>
      </c>
      <c r="P19" s="2606">
        <v>0</v>
      </c>
      <c r="Q19" s="2772">
        <v>0</v>
      </c>
      <c r="R19" s="2771">
        <f>SUM(C19+F19+I19+L19)</f>
        <v>0</v>
      </c>
      <c r="S19" s="2517">
        <f>SUM(D19+G19+J19+M19+P19)</f>
        <v>14</v>
      </c>
      <c r="T19" s="2516">
        <f>SUM(R19+S19)</f>
        <v>14</v>
      </c>
    </row>
    <row r="20" spans="2:24" ht="36" customHeight="1" thickBot="1">
      <c r="B20" s="3018" t="s">
        <v>17</v>
      </c>
      <c r="C20" s="2999">
        <f>SUM(C19:C19)</f>
        <v>0</v>
      </c>
      <c r="D20" s="3000">
        <f>SUM(D16:D19)</f>
        <v>26</v>
      </c>
      <c r="E20" s="3001">
        <f>SUM(E16:E19)</f>
        <v>26</v>
      </c>
      <c r="F20" s="3002">
        <v>0</v>
      </c>
      <c r="G20" s="3000">
        <f>SUM(G16:G19)</f>
        <v>0</v>
      </c>
      <c r="H20" s="3049">
        <f>SUM(H16:H19)</f>
        <v>0</v>
      </c>
      <c r="I20" s="4485">
        <v>0</v>
      </c>
      <c r="J20" s="4486">
        <f>SUM(J16:J19)</f>
        <v>6</v>
      </c>
      <c r="K20" s="4487">
        <f>SUM(K16:K19)</f>
        <v>6</v>
      </c>
      <c r="L20" s="3050">
        <v>0</v>
      </c>
      <c r="M20" s="3051">
        <f>SUM(M16:M19)</f>
        <v>8</v>
      </c>
      <c r="N20" s="3049">
        <f>SUM(N16:N19)</f>
        <v>8</v>
      </c>
      <c r="O20" s="2999">
        <v>0</v>
      </c>
      <c r="P20" s="3000">
        <f>SUM(P16:P19)</f>
        <v>0</v>
      </c>
      <c r="Q20" s="3003">
        <f>SUM(Q16:Q19)</f>
        <v>0</v>
      </c>
      <c r="R20" s="2999">
        <f>SUM(R16:R19)</f>
        <v>0</v>
      </c>
      <c r="S20" s="3051">
        <f>SUM(S16:S19)</f>
        <v>40</v>
      </c>
      <c r="T20" s="3049">
        <f>SUM(T16:T19)</f>
        <v>40</v>
      </c>
    </row>
    <row r="21" spans="2:24" ht="57" customHeight="1">
      <c r="B21" s="3019" t="s">
        <v>18</v>
      </c>
      <c r="C21" s="3020"/>
      <c r="D21" s="3021"/>
      <c r="E21" s="3022"/>
      <c r="F21" s="3020"/>
      <c r="G21" s="3021"/>
      <c r="H21" s="3023"/>
      <c r="I21" s="4494"/>
      <c r="J21" s="4494"/>
      <c r="K21" s="4495"/>
      <c r="L21" s="3020"/>
      <c r="M21" s="3021"/>
      <c r="N21" s="3023"/>
      <c r="O21" s="3021"/>
      <c r="P21" s="3021"/>
      <c r="Q21" s="3022"/>
      <c r="R21" s="3020"/>
      <c r="S21" s="3021"/>
      <c r="T21" s="3023"/>
    </row>
    <row r="22" spans="2:24" ht="39.75" customHeight="1">
      <c r="B22" s="2978" t="s">
        <v>201</v>
      </c>
      <c r="C22" s="2771">
        <v>0</v>
      </c>
      <c r="D22" s="2606">
        <v>0</v>
      </c>
      <c r="E22" s="2772">
        <v>0</v>
      </c>
      <c r="F22" s="2771">
        <v>0</v>
      </c>
      <c r="G22" s="2606">
        <v>0</v>
      </c>
      <c r="H22" s="2607">
        <f>SUM(F22:G22)</f>
        <v>0</v>
      </c>
      <c r="I22" s="3561">
        <v>0</v>
      </c>
      <c r="J22" s="3556">
        <v>0</v>
      </c>
      <c r="K22" s="3557">
        <v>0</v>
      </c>
      <c r="L22" s="2771">
        <v>0</v>
      </c>
      <c r="M22" s="2606">
        <v>0</v>
      </c>
      <c r="N22" s="2607">
        <v>0</v>
      </c>
      <c r="O22" s="2771">
        <v>0</v>
      </c>
      <c r="P22" s="2606">
        <v>0</v>
      </c>
      <c r="Q22" s="2772">
        <v>0</v>
      </c>
      <c r="R22" s="2771">
        <f>SUM(C22+F22+I22+L22)</f>
        <v>0</v>
      </c>
      <c r="S22" s="2606">
        <f>SUM(D22+G22+J22+M22+P22)</f>
        <v>0</v>
      </c>
      <c r="T22" s="2607">
        <f>SUM(R22+S22)</f>
        <v>0</v>
      </c>
    </row>
    <row r="23" spans="2:24" ht="30" customHeight="1">
      <c r="B23" s="2978" t="s">
        <v>92</v>
      </c>
      <c r="C23" s="2771">
        <v>0</v>
      </c>
      <c r="D23" s="2606">
        <v>1</v>
      </c>
      <c r="E23" s="2772">
        <v>1</v>
      </c>
      <c r="F23" s="2771">
        <v>0</v>
      </c>
      <c r="G23" s="2606">
        <v>0</v>
      </c>
      <c r="H23" s="2607">
        <f>SUM(F23:G23)</f>
        <v>0</v>
      </c>
      <c r="I23" s="3561">
        <v>0</v>
      </c>
      <c r="J23" s="3556">
        <v>0</v>
      </c>
      <c r="K23" s="3557">
        <v>0</v>
      </c>
      <c r="L23" s="2771">
        <v>0</v>
      </c>
      <c r="M23" s="2606">
        <v>0</v>
      </c>
      <c r="N23" s="2607">
        <v>0</v>
      </c>
      <c r="O23" s="2771">
        <v>0</v>
      </c>
      <c r="P23" s="2606">
        <v>0</v>
      </c>
      <c r="Q23" s="2772">
        <v>0</v>
      </c>
      <c r="R23" s="2771">
        <f>SUM(C23+F23+I23+L23)</f>
        <v>0</v>
      </c>
      <c r="S23" s="2606">
        <f>SUM(D23+G23+J23+M23+P23)</f>
        <v>1</v>
      </c>
      <c r="T23" s="2607">
        <f>SUM(R23+S23)</f>
        <v>1</v>
      </c>
      <c r="U23" s="7058"/>
      <c r="V23" s="7059"/>
      <c r="W23" s="7059"/>
      <c r="X23" s="7059"/>
    </row>
    <row r="24" spans="2:24" ht="39" customHeight="1">
      <c r="B24" s="2978" t="s">
        <v>94</v>
      </c>
      <c r="C24" s="2771">
        <v>0</v>
      </c>
      <c r="D24" s="2606">
        <v>0</v>
      </c>
      <c r="E24" s="2772">
        <v>0</v>
      </c>
      <c r="F24" s="2771">
        <v>0</v>
      </c>
      <c r="G24" s="2606">
        <v>0</v>
      </c>
      <c r="H24" s="2607">
        <v>0</v>
      </c>
      <c r="I24" s="3561">
        <v>0</v>
      </c>
      <c r="J24" s="3556">
        <v>0</v>
      </c>
      <c r="K24" s="3557">
        <v>0</v>
      </c>
      <c r="L24" s="2771">
        <v>0</v>
      </c>
      <c r="M24" s="2606">
        <v>0</v>
      </c>
      <c r="N24" s="2607">
        <v>0</v>
      </c>
      <c r="O24" s="2771">
        <v>0</v>
      </c>
      <c r="P24" s="2606">
        <v>0</v>
      </c>
      <c r="Q24" s="2772">
        <v>0</v>
      </c>
      <c r="R24" s="2771">
        <f>SUM(C24+F24+I24+L24)</f>
        <v>0</v>
      </c>
      <c r="S24" s="2606">
        <f>SUM(D24+G24+J24+M24+P24)</f>
        <v>0</v>
      </c>
      <c r="T24" s="2607">
        <f>SUM(R24+S24)</f>
        <v>0</v>
      </c>
    </row>
    <row r="25" spans="2:24" ht="36.75" customHeight="1" thickBot="1">
      <c r="B25" s="2978" t="s">
        <v>197</v>
      </c>
      <c r="C25" s="3027">
        <v>0</v>
      </c>
      <c r="D25" s="3028">
        <v>0</v>
      </c>
      <c r="E25" s="3029">
        <v>0</v>
      </c>
      <c r="F25" s="3027">
        <v>0</v>
      </c>
      <c r="G25" s="3028">
        <v>0</v>
      </c>
      <c r="H25" s="553">
        <v>0</v>
      </c>
      <c r="I25" s="4496">
        <v>0</v>
      </c>
      <c r="J25" s="4497">
        <v>0</v>
      </c>
      <c r="K25" s="4498">
        <v>0</v>
      </c>
      <c r="L25" s="3027">
        <v>0</v>
      </c>
      <c r="M25" s="3028">
        <v>0</v>
      </c>
      <c r="N25" s="2618">
        <v>0</v>
      </c>
      <c r="O25" s="3030">
        <v>0</v>
      </c>
      <c r="P25" s="3028">
        <v>0</v>
      </c>
      <c r="Q25" s="3029">
        <v>0</v>
      </c>
      <c r="R25" s="3027">
        <v>0</v>
      </c>
      <c r="S25" s="3028">
        <v>0</v>
      </c>
      <c r="T25" s="2618">
        <v>0</v>
      </c>
    </row>
    <row r="26" spans="2:24" ht="41.25" customHeight="1" thickBot="1">
      <c r="B26" s="3036" t="s">
        <v>19</v>
      </c>
      <c r="C26" s="3042">
        <f>SUM(C25:C25)</f>
        <v>0</v>
      </c>
      <c r="D26" s="3043">
        <f>SUM(D22:D25)</f>
        <v>1</v>
      </c>
      <c r="E26" s="3044">
        <f>SUM(E22:E25)</f>
        <v>1</v>
      </c>
      <c r="F26" s="3043">
        <v>0</v>
      </c>
      <c r="G26" s="3043">
        <v>0</v>
      </c>
      <c r="H26" s="3045">
        <v>0</v>
      </c>
      <c r="I26" s="4499">
        <v>0</v>
      </c>
      <c r="J26" s="4485">
        <v>0</v>
      </c>
      <c r="K26" s="4485">
        <v>0</v>
      </c>
      <c r="L26" s="3043">
        <v>0</v>
      </c>
      <c r="M26" s="3043">
        <v>0</v>
      </c>
      <c r="N26" s="3043">
        <v>0</v>
      </c>
      <c r="O26" s="3043">
        <f>SUM(O22:O25)</f>
        <v>0</v>
      </c>
      <c r="P26" s="3043">
        <f>SUM(P22:P25)</f>
        <v>0</v>
      </c>
      <c r="Q26" s="3044">
        <f>SUM(Q22:Q25)</f>
        <v>0</v>
      </c>
      <c r="R26" s="3045">
        <f>SUM(R25:R25)</f>
        <v>0</v>
      </c>
      <c r="S26" s="3043">
        <f>SUM(S22:S25)</f>
        <v>1</v>
      </c>
      <c r="T26" s="3045">
        <f>SUM(T22:T25)</f>
        <v>1</v>
      </c>
    </row>
    <row r="27" spans="2:24" ht="37.5" customHeight="1" thickBot="1">
      <c r="B27" s="3039" t="s">
        <v>29</v>
      </c>
      <c r="C27" s="4500">
        <f t="shared" ref="C27:Q27" si="0">C20</f>
        <v>0</v>
      </c>
      <c r="D27" s="4501">
        <v>26</v>
      </c>
      <c r="E27" s="4502">
        <f t="shared" si="0"/>
        <v>26</v>
      </c>
      <c r="F27" s="4502">
        <f t="shared" si="0"/>
        <v>0</v>
      </c>
      <c r="G27" s="4502">
        <f t="shared" si="0"/>
        <v>0</v>
      </c>
      <c r="H27" s="4502">
        <f t="shared" si="0"/>
        <v>0</v>
      </c>
      <c r="I27" s="4503">
        <f t="shared" si="0"/>
        <v>0</v>
      </c>
      <c r="J27" s="4504">
        <f t="shared" si="0"/>
        <v>6</v>
      </c>
      <c r="K27" s="4505">
        <f t="shared" si="0"/>
        <v>6</v>
      </c>
      <c r="L27" s="4506">
        <f t="shared" si="0"/>
        <v>0</v>
      </c>
      <c r="M27" s="4507">
        <f t="shared" si="0"/>
        <v>8</v>
      </c>
      <c r="N27" s="4508">
        <f t="shared" si="0"/>
        <v>8</v>
      </c>
      <c r="O27" s="4506">
        <f t="shared" si="0"/>
        <v>0</v>
      </c>
      <c r="P27" s="4507">
        <f t="shared" si="0"/>
        <v>0</v>
      </c>
      <c r="Q27" s="4508">
        <f t="shared" si="0"/>
        <v>0</v>
      </c>
      <c r="R27" s="4500">
        <f>R20</f>
        <v>0</v>
      </c>
      <c r="S27" s="4501">
        <f>S20</f>
        <v>40</v>
      </c>
      <c r="T27" s="4502">
        <f>T20</f>
        <v>40</v>
      </c>
      <c r="U27" s="265"/>
    </row>
    <row r="28" spans="2:24" ht="37.5" customHeight="1" thickBot="1">
      <c r="B28" s="3040" t="s">
        <v>34</v>
      </c>
      <c r="C28" s="4509">
        <f>C26</f>
        <v>0</v>
      </c>
      <c r="D28" s="4510">
        <f>D26</f>
        <v>1</v>
      </c>
      <c r="E28" s="4511">
        <f>E26</f>
        <v>1</v>
      </c>
      <c r="F28" s="4512">
        <v>0</v>
      </c>
      <c r="G28" s="4510">
        <v>0</v>
      </c>
      <c r="H28" s="4513">
        <v>0</v>
      </c>
      <c r="I28" s="4503">
        <v>0</v>
      </c>
      <c r="J28" s="4504">
        <v>0</v>
      </c>
      <c r="K28" s="4505">
        <v>0</v>
      </c>
      <c r="L28" s="4514">
        <v>0</v>
      </c>
      <c r="M28" s="4515">
        <v>0</v>
      </c>
      <c r="N28" s="4514">
        <v>0</v>
      </c>
      <c r="O28" s="4516">
        <v>0</v>
      </c>
      <c r="P28" s="4515">
        <v>0</v>
      </c>
      <c r="Q28" s="4514">
        <v>0</v>
      </c>
      <c r="R28" s="4509">
        <f>R26</f>
        <v>0</v>
      </c>
      <c r="S28" s="4510">
        <f>S26</f>
        <v>1</v>
      </c>
      <c r="T28" s="4511">
        <f>T26</f>
        <v>1</v>
      </c>
    </row>
    <row r="29" spans="2:24" ht="49.5" customHeight="1" thickBot="1">
      <c r="B29" s="3041" t="s">
        <v>35</v>
      </c>
      <c r="C29" s="4517">
        <f t="shared" ref="C29:Q29" si="1">SUM(C27:C28)</f>
        <v>0</v>
      </c>
      <c r="D29" s="4518">
        <f t="shared" si="1"/>
        <v>27</v>
      </c>
      <c r="E29" s="4519">
        <f t="shared" si="1"/>
        <v>27</v>
      </c>
      <c r="F29" s="4519">
        <f t="shared" si="1"/>
        <v>0</v>
      </c>
      <c r="G29" s="4519">
        <f t="shared" si="1"/>
        <v>0</v>
      </c>
      <c r="H29" s="4519">
        <f t="shared" si="1"/>
        <v>0</v>
      </c>
      <c r="I29" s="4520">
        <f t="shared" si="1"/>
        <v>0</v>
      </c>
      <c r="J29" s="4521">
        <f t="shared" si="1"/>
        <v>6</v>
      </c>
      <c r="K29" s="4522">
        <f t="shared" si="1"/>
        <v>6</v>
      </c>
      <c r="L29" s="4523">
        <f t="shared" si="1"/>
        <v>0</v>
      </c>
      <c r="M29" s="4524">
        <f t="shared" si="1"/>
        <v>8</v>
      </c>
      <c r="N29" s="4525">
        <f t="shared" si="1"/>
        <v>8</v>
      </c>
      <c r="O29" s="4523">
        <f t="shared" si="1"/>
        <v>0</v>
      </c>
      <c r="P29" s="4524">
        <f t="shared" si="1"/>
        <v>0</v>
      </c>
      <c r="Q29" s="4525">
        <f t="shared" si="1"/>
        <v>0</v>
      </c>
      <c r="R29" s="4517">
        <f>SUM(R27:R28)</f>
        <v>0</v>
      </c>
      <c r="S29" s="4518">
        <f>SUM(S27:S28)</f>
        <v>41</v>
      </c>
      <c r="T29" s="4519">
        <f>SUM(T27:T28)</f>
        <v>41</v>
      </c>
    </row>
    <row r="30" spans="2:24">
      <c r="B30" s="2958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</row>
    <row r="31" spans="2:24">
      <c r="B31" s="2958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2:24">
      <c r="B32" s="7037"/>
      <c r="C32" s="7037"/>
      <c r="D32" s="7037"/>
      <c r="E32" s="7037"/>
      <c r="F32" s="7037"/>
      <c r="G32" s="7037"/>
      <c r="H32" s="7037"/>
      <c r="I32" s="7037"/>
      <c r="J32" s="7037"/>
      <c r="K32" s="7037"/>
      <c r="L32" s="7037"/>
      <c r="M32" s="7037"/>
      <c r="N32" s="7037"/>
      <c r="O32" s="7037"/>
      <c r="P32" s="7037"/>
      <c r="Q32" s="7037"/>
      <c r="R32" s="7037"/>
      <c r="S32" s="7037"/>
      <c r="T32" s="7037"/>
    </row>
    <row r="33" spans="2:20">
      <c r="B33" s="2958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</row>
    <row r="35" spans="2:20">
      <c r="B35" s="265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</row>
    <row r="36" spans="2:20"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</row>
  </sheetData>
  <mergeCells count="12">
    <mergeCell ref="U23:X23"/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40" zoomScaleNormal="40" workbookViewId="0">
      <selection activeCell="K27" sqref="K27"/>
    </sheetView>
  </sheetViews>
  <sheetFormatPr defaultRowHeight="25.5"/>
  <cols>
    <col min="1" max="1" width="3" style="262" customWidth="1"/>
    <col min="2" max="2" width="92.140625" style="262" customWidth="1"/>
    <col min="3" max="3" width="17.140625" style="262" customWidth="1"/>
    <col min="4" max="4" width="18" style="262" customWidth="1"/>
    <col min="5" max="5" width="15.7109375" style="262" customWidth="1"/>
    <col min="6" max="6" width="16" style="262" customWidth="1"/>
    <col min="7" max="20" width="15.7109375" style="262" customWidth="1"/>
    <col min="21" max="21" width="14.28515625" style="262" customWidth="1"/>
    <col min="22" max="22" width="10.5703125" style="262" bestFit="1" customWidth="1"/>
    <col min="23" max="23" width="9.28515625" style="262" bestFit="1" customWidth="1"/>
    <col min="24" max="256" width="9.140625" style="262"/>
    <col min="257" max="257" width="3" style="262" customWidth="1"/>
    <col min="258" max="258" width="92.140625" style="262" customWidth="1"/>
    <col min="259" max="259" width="17.140625" style="262" customWidth="1"/>
    <col min="260" max="260" width="18" style="262" customWidth="1"/>
    <col min="261" max="261" width="15.7109375" style="262" customWidth="1"/>
    <col min="262" max="262" width="16" style="262" customWidth="1"/>
    <col min="263" max="276" width="15.7109375" style="262" customWidth="1"/>
    <col min="277" max="277" width="14.28515625" style="262" customWidth="1"/>
    <col min="278" max="278" width="10.5703125" style="262" bestFit="1" customWidth="1"/>
    <col min="279" max="279" width="9.28515625" style="262" bestFit="1" customWidth="1"/>
    <col min="280" max="512" width="9.140625" style="262"/>
    <col min="513" max="513" width="3" style="262" customWidth="1"/>
    <col min="514" max="514" width="92.140625" style="262" customWidth="1"/>
    <col min="515" max="515" width="17.140625" style="262" customWidth="1"/>
    <col min="516" max="516" width="18" style="262" customWidth="1"/>
    <col min="517" max="517" width="15.7109375" style="262" customWidth="1"/>
    <col min="518" max="518" width="16" style="262" customWidth="1"/>
    <col min="519" max="532" width="15.7109375" style="262" customWidth="1"/>
    <col min="533" max="533" width="14.28515625" style="262" customWidth="1"/>
    <col min="534" max="534" width="10.5703125" style="262" bestFit="1" customWidth="1"/>
    <col min="535" max="535" width="9.28515625" style="262" bestFit="1" customWidth="1"/>
    <col min="536" max="768" width="9.140625" style="262"/>
    <col min="769" max="769" width="3" style="262" customWidth="1"/>
    <col min="770" max="770" width="92.140625" style="262" customWidth="1"/>
    <col min="771" max="771" width="17.140625" style="262" customWidth="1"/>
    <col min="772" max="772" width="18" style="262" customWidth="1"/>
    <col min="773" max="773" width="15.7109375" style="262" customWidth="1"/>
    <col min="774" max="774" width="16" style="262" customWidth="1"/>
    <col min="775" max="788" width="15.7109375" style="262" customWidth="1"/>
    <col min="789" max="789" width="14.28515625" style="262" customWidth="1"/>
    <col min="790" max="790" width="10.5703125" style="262" bestFit="1" customWidth="1"/>
    <col min="791" max="791" width="9.28515625" style="262" bestFit="1" customWidth="1"/>
    <col min="792" max="1024" width="9.140625" style="262"/>
    <col min="1025" max="1025" width="3" style="262" customWidth="1"/>
    <col min="1026" max="1026" width="92.140625" style="262" customWidth="1"/>
    <col min="1027" max="1027" width="17.140625" style="262" customWidth="1"/>
    <col min="1028" max="1028" width="18" style="262" customWidth="1"/>
    <col min="1029" max="1029" width="15.7109375" style="262" customWidth="1"/>
    <col min="1030" max="1030" width="16" style="262" customWidth="1"/>
    <col min="1031" max="1044" width="15.7109375" style="262" customWidth="1"/>
    <col min="1045" max="1045" width="14.28515625" style="262" customWidth="1"/>
    <col min="1046" max="1046" width="10.5703125" style="262" bestFit="1" customWidth="1"/>
    <col min="1047" max="1047" width="9.28515625" style="262" bestFit="1" customWidth="1"/>
    <col min="1048" max="1280" width="9.140625" style="262"/>
    <col min="1281" max="1281" width="3" style="262" customWidth="1"/>
    <col min="1282" max="1282" width="92.140625" style="262" customWidth="1"/>
    <col min="1283" max="1283" width="17.140625" style="262" customWidth="1"/>
    <col min="1284" max="1284" width="18" style="262" customWidth="1"/>
    <col min="1285" max="1285" width="15.7109375" style="262" customWidth="1"/>
    <col min="1286" max="1286" width="16" style="262" customWidth="1"/>
    <col min="1287" max="1300" width="15.7109375" style="262" customWidth="1"/>
    <col min="1301" max="1301" width="14.28515625" style="262" customWidth="1"/>
    <col min="1302" max="1302" width="10.5703125" style="262" bestFit="1" customWidth="1"/>
    <col min="1303" max="1303" width="9.28515625" style="262" bestFit="1" customWidth="1"/>
    <col min="1304" max="1536" width="9.140625" style="262"/>
    <col min="1537" max="1537" width="3" style="262" customWidth="1"/>
    <col min="1538" max="1538" width="92.140625" style="262" customWidth="1"/>
    <col min="1539" max="1539" width="17.140625" style="262" customWidth="1"/>
    <col min="1540" max="1540" width="18" style="262" customWidth="1"/>
    <col min="1541" max="1541" width="15.7109375" style="262" customWidth="1"/>
    <col min="1542" max="1542" width="16" style="262" customWidth="1"/>
    <col min="1543" max="1556" width="15.7109375" style="262" customWidth="1"/>
    <col min="1557" max="1557" width="14.28515625" style="262" customWidth="1"/>
    <col min="1558" max="1558" width="10.5703125" style="262" bestFit="1" customWidth="1"/>
    <col min="1559" max="1559" width="9.28515625" style="262" bestFit="1" customWidth="1"/>
    <col min="1560" max="1792" width="9.140625" style="262"/>
    <col min="1793" max="1793" width="3" style="262" customWidth="1"/>
    <col min="1794" max="1794" width="92.140625" style="262" customWidth="1"/>
    <col min="1795" max="1795" width="17.140625" style="262" customWidth="1"/>
    <col min="1796" max="1796" width="18" style="262" customWidth="1"/>
    <col min="1797" max="1797" width="15.7109375" style="262" customWidth="1"/>
    <col min="1798" max="1798" width="16" style="262" customWidth="1"/>
    <col min="1799" max="1812" width="15.7109375" style="262" customWidth="1"/>
    <col min="1813" max="1813" width="14.28515625" style="262" customWidth="1"/>
    <col min="1814" max="1814" width="10.5703125" style="262" bestFit="1" customWidth="1"/>
    <col min="1815" max="1815" width="9.28515625" style="262" bestFit="1" customWidth="1"/>
    <col min="1816" max="2048" width="9.140625" style="262"/>
    <col min="2049" max="2049" width="3" style="262" customWidth="1"/>
    <col min="2050" max="2050" width="92.140625" style="262" customWidth="1"/>
    <col min="2051" max="2051" width="17.140625" style="262" customWidth="1"/>
    <col min="2052" max="2052" width="18" style="262" customWidth="1"/>
    <col min="2053" max="2053" width="15.7109375" style="262" customWidth="1"/>
    <col min="2054" max="2054" width="16" style="262" customWidth="1"/>
    <col min="2055" max="2068" width="15.7109375" style="262" customWidth="1"/>
    <col min="2069" max="2069" width="14.28515625" style="262" customWidth="1"/>
    <col min="2070" max="2070" width="10.5703125" style="262" bestFit="1" customWidth="1"/>
    <col min="2071" max="2071" width="9.28515625" style="262" bestFit="1" customWidth="1"/>
    <col min="2072" max="2304" width="9.140625" style="262"/>
    <col min="2305" max="2305" width="3" style="262" customWidth="1"/>
    <col min="2306" max="2306" width="92.140625" style="262" customWidth="1"/>
    <col min="2307" max="2307" width="17.140625" style="262" customWidth="1"/>
    <col min="2308" max="2308" width="18" style="262" customWidth="1"/>
    <col min="2309" max="2309" width="15.7109375" style="262" customWidth="1"/>
    <col min="2310" max="2310" width="16" style="262" customWidth="1"/>
    <col min="2311" max="2324" width="15.7109375" style="262" customWidth="1"/>
    <col min="2325" max="2325" width="14.28515625" style="262" customWidth="1"/>
    <col min="2326" max="2326" width="10.5703125" style="262" bestFit="1" customWidth="1"/>
    <col min="2327" max="2327" width="9.28515625" style="262" bestFit="1" customWidth="1"/>
    <col min="2328" max="2560" width="9.140625" style="262"/>
    <col min="2561" max="2561" width="3" style="262" customWidth="1"/>
    <col min="2562" max="2562" width="92.140625" style="262" customWidth="1"/>
    <col min="2563" max="2563" width="17.140625" style="262" customWidth="1"/>
    <col min="2564" max="2564" width="18" style="262" customWidth="1"/>
    <col min="2565" max="2565" width="15.7109375" style="262" customWidth="1"/>
    <col min="2566" max="2566" width="16" style="262" customWidth="1"/>
    <col min="2567" max="2580" width="15.7109375" style="262" customWidth="1"/>
    <col min="2581" max="2581" width="14.28515625" style="262" customWidth="1"/>
    <col min="2582" max="2582" width="10.5703125" style="262" bestFit="1" customWidth="1"/>
    <col min="2583" max="2583" width="9.28515625" style="262" bestFit="1" customWidth="1"/>
    <col min="2584" max="2816" width="9.140625" style="262"/>
    <col min="2817" max="2817" width="3" style="262" customWidth="1"/>
    <col min="2818" max="2818" width="92.140625" style="262" customWidth="1"/>
    <col min="2819" max="2819" width="17.140625" style="262" customWidth="1"/>
    <col min="2820" max="2820" width="18" style="262" customWidth="1"/>
    <col min="2821" max="2821" width="15.7109375" style="262" customWidth="1"/>
    <col min="2822" max="2822" width="16" style="262" customWidth="1"/>
    <col min="2823" max="2836" width="15.7109375" style="262" customWidth="1"/>
    <col min="2837" max="2837" width="14.28515625" style="262" customWidth="1"/>
    <col min="2838" max="2838" width="10.5703125" style="262" bestFit="1" customWidth="1"/>
    <col min="2839" max="2839" width="9.28515625" style="262" bestFit="1" customWidth="1"/>
    <col min="2840" max="3072" width="9.140625" style="262"/>
    <col min="3073" max="3073" width="3" style="262" customWidth="1"/>
    <col min="3074" max="3074" width="92.140625" style="262" customWidth="1"/>
    <col min="3075" max="3075" width="17.140625" style="262" customWidth="1"/>
    <col min="3076" max="3076" width="18" style="262" customWidth="1"/>
    <col min="3077" max="3077" width="15.7109375" style="262" customWidth="1"/>
    <col min="3078" max="3078" width="16" style="262" customWidth="1"/>
    <col min="3079" max="3092" width="15.7109375" style="262" customWidth="1"/>
    <col min="3093" max="3093" width="14.28515625" style="262" customWidth="1"/>
    <col min="3094" max="3094" width="10.5703125" style="262" bestFit="1" customWidth="1"/>
    <col min="3095" max="3095" width="9.28515625" style="262" bestFit="1" customWidth="1"/>
    <col min="3096" max="3328" width="9.140625" style="262"/>
    <col min="3329" max="3329" width="3" style="262" customWidth="1"/>
    <col min="3330" max="3330" width="92.140625" style="262" customWidth="1"/>
    <col min="3331" max="3331" width="17.140625" style="262" customWidth="1"/>
    <col min="3332" max="3332" width="18" style="262" customWidth="1"/>
    <col min="3333" max="3333" width="15.7109375" style="262" customWidth="1"/>
    <col min="3334" max="3334" width="16" style="262" customWidth="1"/>
    <col min="3335" max="3348" width="15.7109375" style="262" customWidth="1"/>
    <col min="3349" max="3349" width="14.28515625" style="262" customWidth="1"/>
    <col min="3350" max="3350" width="10.5703125" style="262" bestFit="1" customWidth="1"/>
    <col min="3351" max="3351" width="9.28515625" style="262" bestFit="1" customWidth="1"/>
    <col min="3352" max="3584" width="9.140625" style="262"/>
    <col min="3585" max="3585" width="3" style="262" customWidth="1"/>
    <col min="3586" max="3586" width="92.140625" style="262" customWidth="1"/>
    <col min="3587" max="3587" width="17.140625" style="262" customWidth="1"/>
    <col min="3588" max="3588" width="18" style="262" customWidth="1"/>
    <col min="3589" max="3589" width="15.7109375" style="262" customWidth="1"/>
    <col min="3590" max="3590" width="16" style="262" customWidth="1"/>
    <col min="3591" max="3604" width="15.7109375" style="262" customWidth="1"/>
    <col min="3605" max="3605" width="14.28515625" style="262" customWidth="1"/>
    <col min="3606" max="3606" width="10.5703125" style="262" bestFit="1" customWidth="1"/>
    <col min="3607" max="3607" width="9.28515625" style="262" bestFit="1" customWidth="1"/>
    <col min="3608" max="3840" width="9.140625" style="262"/>
    <col min="3841" max="3841" width="3" style="262" customWidth="1"/>
    <col min="3842" max="3842" width="92.140625" style="262" customWidth="1"/>
    <col min="3843" max="3843" width="17.140625" style="262" customWidth="1"/>
    <col min="3844" max="3844" width="18" style="262" customWidth="1"/>
    <col min="3845" max="3845" width="15.7109375" style="262" customWidth="1"/>
    <col min="3846" max="3846" width="16" style="262" customWidth="1"/>
    <col min="3847" max="3860" width="15.7109375" style="262" customWidth="1"/>
    <col min="3861" max="3861" width="14.28515625" style="262" customWidth="1"/>
    <col min="3862" max="3862" width="10.5703125" style="262" bestFit="1" customWidth="1"/>
    <col min="3863" max="3863" width="9.28515625" style="262" bestFit="1" customWidth="1"/>
    <col min="3864" max="4096" width="9.140625" style="262"/>
    <col min="4097" max="4097" width="3" style="262" customWidth="1"/>
    <col min="4098" max="4098" width="92.140625" style="262" customWidth="1"/>
    <col min="4099" max="4099" width="17.140625" style="262" customWidth="1"/>
    <col min="4100" max="4100" width="18" style="262" customWidth="1"/>
    <col min="4101" max="4101" width="15.7109375" style="262" customWidth="1"/>
    <col min="4102" max="4102" width="16" style="262" customWidth="1"/>
    <col min="4103" max="4116" width="15.7109375" style="262" customWidth="1"/>
    <col min="4117" max="4117" width="14.28515625" style="262" customWidth="1"/>
    <col min="4118" max="4118" width="10.5703125" style="262" bestFit="1" customWidth="1"/>
    <col min="4119" max="4119" width="9.28515625" style="262" bestFit="1" customWidth="1"/>
    <col min="4120" max="4352" width="9.140625" style="262"/>
    <col min="4353" max="4353" width="3" style="262" customWidth="1"/>
    <col min="4354" max="4354" width="92.140625" style="262" customWidth="1"/>
    <col min="4355" max="4355" width="17.140625" style="262" customWidth="1"/>
    <col min="4356" max="4356" width="18" style="262" customWidth="1"/>
    <col min="4357" max="4357" width="15.7109375" style="262" customWidth="1"/>
    <col min="4358" max="4358" width="16" style="262" customWidth="1"/>
    <col min="4359" max="4372" width="15.7109375" style="262" customWidth="1"/>
    <col min="4373" max="4373" width="14.28515625" style="262" customWidth="1"/>
    <col min="4374" max="4374" width="10.5703125" style="262" bestFit="1" customWidth="1"/>
    <col min="4375" max="4375" width="9.28515625" style="262" bestFit="1" customWidth="1"/>
    <col min="4376" max="4608" width="9.140625" style="262"/>
    <col min="4609" max="4609" width="3" style="262" customWidth="1"/>
    <col min="4610" max="4610" width="92.140625" style="262" customWidth="1"/>
    <col min="4611" max="4611" width="17.140625" style="262" customWidth="1"/>
    <col min="4612" max="4612" width="18" style="262" customWidth="1"/>
    <col min="4613" max="4613" width="15.7109375" style="262" customWidth="1"/>
    <col min="4614" max="4614" width="16" style="262" customWidth="1"/>
    <col min="4615" max="4628" width="15.7109375" style="262" customWidth="1"/>
    <col min="4629" max="4629" width="14.28515625" style="262" customWidth="1"/>
    <col min="4630" max="4630" width="10.5703125" style="262" bestFit="1" customWidth="1"/>
    <col min="4631" max="4631" width="9.28515625" style="262" bestFit="1" customWidth="1"/>
    <col min="4632" max="4864" width="9.140625" style="262"/>
    <col min="4865" max="4865" width="3" style="262" customWidth="1"/>
    <col min="4866" max="4866" width="92.140625" style="262" customWidth="1"/>
    <col min="4867" max="4867" width="17.140625" style="262" customWidth="1"/>
    <col min="4868" max="4868" width="18" style="262" customWidth="1"/>
    <col min="4869" max="4869" width="15.7109375" style="262" customWidth="1"/>
    <col min="4870" max="4870" width="16" style="262" customWidth="1"/>
    <col min="4871" max="4884" width="15.7109375" style="262" customWidth="1"/>
    <col min="4885" max="4885" width="14.28515625" style="262" customWidth="1"/>
    <col min="4886" max="4886" width="10.5703125" style="262" bestFit="1" customWidth="1"/>
    <col min="4887" max="4887" width="9.28515625" style="262" bestFit="1" customWidth="1"/>
    <col min="4888" max="5120" width="9.140625" style="262"/>
    <col min="5121" max="5121" width="3" style="262" customWidth="1"/>
    <col min="5122" max="5122" width="92.140625" style="262" customWidth="1"/>
    <col min="5123" max="5123" width="17.140625" style="262" customWidth="1"/>
    <col min="5124" max="5124" width="18" style="262" customWidth="1"/>
    <col min="5125" max="5125" width="15.7109375" style="262" customWidth="1"/>
    <col min="5126" max="5126" width="16" style="262" customWidth="1"/>
    <col min="5127" max="5140" width="15.7109375" style="262" customWidth="1"/>
    <col min="5141" max="5141" width="14.28515625" style="262" customWidth="1"/>
    <col min="5142" max="5142" width="10.5703125" style="262" bestFit="1" customWidth="1"/>
    <col min="5143" max="5143" width="9.28515625" style="262" bestFit="1" customWidth="1"/>
    <col min="5144" max="5376" width="9.140625" style="262"/>
    <col min="5377" max="5377" width="3" style="262" customWidth="1"/>
    <col min="5378" max="5378" width="92.140625" style="262" customWidth="1"/>
    <col min="5379" max="5379" width="17.140625" style="262" customWidth="1"/>
    <col min="5380" max="5380" width="18" style="262" customWidth="1"/>
    <col min="5381" max="5381" width="15.7109375" style="262" customWidth="1"/>
    <col min="5382" max="5382" width="16" style="262" customWidth="1"/>
    <col min="5383" max="5396" width="15.7109375" style="262" customWidth="1"/>
    <col min="5397" max="5397" width="14.28515625" style="262" customWidth="1"/>
    <col min="5398" max="5398" width="10.5703125" style="262" bestFit="1" customWidth="1"/>
    <col min="5399" max="5399" width="9.28515625" style="262" bestFit="1" customWidth="1"/>
    <col min="5400" max="5632" width="9.140625" style="262"/>
    <col min="5633" max="5633" width="3" style="262" customWidth="1"/>
    <col min="5634" max="5634" width="92.140625" style="262" customWidth="1"/>
    <col min="5635" max="5635" width="17.140625" style="262" customWidth="1"/>
    <col min="5636" max="5636" width="18" style="262" customWidth="1"/>
    <col min="5637" max="5637" width="15.7109375" style="262" customWidth="1"/>
    <col min="5638" max="5638" width="16" style="262" customWidth="1"/>
    <col min="5639" max="5652" width="15.7109375" style="262" customWidth="1"/>
    <col min="5653" max="5653" width="14.28515625" style="262" customWidth="1"/>
    <col min="5654" max="5654" width="10.5703125" style="262" bestFit="1" customWidth="1"/>
    <col min="5655" max="5655" width="9.28515625" style="262" bestFit="1" customWidth="1"/>
    <col min="5656" max="5888" width="9.140625" style="262"/>
    <col min="5889" max="5889" width="3" style="262" customWidth="1"/>
    <col min="5890" max="5890" width="92.140625" style="262" customWidth="1"/>
    <col min="5891" max="5891" width="17.140625" style="262" customWidth="1"/>
    <col min="5892" max="5892" width="18" style="262" customWidth="1"/>
    <col min="5893" max="5893" width="15.7109375" style="262" customWidth="1"/>
    <col min="5894" max="5894" width="16" style="262" customWidth="1"/>
    <col min="5895" max="5908" width="15.7109375" style="262" customWidth="1"/>
    <col min="5909" max="5909" width="14.28515625" style="262" customWidth="1"/>
    <col min="5910" max="5910" width="10.5703125" style="262" bestFit="1" customWidth="1"/>
    <col min="5911" max="5911" width="9.28515625" style="262" bestFit="1" customWidth="1"/>
    <col min="5912" max="6144" width="9.140625" style="262"/>
    <col min="6145" max="6145" width="3" style="262" customWidth="1"/>
    <col min="6146" max="6146" width="92.140625" style="262" customWidth="1"/>
    <col min="6147" max="6147" width="17.140625" style="262" customWidth="1"/>
    <col min="6148" max="6148" width="18" style="262" customWidth="1"/>
    <col min="6149" max="6149" width="15.7109375" style="262" customWidth="1"/>
    <col min="6150" max="6150" width="16" style="262" customWidth="1"/>
    <col min="6151" max="6164" width="15.7109375" style="262" customWidth="1"/>
    <col min="6165" max="6165" width="14.28515625" style="262" customWidth="1"/>
    <col min="6166" max="6166" width="10.5703125" style="262" bestFit="1" customWidth="1"/>
    <col min="6167" max="6167" width="9.28515625" style="262" bestFit="1" customWidth="1"/>
    <col min="6168" max="6400" width="9.140625" style="262"/>
    <col min="6401" max="6401" width="3" style="262" customWidth="1"/>
    <col min="6402" max="6402" width="92.140625" style="262" customWidth="1"/>
    <col min="6403" max="6403" width="17.140625" style="262" customWidth="1"/>
    <col min="6404" max="6404" width="18" style="262" customWidth="1"/>
    <col min="6405" max="6405" width="15.7109375" style="262" customWidth="1"/>
    <col min="6406" max="6406" width="16" style="262" customWidth="1"/>
    <col min="6407" max="6420" width="15.7109375" style="262" customWidth="1"/>
    <col min="6421" max="6421" width="14.28515625" style="262" customWidth="1"/>
    <col min="6422" max="6422" width="10.5703125" style="262" bestFit="1" customWidth="1"/>
    <col min="6423" max="6423" width="9.28515625" style="262" bestFit="1" customWidth="1"/>
    <col min="6424" max="6656" width="9.140625" style="262"/>
    <col min="6657" max="6657" width="3" style="262" customWidth="1"/>
    <col min="6658" max="6658" width="92.140625" style="262" customWidth="1"/>
    <col min="6659" max="6659" width="17.140625" style="262" customWidth="1"/>
    <col min="6660" max="6660" width="18" style="262" customWidth="1"/>
    <col min="6661" max="6661" width="15.7109375" style="262" customWidth="1"/>
    <col min="6662" max="6662" width="16" style="262" customWidth="1"/>
    <col min="6663" max="6676" width="15.7109375" style="262" customWidth="1"/>
    <col min="6677" max="6677" width="14.28515625" style="262" customWidth="1"/>
    <col min="6678" max="6678" width="10.5703125" style="262" bestFit="1" customWidth="1"/>
    <col min="6679" max="6679" width="9.28515625" style="262" bestFit="1" customWidth="1"/>
    <col min="6680" max="6912" width="9.140625" style="262"/>
    <col min="6913" max="6913" width="3" style="262" customWidth="1"/>
    <col min="6914" max="6914" width="92.140625" style="262" customWidth="1"/>
    <col min="6915" max="6915" width="17.140625" style="262" customWidth="1"/>
    <col min="6916" max="6916" width="18" style="262" customWidth="1"/>
    <col min="6917" max="6917" width="15.7109375" style="262" customWidth="1"/>
    <col min="6918" max="6918" width="16" style="262" customWidth="1"/>
    <col min="6919" max="6932" width="15.7109375" style="262" customWidth="1"/>
    <col min="6933" max="6933" width="14.28515625" style="262" customWidth="1"/>
    <col min="6934" max="6934" width="10.5703125" style="262" bestFit="1" customWidth="1"/>
    <col min="6935" max="6935" width="9.28515625" style="262" bestFit="1" customWidth="1"/>
    <col min="6936" max="7168" width="9.140625" style="262"/>
    <col min="7169" max="7169" width="3" style="262" customWidth="1"/>
    <col min="7170" max="7170" width="92.140625" style="262" customWidth="1"/>
    <col min="7171" max="7171" width="17.140625" style="262" customWidth="1"/>
    <col min="7172" max="7172" width="18" style="262" customWidth="1"/>
    <col min="7173" max="7173" width="15.7109375" style="262" customWidth="1"/>
    <col min="7174" max="7174" width="16" style="262" customWidth="1"/>
    <col min="7175" max="7188" width="15.7109375" style="262" customWidth="1"/>
    <col min="7189" max="7189" width="14.28515625" style="262" customWidth="1"/>
    <col min="7190" max="7190" width="10.5703125" style="262" bestFit="1" customWidth="1"/>
    <col min="7191" max="7191" width="9.28515625" style="262" bestFit="1" customWidth="1"/>
    <col min="7192" max="7424" width="9.140625" style="262"/>
    <col min="7425" max="7425" width="3" style="262" customWidth="1"/>
    <col min="7426" max="7426" width="92.140625" style="262" customWidth="1"/>
    <col min="7427" max="7427" width="17.140625" style="262" customWidth="1"/>
    <col min="7428" max="7428" width="18" style="262" customWidth="1"/>
    <col min="7429" max="7429" width="15.7109375" style="262" customWidth="1"/>
    <col min="7430" max="7430" width="16" style="262" customWidth="1"/>
    <col min="7431" max="7444" width="15.7109375" style="262" customWidth="1"/>
    <col min="7445" max="7445" width="14.28515625" style="262" customWidth="1"/>
    <col min="7446" max="7446" width="10.5703125" style="262" bestFit="1" customWidth="1"/>
    <col min="7447" max="7447" width="9.28515625" style="262" bestFit="1" customWidth="1"/>
    <col min="7448" max="7680" width="9.140625" style="262"/>
    <col min="7681" max="7681" width="3" style="262" customWidth="1"/>
    <col min="7682" max="7682" width="92.140625" style="262" customWidth="1"/>
    <col min="7683" max="7683" width="17.140625" style="262" customWidth="1"/>
    <col min="7684" max="7684" width="18" style="262" customWidth="1"/>
    <col min="7685" max="7685" width="15.7109375" style="262" customWidth="1"/>
    <col min="7686" max="7686" width="16" style="262" customWidth="1"/>
    <col min="7687" max="7700" width="15.7109375" style="262" customWidth="1"/>
    <col min="7701" max="7701" width="14.28515625" style="262" customWidth="1"/>
    <col min="7702" max="7702" width="10.5703125" style="262" bestFit="1" customWidth="1"/>
    <col min="7703" max="7703" width="9.28515625" style="262" bestFit="1" customWidth="1"/>
    <col min="7704" max="7936" width="9.140625" style="262"/>
    <col min="7937" max="7937" width="3" style="262" customWidth="1"/>
    <col min="7938" max="7938" width="92.140625" style="262" customWidth="1"/>
    <col min="7939" max="7939" width="17.140625" style="262" customWidth="1"/>
    <col min="7940" max="7940" width="18" style="262" customWidth="1"/>
    <col min="7941" max="7941" width="15.7109375" style="262" customWidth="1"/>
    <col min="7942" max="7942" width="16" style="262" customWidth="1"/>
    <col min="7943" max="7956" width="15.7109375" style="262" customWidth="1"/>
    <col min="7957" max="7957" width="14.28515625" style="262" customWidth="1"/>
    <col min="7958" max="7958" width="10.5703125" style="262" bestFit="1" customWidth="1"/>
    <col min="7959" max="7959" width="9.28515625" style="262" bestFit="1" customWidth="1"/>
    <col min="7960" max="8192" width="9.140625" style="262"/>
    <col min="8193" max="8193" width="3" style="262" customWidth="1"/>
    <col min="8194" max="8194" width="92.140625" style="262" customWidth="1"/>
    <col min="8195" max="8195" width="17.140625" style="262" customWidth="1"/>
    <col min="8196" max="8196" width="18" style="262" customWidth="1"/>
    <col min="8197" max="8197" width="15.7109375" style="262" customWidth="1"/>
    <col min="8198" max="8198" width="16" style="262" customWidth="1"/>
    <col min="8199" max="8212" width="15.7109375" style="262" customWidth="1"/>
    <col min="8213" max="8213" width="14.28515625" style="262" customWidth="1"/>
    <col min="8214" max="8214" width="10.5703125" style="262" bestFit="1" customWidth="1"/>
    <col min="8215" max="8215" width="9.28515625" style="262" bestFit="1" customWidth="1"/>
    <col min="8216" max="8448" width="9.140625" style="262"/>
    <col min="8449" max="8449" width="3" style="262" customWidth="1"/>
    <col min="8450" max="8450" width="92.140625" style="262" customWidth="1"/>
    <col min="8451" max="8451" width="17.140625" style="262" customWidth="1"/>
    <col min="8452" max="8452" width="18" style="262" customWidth="1"/>
    <col min="8453" max="8453" width="15.7109375" style="262" customWidth="1"/>
    <col min="8454" max="8454" width="16" style="262" customWidth="1"/>
    <col min="8455" max="8468" width="15.7109375" style="262" customWidth="1"/>
    <col min="8469" max="8469" width="14.28515625" style="262" customWidth="1"/>
    <col min="8470" max="8470" width="10.5703125" style="262" bestFit="1" customWidth="1"/>
    <col min="8471" max="8471" width="9.28515625" style="262" bestFit="1" customWidth="1"/>
    <col min="8472" max="8704" width="9.140625" style="262"/>
    <col min="8705" max="8705" width="3" style="262" customWidth="1"/>
    <col min="8706" max="8706" width="92.140625" style="262" customWidth="1"/>
    <col min="8707" max="8707" width="17.140625" style="262" customWidth="1"/>
    <col min="8708" max="8708" width="18" style="262" customWidth="1"/>
    <col min="8709" max="8709" width="15.7109375" style="262" customWidth="1"/>
    <col min="8710" max="8710" width="16" style="262" customWidth="1"/>
    <col min="8711" max="8724" width="15.7109375" style="262" customWidth="1"/>
    <col min="8725" max="8725" width="14.28515625" style="262" customWidth="1"/>
    <col min="8726" max="8726" width="10.5703125" style="262" bestFit="1" customWidth="1"/>
    <col min="8727" max="8727" width="9.28515625" style="262" bestFit="1" customWidth="1"/>
    <col min="8728" max="8960" width="9.140625" style="262"/>
    <col min="8961" max="8961" width="3" style="262" customWidth="1"/>
    <col min="8962" max="8962" width="92.140625" style="262" customWidth="1"/>
    <col min="8963" max="8963" width="17.140625" style="262" customWidth="1"/>
    <col min="8964" max="8964" width="18" style="262" customWidth="1"/>
    <col min="8965" max="8965" width="15.7109375" style="262" customWidth="1"/>
    <col min="8966" max="8966" width="16" style="262" customWidth="1"/>
    <col min="8967" max="8980" width="15.7109375" style="262" customWidth="1"/>
    <col min="8981" max="8981" width="14.28515625" style="262" customWidth="1"/>
    <col min="8982" max="8982" width="10.5703125" style="262" bestFit="1" customWidth="1"/>
    <col min="8983" max="8983" width="9.28515625" style="262" bestFit="1" customWidth="1"/>
    <col min="8984" max="9216" width="9.140625" style="262"/>
    <col min="9217" max="9217" width="3" style="262" customWidth="1"/>
    <col min="9218" max="9218" width="92.140625" style="262" customWidth="1"/>
    <col min="9219" max="9219" width="17.140625" style="262" customWidth="1"/>
    <col min="9220" max="9220" width="18" style="262" customWidth="1"/>
    <col min="9221" max="9221" width="15.7109375" style="262" customWidth="1"/>
    <col min="9222" max="9222" width="16" style="262" customWidth="1"/>
    <col min="9223" max="9236" width="15.7109375" style="262" customWidth="1"/>
    <col min="9237" max="9237" width="14.28515625" style="262" customWidth="1"/>
    <col min="9238" max="9238" width="10.5703125" style="262" bestFit="1" customWidth="1"/>
    <col min="9239" max="9239" width="9.28515625" style="262" bestFit="1" customWidth="1"/>
    <col min="9240" max="9472" width="9.140625" style="262"/>
    <col min="9473" max="9473" width="3" style="262" customWidth="1"/>
    <col min="9474" max="9474" width="92.140625" style="262" customWidth="1"/>
    <col min="9475" max="9475" width="17.140625" style="262" customWidth="1"/>
    <col min="9476" max="9476" width="18" style="262" customWidth="1"/>
    <col min="9477" max="9477" width="15.7109375" style="262" customWidth="1"/>
    <col min="9478" max="9478" width="16" style="262" customWidth="1"/>
    <col min="9479" max="9492" width="15.7109375" style="262" customWidth="1"/>
    <col min="9493" max="9493" width="14.28515625" style="262" customWidth="1"/>
    <col min="9494" max="9494" width="10.5703125" style="262" bestFit="1" customWidth="1"/>
    <col min="9495" max="9495" width="9.28515625" style="262" bestFit="1" customWidth="1"/>
    <col min="9496" max="9728" width="9.140625" style="262"/>
    <col min="9729" max="9729" width="3" style="262" customWidth="1"/>
    <col min="9730" max="9730" width="92.140625" style="262" customWidth="1"/>
    <col min="9731" max="9731" width="17.140625" style="262" customWidth="1"/>
    <col min="9732" max="9732" width="18" style="262" customWidth="1"/>
    <col min="9733" max="9733" width="15.7109375" style="262" customWidth="1"/>
    <col min="9734" max="9734" width="16" style="262" customWidth="1"/>
    <col min="9735" max="9748" width="15.7109375" style="262" customWidth="1"/>
    <col min="9749" max="9749" width="14.28515625" style="262" customWidth="1"/>
    <col min="9750" max="9750" width="10.5703125" style="262" bestFit="1" customWidth="1"/>
    <col min="9751" max="9751" width="9.28515625" style="262" bestFit="1" customWidth="1"/>
    <col min="9752" max="9984" width="9.140625" style="262"/>
    <col min="9985" max="9985" width="3" style="262" customWidth="1"/>
    <col min="9986" max="9986" width="92.140625" style="262" customWidth="1"/>
    <col min="9987" max="9987" width="17.140625" style="262" customWidth="1"/>
    <col min="9988" max="9988" width="18" style="262" customWidth="1"/>
    <col min="9989" max="9989" width="15.7109375" style="262" customWidth="1"/>
    <col min="9990" max="9990" width="16" style="262" customWidth="1"/>
    <col min="9991" max="10004" width="15.7109375" style="262" customWidth="1"/>
    <col min="10005" max="10005" width="14.28515625" style="262" customWidth="1"/>
    <col min="10006" max="10006" width="10.5703125" style="262" bestFit="1" customWidth="1"/>
    <col min="10007" max="10007" width="9.28515625" style="262" bestFit="1" customWidth="1"/>
    <col min="10008" max="10240" width="9.140625" style="262"/>
    <col min="10241" max="10241" width="3" style="262" customWidth="1"/>
    <col min="10242" max="10242" width="92.140625" style="262" customWidth="1"/>
    <col min="10243" max="10243" width="17.140625" style="262" customWidth="1"/>
    <col min="10244" max="10244" width="18" style="262" customWidth="1"/>
    <col min="10245" max="10245" width="15.7109375" style="262" customWidth="1"/>
    <col min="10246" max="10246" width="16" style="262" customWidth="1"/>
    <col min="10247" max="10260" width="15.7109375" style="262" customWidth="1"/>
    <col min="10261" max="10261" width="14.28515625" style="262" customWidth="1"/>
    <col min="10262" max="10262" width="10.5703125" style="262" bestFit="1" customWidth="1"/>
    <col min="10263" max="10263" width="9.28515625" style="262" bestFit="1" customWidth="1"/>
    <col min="10264" max="10496" width="9.140625" style="262"/>
    <col min="10497" max="10497" width="3" style="262" customWidth="1"/>
    <col min="10498" max="10498" width="92.140625" style="262" customWidth="1"/>
    <col min="10499" max="10499" width="17.140625" style="262" customWidth="1"/>
    <col min="10500" max="10500" width="18" style="262" customWidth="1"/>
    <col min="10501" max="10501" width="15.7109375" style="262" customWidth="1"/>
    <col min="10502" max="10502" width="16" style="262" customWidth="1"/>
    <col min="10503" max="10516" width="15.7109375" style="262" customWidth="1"/>
    <col min="10517" max="10517" width="14.28515625" style="262" customWidth="1"/>
    <col min="10518" max="10518" width="10.5703125" style="262" bestFit="1" customWidth="1"/>
    <col min="10519" max="10519" width="9.28515625" style="262" bestFit="1" customWidth="1"/>
    <col min="10520" max="10752" width="9.140625" style="262"/>
    <col min="10753" max="10753" width="3" style="262" customWidth="1"/>
    <col min="10754" max="10754" width="92.140625" style="262" customWidth="1"/>
    <col min="10755" max="10755" width="17.140625" style="262" customWidth="1"/>
    <col min="10756" max="10756" width="18" style="262" customWidth="1"/>
    <col min="10757" max="10757" width="15.7109375" style="262" customWidth="1"/>
    <col min="10758" max="10758" width="16" style="262" customWidth="1"/>
    <col min="10759" max="10772" width="15.7109375" style="262" customWidth="1"/>
    <col min="10773" max="10773" width="14.28515625" style="262" customWidth="1"/>
    <col min="10774" max="10774" width="10.5703125" style="262" bestFit="1" customWidth="1"/>
    <col min="10775" max="10775" width="9.28515625" style="262" bestFit="1" customWidth="1"/>
    <col min="10776" max="11008" width="9.140625" style="262"/>
    <col min="11009" max="11009" width="3" style="262" customWidth="1"/>
    <col min="11010" max="11010" width="92.140625" style="262" customWidth="1"/>
    <col min="11011" max="11011" width="17.140625" style="262" customWidth="1"/>
    <col min="11012" max="11012" width="18" style="262" customWidth="1"/>
    <col min="11013" max="11013" width="15.7109375" style="262" customWidth="1"/>
    <col min="11014" max="11014" width="16" style="262" customWidth="1"/>
    <col min="11015" max="11028" width="15.7109375" style="262" customWidth="1"/>
    <col min="11029" max="11029" width="14.28515625" style="262" customWidth="1"/>
    <col min="11030" max="11030" width="10.5703125" style="262" bestFit="1" customWidth="1"/>
    <col min="11031" max="11031" width="9.28515625" style="262" bestFit="1" customWidth="1"/>
    <col min="11032" max="11264" width="9.140625" style="262"/>
    <col min="11265" max="11265" width="3" style="262" customWidth="1"/>
    <col min="11266" max="11266" width="92.140625" style="262" customWidth="1"/>
    <col min="11267" max="11267" width="17.140625" style="262" customWidth="1"/>
    <col min="11268" max="11268" width="18" style="262" customWidth="1"/>
    <col min="11269" max="11269" width="15.7109375" style="262" customWidth="1"/>
    <col min="11270" max="11270" width="16" style="262" customWidth="1"/>
    <col min="11271" max="11284" width="15.7109375" style="262" customWidth="1"/>
    <col min="11285" max="11285" width="14.28515625" style="262" customWidth="1"/>
    <col min="11286" max="11286" width="10.5703125" style="262" bestFit="1" customWidth="1"/>
    <col min="11287" max="11287" width="9.28515625" style="262" bestFit="1" customWidth="1"/>
    <col min="11288" max="11520" width="9.140625" style="262"/>
    <col min="11521" max="11521" width="3" style="262" customWidth="1"/>
    <col min="11522" max="11522" width="92.140625" style="262" customWidth="1"/>
    <col min="11523" max="11523" width="17.140625" style="262" customWidth="1"/>
    <col min="11524" max="11524" width="18" style="262" customWidth="1"/>
    <col min="11525" max="11525" width="15.7109375" style="262" customWidth="1"/>
    <col min="11526" max="11526" width="16" style="262" customWidth="1"/>
    <col min="11527" max="11540" width="15.7109375" style="262" customWidth="1"/>
    <col min="11541" max="11541" width="14.28515625" style="262" customWidth="1"/>
    <col min="11542" max="11542" width="10.5703125" style="262" bestFit="1" customWidth="1"/>
    <col min="11543" max="11543" width="9.28515625" style="262" bestFit="1" customWidth="1"/>
    <col min="11544" max="11776" width="9.140625" style="262"/>
    <col min="11777" max="11777" width="3" style="262" customWidth="1"/>
    <col min="11778" max="11778" width="92.140625" style="262" customWidth="1"/>
    <col min="11779" max="11779" width="17.140625" style="262" customWidth="1"/>
    <col min="11780" max="11780" width="18" style="262" customWidth="1"/>
    <col min="11781" max="11781" width="15.7109375" style="262" customWidth="1"/>
    <col min="11782" max="11782" width="16" style="262" customWidth="1"/>
    <col min="11783" max="11796" width="15.7109375" style="262" customWidth="1"/>
    <col min="11797" max="11797" width="14.28515625" style="262" customWidth="1"/>
    <col min="11798" max="11798" width="10.5703125" style="262" bestFit="1" customWidth="1"/>
    <col min="11799" max="11799" width="9.28515625" style="262" bestFit="1" customWidth="1"/>
    <col min="11800" max="12032" width="9.140625" style="262"/>
    <col min="12033" max="12033" width="3" style="262" customWidth="1"/>
    <col min="12034" max="12034" width="92.140625" style="262" customWidth="1"/>
    <col min="12035" max="12035" width="17.140625" style="262" customWidth="1"/>
    <col min="12036" max="12036" width="18" style="262" customWidth="1"/>
    <col min="12037" max="12037" width="15.7109375" style="262" customWidth="1"/>
    <col min="12038" max="12038" width="16" style="262" customWidth="1"/>
    <col min="12039" max="12052" width="15.7109375" style="262" customWidth="1"/>
    <col min="12053" max="12053" width="14.28515625" style="262" customWidth="1"/>
    <col min="12054" max="12054" width="10.5703125" style="262" bestFit="1" customWidth="1"/>
    <col min="12055" max="12055" width="9.28515625" style="262" bestFit="1" customWidth="1"/>
    <col min="12056" max="12288" width="9.140625" style="262"/>
    <col min="12289" max="12289" width="3" style="262" customWidth="1"/>
    <col min="12290" max="12290" width="92.140625" style="262" customWidth="1"/>
    <col min="12291" max="12291" width="17.140625" style="262" customWidth="1"/>
    <col min="12292" max="12292" width="18" style="262" customWidth="1"/>
    <col min="12293" max="12293" width="15.7109375" style="262" customWidth="1"/>
    <col min="12294" max="12294" width="16" style="262" customWidth="1"/>
    <col min="12295" max="12308" width="15.7109375" style="262" customWidth="1"/>
    <col min="12309" max="12309" width="14.28515625" style="262" customWidth="1"/>
    <col min="12310" max="12310" width="10.5703125" style="262" bestFit="1" customWidth="1"/>
    <col min="12311" max="12311" width="9.28515625" style="262" bestFit="1" customWidth="1"/>
    <col min="12312" max="12544" width="9.140625" style="262"/>
    <col min="12545" max="12545" width="3" style="262" customWidth="1"/>
    <col min="12546" max="12546" width="92.140625" style="262" customWidth="1"/>
    <col min="12547" max="12547" width="17.140625" style="262" customWidth="1"/>
    <col min="12548" max="12548" width="18" style="262" customWidth="1"/>
    <col min="12549" max="12549" width="15.7109375" style="262" customWidth="1"/>
    <col min="12550" max="12550" width="16" style="262" customWidth="1"/>
    <col min="12551" max="12564" width="15.7109375" style="262" customWidth="1"/>
    <col min="12565" max="12565" width="14.28515625" style="262" customWidth="1"/>
    <col min="12566" max="12566" width="10.5703125" style="262" bestFit="1" customWidth="1"/>
    <col min="12567" max="12567" width="9.28515625" style="262" bestFit="1" customWidth="1"/>
    <col min="12568" max="12800" width="9.140625" style="262"/>
    <col min="12801" max="12801" width="3" style="262" customWidth="1"/>
    <col min="12802" max="12802" width="92.140625" style="262" customWidth="1"/>
    <col min="12803" max="12803" width="17.140625" style="262" customWidth="1"/>
    <col min="12804" max="12804" width="18" style="262" customWidth="1"/>
    <col min="12805" max="12805" width="15.7109375" style="262" customWidth="1"/>
    <col min="12806" max="12806" width="16" style="262" customWidth="1"/>
    <col min="12807" max="12820" width="15.7109375" style="262" customWidth="1"/>
    <col min="12821" max="12821" width="14.28515625" style="262" customWidth="1"/>
    <col min="12822" max="12822" width="10.5703125" style="262" bestFit="1" customWidth="1"/>
    <col min="12823" max="12823" width="9.28515625" style="262" bestFit="1" customWidth="1"/>
    <col min="12824" max="13056" width="9.140625" style="262"/>
    <col min="13057" max="13057" width="3" style="262" customWidth="1"/>
    <col min="13058" max="13058" width="92.140625" style="262" customWidth="1"/>
    <col min="13059" max="13059" width="17.140625" style="262" customWidth="1"/>
    <col min="13060" max="13060" width="18" style="262" customWidth="1"/>
    <col min="13061" max="13061" width="15.7109375" style="262" customWidth="1"/>
    <col min="13062" max="13062" width="16" style="262" customWidth="1"/>
    <col min="13063" max="13076" width="15.7109375" style="262" customWidth="1"/>
    <col min="13077" max="13077" width="14.28515625" style="262" customWidth="1"/>
    <col min="13078" max="13078" width="10.5703125" style="262" bestFit="1" customWidth="1"/>
    <col min="13079" max="13079" width="9.28515625" style="262" bestFit="1" customWidth="1"/>
    <col min="13080" max="13312" width="9.140625" style="262"/>
    <col min="13313" max="13313" width="3" style="262" customWidth="1"/>
    <col min="13314" max="13314" width="92.140625" style="262" customWidth="1"/>
    <col min="13315" max="13315" width="17.140625" style="262" customWidth="1"/>
    <col min="13316" max="13316" width="18" style="262" customWidth="1"/>
    <col min="13317" max="13317" width="15.7109375" style="262" customWidth="1"/>
    <col min="13318" max="13318" width="16" style="262" customWidth="1"/>
    <col min="13319" max="13332" width="15.7109375" style="262" customWidth="1"/>
    <col min="13333" max="13333" width="14.28515625" style="262" customWidth="1"/>
    <col min="13334" max="13334" width="10.5703125" style="262" bestFit="1" customWidth="1"/>
    <col min="13335" max="13335" width="9.28515625" style="262" bestFit="1" customWidth="1"/>
    <col min="13336" max="13568" width="9.140625" style="262"/>
    <col min="13569" max="13569" width="3" style="262" customWidth="1"/>
    <col min="13570" max="13570" width="92.140625" style="262" customWidth="1"/>
    <col min="13571" max="13571" width="17.140625" style="262" customWidth="1"/>
    <col min="13572" max="13572" width="18" style="262" customWidth="1"/>
    <col min="13573" max="13573" width="15.7109375" style="262" customWidth="1"/>
    <col min="13574" max="13574" width="16" style="262" customWidth="1"/>
    <col min="13575" max="13588" width="15.7109375" style="262" customWidth="1"/>
    <col min="13589" max="13589" width="14.28515625" style="262" customWidth="1"/>
    <col min="13590" max="13590" width="10.5703125" style="262" bestFit="1" customWidth="1"/>
    <col min="13591" max="13591" width="9.28515625" style="262" bestFit="1" customWidth="1"/>
    <col min="13592" max="13824" width="9.140625" style="262"/>
    <col min="13825" max="13825" width="3" style="262" customWidth="1"/>
    <col min="13826" max="13826" width="92.140625" style="262" customWidth="1"/>
    <col min="13827" max="13827" width="17.140625" style="262" customWidth="1"/>
    <col min="13828" max="13828" width="18" style="262" customWidth="1"/>
    <col min="13829" max="13829" width="15.7109375" style="262" customWidth="1"/>
    <col min="13830" max="13830" width="16" style="262" customWidth="1"/>
    <col min="13831" max="13844" width="15.7109375" style="262" customWidth="1"/>
    <col min="13845" max="13845" width="14.28515625" style="262" customWidth="1"/>
    <col min="13846" max="13846" width="10.5703125" style="262" bestFit="1" customWidth="1"/>
    <col min="13847" max="13847" width="9.28515625" style="262" bestFit="1" customWidth="1"/>
    <col min="13848" max="14080" width="9.140625" style="262"/>
    <col min="14081" max="14081" width="3" style="262" customWidth="1"/>
    <col min="14082" max="14082" width="92.140625" style="262" customWidth="1"/>
    <col min="14083" max="14083" width="17.140625" style="262" customWidth="1"/>
    <col min="14084" max="14084" width="18" style="262" customWidth="1"/>
    <col min="14085" max="14085" width="15.7109375" style="262" customWidth="1"/>
    <col min="14086" max="14086" width="16" style="262" customWidth="1"/>
    <col min="14087" max="14100" width="15.7109375" style="262" customWidth="1"/>
    <col min="14101" max="14101" width="14.28515625" style="262" customWidth="1"/>
    <col min="14102" max="14102" width="10.5703125" style="262" bestFit="1" customWidth="1"/>
    <col min="14103" max="14103" width="9.28515625" style="262" bestFit="1" customWidth="1"/>
    <col min="14104" max="14336" width="9.140625" style="262"/>
    <col min="14337" max="14337" width="3" style="262" customWidth="1"/>
    <col min="14338" max="14338" width="92.140625" style="262" customWidth="1"/>
    <col min="14339" max="14339" width="17.140625" style="262" customWidth="1"/>
    <col min="14340" max="14340" width="18" style="262" customWidth="1"/>
    <col min="14341" max="14341" width="15.7109375" style="262" customWidth="1"/>
    <col min="14342" max="14342" width="16" style="262" customWidth="1"/>
    <col min="14343" max="14356" width="15.7109375" style="262" customWidth="1"/>
    <col min="14357" max="14357" width="14.28515625" style="262" customWidth="1"/>
    <col min="14358" max="14358" width="10.5703125" style="262" bestFit="1" customWidth="1"/>
    <col min="14359" max="14359" width="9.28515625" style="262" bestFit="1" customWidth="1"/>
    <col min="14360" max="14592" width="9.140625" style="262"/>
    <col min="14593" max="14593" width="3" style="262" customWidth="1"/>
    <col min="14594" max="14594" width="92.140625" style="262" customWidth="1"/>
    <col min="14595" max="14595" width="17.140625" style="262" customWidth="1"/>
    <col min="14596" max="14596" width="18" style="262" customWidth="1"/>
    <col min="14597" max="14597" width="15.7109375" style="262" customWidth="1"/>
    <col min="14598" max="14598" width="16" style="262" customWidth="1"/>
    <col min="14599" max="14612" width="15.7109375" style="262" customWidth="1"/>
    <col min="14613" max="14613" width="14.28515625" style="262" customWidth="1"/>
    <col min="14614" max="14614" width="10.5703125" style="262" bestFit="1" customWidth="1"/>
    <col min="14615" max="14615" width="9.28515625" style="262" bestFit="1" customWidth="1"/>
    <col min="14616" max="14848" width="9.140625" style="262"/>
    <col min="14849" max="14849" width="3" style="262" customWidth="1"/>
    <col min="14850" max="14850" width="92.140625" style="262" customWidth="1"/>
    <col min="14851" max="14851" width="17.140625" style="262" customWidth="1"/>
    <col min="14852" max="14852" width="18" style="262" customWidth="1"/>
    <col min="14853" max="14853" width="15.7109375" style="262" customWidth="1"/>
    <col min="14854" max="14854" width="16" style="262" customWidth="1"/>
    <col min="14855" max="14868" width="15.7109375" style="262" customWidth="1"/>
    <col min="14869" max="14869" width="14.28515625" style="262" customWidth="1"/>
    <col min="14870" max="14870" width="10.5703125" style="262" bestFit="1" customWidth="1"/>
    <col min="14871" max="14871" width="9.28515625" style="262" bestFit="1" customWidth="1"/>
    <col min="14872" max="15104" width="9.140625" style="262"/>
    <col min="15105" max="15105" width="3" style="262" customWidth="1"/>
    <col min="15106" max="15106" width="92.140625" style="262" customWidth="1"/>
    <col min="15107" max="15107" width="17.140625" style="262" customWidth="1"/>
    <col min="15108" max="15108" width="18" style="262" customWidth="1"/>
    <col min="15109" max="15109" width="15.7109375" style="262" customWidth="1"/>
    <col min="15110" max="15110" width="16" style="262" customWidth="1"/>
    <col min="15111" max="15124" width="15.7109375" style="262" customWidth="1"/>
    <col min="15125" max="15125" width="14.28515625" style="262" customWidth="1"/>
    <col min="15126" max="15126" width="10.5703125" style="262" bestFit="1" customWidth="1"/>
    <col min="15127" max="15127" width="9.28515625" style="262" bestFit="1" customWidth="1"/>
    <col min="15128" max="15360" width="9.140625" style="262"/>
    <col min="15361" max="15361" width="3" style="262" customWidth="1"/>
    <col min="15362" max="15362" width="92.140625" style="262" customWidth="1"/>
    <col min="15363" max="15363" width="17.140625" style="262" customWidth="1"/>
    <col min="15364" max="15364" width="18" style="262" customWidth="1"/>
    <col min="15365" max="15365" width="15.7109375" style="262" customWidth="1"/>
    <col min="15366" max="15366" width="16" style="262" customWidth="1"/>
    <col min="15367" max="15380" width="15.7109375" style="262" customWidth="1"/>
    <col min="15381" max="15381" width="14.28515625" style="262" customWidth="1"/>
    <col min="15382" max="15382" width="10.5703125" style="262" bestFit="1" customWidth="1"/>
    <col min="15383" max="15383" width="9.28515625" style="262" bestFit="1" customWidth="1"/>
    <col min="15384" max="15616" width="9.140625" style="262"/>
    <col min="15617" max="15617" width="3" style="262" customWidth="1"/>
    <col min="15618" max="15618" width="92.140625" style="262" customWidth="1"/>
    <col min="15619" max="15619" width="17.140625" style="262" customWidth="1"/>
    <col min="15620" max="15620" width="18" style="262" customWidth="1"/>
    <col min="15621" max="15621" width="15.7109375" style="262" customWidth="1"/>
    <col min="15622" max="15622" width="16" style="262" customWidth="1"/>
    <col min="15623" max="15636" width="15.7109375" style="262" customWidth="1"/>
    <col min="15637" max="15637" width="14.28515625" style="262" customWidth="1"/>
    <col min="15638" max="15638" width="10.5703125" style="262" bestFit="1" customWidth="1"/>
    <col min="15639" max="15639" width="9.28515625" style="262" bestFit="1" customWidth="1"/>
    <col min="15640" max="15872" width="9.140625" style="262"/>
    <col min="15873" max="15873" width="3" style="262" customWidth="1"/>
    <col min="15874" max="15874" width="92.140625" style="262" customWidth="1"/>
    <col min="15875" max="15875" width="17.140625" style="262" customWidth="1"/>
    <col min="15876" max="15876" width="18" style="262" customWidth="1"/>
    <col min="15877" max="15877" width="15.7109375" style="262" customWidth="1"/>
    <col min="15878" max="15878" width="16" style="262" customWidth="1"/>
    <col min="15879" max="15892" width="15.7109375" style="262" customWidth="1"/>
    <col min="15893" max="15893" width="14.28515625" style="262" customWidth="1"/>
    <col min="15894" max="15894" width="10.5703125" style="262" bestFit="1" customWidth="1"/>
    <col min="15895" max="15895" width="9.28515625" style="262" bestFit="1" customWidth="1"/>
    <col min="15896" max="16128" width="9.140625" style="262"/>
    <col min="16129" max="16129" width="3" style="262" customWidth="1"/>
    <col min="16130" max="16130" width="92.140625" style="262" customWidth="1"/>
    <col min="16131" max="16131" width="17.140625" style="262" customWidth="1"/>
    <col min="16132" max="16132" width="18" style="262" customWidth="1"/>
    <col min="16133" max="16133" width="15.7109375" style="262" customWidth="1"/>
    <col min="16134" max="16134" width="16" style="262" customWidth="1"/>
    <col min="16135" max="16148" width="15.7109375" style="262" customWidth="1"/>
    <col min="16149" max="16149" width="14.28515625" style="262" customWidth="1"/>
    <col min="16150" max="16150" width="10.5703125" style="262" bestFit="1" customWidth="1"/>
    <col min="16151" max="16151" width="9.28515625" style="262" bestFit="1" customWidth="1"/>
    <col min="16152" max="16384" width="9.140625" style="262"/>
  </cols>
  <sheetData>
    <row r="1" spans="1:20" ht="25.5" customHeight="1">
      <c r="A1" s="6645" t="s">
        <v>192</v>
      </c>
      <c r="B1" s="6645"/>
      <c r="C1" s="6645"/>
      <c r="D1" s="6645"/>
      <c r="E1" s="6645"/>
      <c r="F1" s="6645"/>
      <c r="G1" s="6645"/>
      <c r="H1" s="6645"/>
      <c r="I1" s="6645"/>
      <c r="J1" s="6645"/>
      <c r="K1" s="6645"/>
      <c r="L1" s="6645"/>
      <c r="M1" s="6645"/>
      <c r="N1" s="6645"/>
      <c r="O1" s="6645"/>
      <c r="P1" s="6645"/>
      <c r="Q1" s="6645"/>
      <c r="R1" s="6645"/>
      <c r="S1" s="6645"/>
      <c r="T1" s="6645"/>
    </row>
    <row r="2" spans="1:20" ht="26.25" customHeight="1">
      <c r="A2" s="6646" t="s">
        <v>193</v>
      </c>
      <c r="B2" s="6646"/>
      <c r="C2" s="6646"/>
      <c r="D2" s="6646"/>
      <c r="E2" s="6646"/>
      <c r="F2" s="6646"/>
      <c r="G2" s="6646"/>
      <c r="H2" s="6646"/>
      <c r="I2" s="6646"/>
      <c r="J2" s="6646"/>
      <c r="K2" s="6646"/>
      <c r="L2" s="6646"/>
      <c r="M2" s="6646"/>
      <c r="N2" s="6646"/>
      <c r="O2" s="6646"/>
      <c r="P2" s="6646"/>
      <c r="Q2" s="6646"/>
      <c r="R2" s="6646"/>
      <c r="S2" s="6646"/>
      <c r="T2" s="6646"/>
    </row>
    <row r="3" spans="1:20" ht="28.5" customHeight="1">
      <c r="A3" s="6645" t="s">
        <v>377</v>
      </c>
      <c r="B3" s="6645"/>
      <c r="C3" s="6645"/>
      <c r="D3" s="6645"/>
      <c r="E3" s="6645"/>
      <c r="F3" s="6645"/>
      <c r="G3" s="6645"/>
      <c r="H3" s="6645"/>
      <c r="I3" s="6645"/>
      <c r="J3" s="6645"/>
      <c r="K3" s="6645"/>
      <c r="L3" s="6645"/>
      <c r="M3" s="6645"/>
      <c r="N3" s="6645"/>
      <c r="O3" s="6645"/>
      <c r="P3" s="6645"/>
      <c r="Q3" s="6645"/>
      <c r="R3" s="6645"/>
      <c r="S3" s="6645"/>
      <c r="T3" s="6645"/>
    </row>
    <row r="4" spans="1:20" ht="33" customHeight="1" thickBot="1">
      <c r="B4" s="549"/>
    </row>
    <row r="5" spans="1:20" ht="19.5" customHeight="1">
      <c r="B5" s="7060" t="s">
        <v>1</v>
      </c>
      <c r="C5" s="7063" t="s">
        <v>2</v>
      </c>
      <c r="D5" s="7064"/>
      <c r="E5" s="7064"/>
      <c r="F5" s="7063" t="s">
        <v>3</v>
      </c>
      <c r="G5" s="7064"/>
      <c r="H5" s="7067"/>
      <c r="I5" s="7071" t="s">
        <v>4</v>
      </c>
      <c r="J5" s="7064"/>
      <c r="K5" s="7064"/>
      <c r="L5" s="7063" t="s">
        <v>5</v>
      </c>
      <c r="M5" s="7064"/>
      <c r="N5" s="7067"/>
      <c r="O5" s="7063">
        <v>5</v>
      </c>
      <c r="P5" s="7064"/>
      <c r="Q5" s="7064"/>
      <c r="R5" s="7075" t="s">
        <v>22</v>
      </c>
      <c r="S5" s="7076"/>
      <c r="T5" s="7077"/>
    </row>
    <row r="6" spans="1:20" ht="33" customHeight="1" thickBot="1">
      <c r="B6" s="7061"/>
      <c r="C6" s="7065"/>
      <c r="D6" s="7066"/>
      <c r="E6" s="7066"/>
      <c r="F6" s="7068"/>
      <c r="G6" s="7069"/>
      <c r="H6" s="7070"/>
      <c r="I6" s="7069"/>
      <c r="J6" s="7069"/>
      <c r="K6" s="7069"/>
      <c r="L6" s="7072"/>
      <c r="M6" s="7073"/>
      <c r="N6" s="7074"/>
      <c r="O6" s="7065"/>
      <c r="P6" s="7066"/>
      <c r="Q6" s="7066"/>
      <c r="R6" s="7078"/>
      <c r="S6" s="7079"/>
      <c r="T6" s="7080"/>
    </row>
    <row r="7" spans="1:20" ht="84.75" customHeight="1" thickBot="1">
      <c r="B7" s="7062"/>
      <c r="C7" s="2983" t="s">
        <v>7</v>
      </c>
      <c r="D7" s="2984" t="s">
        <v>8</v>
      </c>
      <c r="E7" s="2985" t="s">
        <v>9</v>
      </c>
      <c r="F7" s="2983" t="s">
        <v>194</v>
      </c>
      <c r="G7" s="2984" t="s">
        <v>8</v>
      </c>
      <c r="H7" s="2985" t="s">
        <v>9</v>
      </c>
      <c r="I7" s="2983" t="s">
        <v>194</v>
      </c>
      <c r="J7" s="2984" t="s">
        <v>8</v>
      </c>
      <c r="K7" s="2985" t="s">
        <v>9</v>
      </c>
      <c r="L7" s="2983" t="s">
        <v>194</v>
      </c>
      <c r="M7" s="2984" t="s">
        <v>8</v>
      </c>
      <c r="N7" s="2985" t="s">
        <v>9</v>
      </c>
      <c r="O7" s="2983" t="s">
        <v>194</v>
      </c>
      <c r="P7" s="2984" t="s">
        <v>8</v>
      </c>
      <c r="Q7" s="2986" t="s">
        <v>9</v>
      </c>
      <c r="R7" s="2983" t="s">
        <v>7</v>
      </c>
      <c r="S7" s="2984" t="s">
        <v>8</v>
      </c>
      <c r="T7" s="2986" t="s">
        <v>9</v>
      </c>
    </row>
    <row r="8" spans="1:20" ht="34.5" customHeight="1">
      <c r="B8" s="2987" t="s">
        <v>10</v>
      </c>
      <c r="C8" s="2988"/>
      <c r="D8" s="2989"/>
      <c r="E8" s="2990"/>
      <c r="F8" s="993"/>
      <c r="G8" s="993"/>
      <c r="H8" s="550"/>
      <c r="I8" s="2991"/>
      <c r="J8" s="2989"/>
      <c r="K8" s="2990"/>
      <c r="L8" s="993"/>
      <c r="M8" s="993"/>
      <c r="N8" s="550"/>
      <c r="O8" s="4584"/>
      <c r="P8" s="4585"/>
      <c r="Q8" s="4586"/>
      <c r="R8" s="994"/>
      <c r="S8" s="994"/>
      <c r="T8" s="995"/>
    </row>
    <row r="9" spans="1:20" ht="31.5" customHeight="1">
      <c r="B9" s="2994" t="s">
        <v>195</v>
      </c>
      <c r="C9" s="2771">
        <v>0</v>
      </c>
      <c r="D9" s="2606">
        <v>1</v>
      </c>
      <c r="E9" s="2772">
        <f>SUM(C9:D9)</f>
        <v>1</v>
      </c>
      <c r="F9" s="2771">
        <v>0</v>
      </c>
      <c r="G9" s="2606">
        <v>15</v>
      </c>
      <c r="H9" s="2607">
        <f t="shared" ref="H9:H15" si="0">SUM(F9:G9)</f>
        <v>15</v>
      </c>
      <c r="I9" s="2771">
        <v>0</v>
      </c>
      <c r="J9" s="2606">
        <v>12</v>
      </c>
      <c r="K9" s="2607">
        <f t="shared" ref="K9:K15" si="1">SUM(I9:J9)</f>
        <v>12</v>
      </c>
      <c r="L9" s="2771">
        <v>0</v>
      </c>
      <c r="M9" s="2606">
        <v>19</v>
      </c>
      <c r="N9" s="2607">
        <f t="shared" ref="N9:N14" si="2">SUM(L9:M9)</f>
        <v>19</v>
      </c>
      <c r="O9" s="3561">
        <v>11</v>
      </c>
      <c r="P9" s="3556">
        <v>2</v>
      </c>
      <c r="Q9" s="3557">
        <f t="shared" ref="Q9:Q14" si="3">SUM(O9:P9)</f>
        <v>13</v>
      </c>
      <c r="R9" s="2612">
        <f t="shared" ref="R9:S15" si="4">C9+F9+I9+L9+O9</f>
        <v>11</v>
      </c>
      <c r="S9" s="2613">
        <f>D9+G9+J9+M9+P9</f>
        <v>49</v>
      </c>
      <c r="T9" s="2614">
        <f t="shared" ref="T9:T15" si="5">SUM(R9:S9)</f>
        <v>60</v>
      </c>
    </row>
    <row r="10" spans="1:20" ht="31.5" customHeight="1">
      <c r="B10" s="2978" t="s">
        <v>196</v>
      </c>
      <c r="C10" s="2771">
        <v>0</v>
      </c>
      <c r="D10" s="2606">
        <v>0</v>
      </c>
      <c r="E10" s="2772">
        <v>0</v>
      </c>
      <c r="F10" s="2771">
        <v>0</v>
      </c>
      <c r="G10" s="2606">
        <v>30</v>
      </c>
      <c r="H10" s="2607">
        <f t="shared" si="0"/>
        <v>30</v>
      </c>
      <c r="I10" s="2995">
        <v>0</v>
      </c>
      <c r="J10" s="2606">
        <v>15</v>
      </c>
      <c r="K10" s="2607">
        <f t="shared" si="1"/>
        <v>15</v>
      </c>
      <c r="L10" s="2771">
        <v>0</v>
      </c>
      <c r="M10" s="2606">
        <v>14</v>
      </c>
      <c r="N10" s="2607">
        <f t="shared" si="2"/>
        <v>14</v>
      </c>
      <c r="O10" s="3561">
        <v>11</v>
      </c>
      <c r="P10" s="3556">
        <v>1</v>
      </c>
      <c r="Q10" s="3557">
        <f>SUM(O10:P10)</f>
        <v>12</v>
      </c>
      <c r="R10" s="2612">
        <f t="shared" si="4"/>
        <v>11</v>
      </c>
      <c r="S10" s="2613">
        <f>D10+G10+J10+M10+P10</f>
        <v>60</v>
      </c>
      <c r="T10" s="2614">
        <f>SUM(R10:S10)</f>
        <v>71</v>
      </c>
    </row>
    <row r="11" spans="1:20" ht="58.5" customHeight="1">
      <c r="B11" s="2978" t="s">
        <v>94</v>
      </c>
      <c r="C11" s="2771">
        <v>0</v>
      </c>
      <c r="D11" s="2606">
        <v>0</v>
      </c>
      <c r="E11" s="2772">
        <f>SUM(C11:D11)</f>
        <v>0</v>
      </c>
      <c r="F11" s="2771">
        <v>0</v>
      </c>
      <c r="G11" s="2606">
        <v>0</v>
      </c>
      <c r="H11" s="2607">
        <f t="shared" si="0"/>
        <v>0</v>
      </c>
      <c r="I11" s="2771">
        <v>0</v>
      </c>
      <c r="J11" s="2606">
        <v>19</v>
      </c>
      <c r="K11" s="2607">
        <f t="shared" si="1"/>
        <v>19</v>
      </c>
      <c r="L11" s="2771">
        <v>0</v>
      </c>
      <c r="M11" s="2606">
        <v>27</v>
      </c>
      <c r="N11" s="2607">
        <f t="shared" si="2"/>
        <v>27</v>
      </c>
      <c r="O11" s="3561">
        <v>9</v>
      </c>
      <c r="P11" s="3556">
        <v>3</v>
      </c>
      <c r="Q11" s="3557">
        <f t="shared" si="3"/>
        <v>12</v>
      </c>
      <c r="R11" s="2612">
        <f t="shared" si="4"/>
        <v>9</v>
      </c>
      <c r="S11" s="2613">
        <f t="shared" si="4"/>
        <v>49</v>
      </c>
      <c r="T11" s="2614">
        <f t="shared" si="5"/>
        <v>58</v>
      </c>
    </row>
    <row r="12" spans="1:20" ht="27.75" customHeight="1">
      <c r="B12" s="2978" t="s">
        <v>197</v>
      </c>
      <c r="C12" s="2771">
        <f>C32+C22</f>
        <v>0</v>
      </c>
      <c r="D12" s="2606">
        <v>0</v>
      </c>
      <c r="E12" s="2772">
        <f>SUM(C12:D12)</f>
        <v>0</v>
      </c>
      <c r="F12" s="2771">
        <f>F32+F22</f>
        <v>0</v>
      </c>
      <c r="G12" s="2606">
        <v>0</v>
      </c>
      <c r="H12" s="2607">
        <f t="shared" si="0"/>
        <v>0</v>
      </c>
      <c r="I12" s="2771">
        <v>0</v>
      </c>
      <c r="J12" s="2606">
        <v>0</v>
      </c>
      <c r="K12" s="2607">
        <f t="shared" si="1"/>
        <v>0</v>
      </c>
      <c r="L12" s="2771">
        <v>0</v>
      </c>
      <c r="M12" s="2606">
        <v>0</v>
      </c>
      <c r="N12" s="2607">
        <f>SUM(L12:M12)</f>
        <v>0</v>
      </c>
      <c r="O12" s="3561">
        <v>0</v>
      </c>
      <c r="P12" s="3556">
        <v>0</v>
      </c>
      <c r="Q12" s="3557">
        <v>0</v>
      </c>
      <c r="R12" s="2612">
        <f t="shared" si="4"/>
        <v>0</v>
      </c>
      <c r="S12" s="2613">
        <f>D12+G12+J12+M12+P12</f>
        <v>0</v>
      </c>
      <c r="T12" s="2614">
        <f t="shared" si="5"/>
        <v>0</v>
      </c>
    </row>
    <row r="13" spans="1:20" ht="34.5" customHeight="1">
      <c r="B13" s="2978" t="s">
        <v>198</v>
      </c>
      <c r="C13" s="2771">
        <v>0</v>
      </c>
      <c r="D13" s="2606">
        <v>13</v>
      </c>
      <c r="E13" s="2772">
        <f>SUM(C13:D13)</f>
        <v>13</v>
      </c>
      <c r="F13" s="2771">
        <v>0</v>
      </c>
      <c r="G13" s="2606">
        <v>10</v>
      </c>
      <c r="H13" s="2607">
        <f t="shared" si="0"/>
        <v>10</v>
      </c>
      <c r="I13" s="2771">
        <v>15</v>
      </c>
      <c r="J13" s="2606">
        <v>3</v>
      </c>
      <c r="K13" s="2607">
        <f t="shared" si="1"/>
        <v>18</v>
      </c>
      <c r="L13" s="2771">
        <v>0</v>
      </c>
      <c r="M13" s="2606">
        <v>12</v>
      </c>
      <c r="N13" s="2607">
        <f>SUM(L13:M13)</f>
        <v>12</v>
      </c>
      <c r="O13" s="3561">
        <v>12</v>
      </c>
      <c r="P13" s="3556">
        <v>1</v>
      </c>
      <c r="Q13" s="3557">
        <f t="shared" si="3"/>
        <v>13</v>
      </c>
      <c r="R13" s="2996">
        <f t="shared" si="4"/>
        <v>27</v>
      </c>
      <c r="S13" s="2997">
        <f>D13+G13+J13+M13+P13</f>
        <v>39</v>
      </c>
      <c r="T13" s="2998">
        <f t="shared" si="5"/>
        <v>66</v>
      </c>
    </row>
    <row r="14" spans="1:20" ht="34.5" customHeight="1">
      <c r="B14" s="2978" t="s">
        <v>199</v>
      </c>
      <c r="C14" s="2771">
        <f>C33+C24</f>
        <v>0</v>
      </c>
      <c r="D14" s="2606">
        <v>13</v>
      </c>
      <c r="E14" s="2772">
        <f>SUM(C14:D14)</f>
        <v>13</v>
      </c>
      <c r="F14" s="2771">
        <f>F33+F24</f>
        <v>0</v>
      </c>
      <c r="G14" s="2606">
        <v>10</v>
      </c>
      <c r="H14" s="2607">
        <f t="shared" si="0"/>
        <v>10</v>
      </c>
      <c r="I14" s="2771">
        <v>0</v>
      </c>
      <c r="J14" s="2606">
        <v>18</v>
      </c>
      <c r="K14" s="2607">
        <f t="shared" si="1"/>
        <v>18</v>
      </c>
      <c r="L14" s="2771">
        <v>0</v>
      </c>
      <c r="M14" s="2606">
        <v>16</v>
      </c>
      <c r="N14" s="2607">
        <f t="shared" si="2"/>
        <v>16</v>
      </c>
      <c r="O14" s="3561">
        <v>0</v>
      </c>
      <c r="P14" s="3556">
        <v>6</v>
      </c>
      <c r="Q14" s="3557">
        <f t="shared" si="3"/>
        <v>6</v>
      </c>
      <c r="R14" s="2996">
        <f t="shared" si="4"/>
        <v>0</v>
      </c>
      <c r="S14" s="2997">
        <f>D14+G14+J14+M14+P14</f>
        <v>63</v>
      </c>
      <c r="T14" s="2998">
        <f t="shared" si="5"/>
        <v>63</v>
      </c>
    </row>
    <row r="15" spans="1:20" ht="86.25" customHeight="1" thickBot="1">
      <c r="B15" s="2994" t="s">
        <v>200</v>
      </c>
      <c r="C15" s="2771">
        <v>0</v>
      </c>
      <c r="D15" s="2606">
        <v>13</v>
      </c>
      <c r="E15" s="2772">
        <v>13</v>
      </c>
      <c r="F15" s="2771">
        <v>0</v>
      </c>
      <c r="G15" s="2606">
        <v>27</v>
      </c>
      <c r="H15" s="2610">
        <f t="shared" si="0"/>
        <v>27</v>
      </c>
      <c r="I15" s="2771">
        <v>0</v>
      </c>
      <c r="J15" s="2606">
        <v>27</v>
      </c>
      <c r="K15" s="2610">
        <f t="shared" si="1"/>
        <v>27</v>
      </c>
      <c r="L15" s="2771">
        <v>0</v>
      </c>
      <c r="M15" s="2606">
        <v>22</v>
      </c>
      <c r="N15" s="2610">
        <f>SUM(L15:M15)</f>
        <v>22</v>
      </c>
      <c r="O15" s="3561">
        <v>0</v>
      </c>
      <c r="P15" s="3556">
        <v>6</v>
      </c>
      <c r="Q15" s="3557">
        <v>6</v>
      </c>
      <c r="R15" s="2996">
        <f t="shared" si="4"/>
        <v>0</v>
      </c>
      <c r="S15" s="2997">
        <f>D15+G15+J15+M15+P15</f>
        <v>95</v>
      </c>
      <c r="T15" s="2998">
        <f t="shared" si="5"/>
        <v>95</v>
      </c>
    </row>
    <row r="16" spans="1:20" ht="30.75" customHeight="1" thickBot="1">
      <c r="B16" s="2987" t="s">
        <v>14</v>
      </c>
      <c r="C16" s="2999">
        <f>SUM(C9:C15)</f>
        <v>0</v>
      </c>
      <c r="D16" s="3000">
        <f t="shared" ref="D16:R16" si="6">SUM(D9:D15)</f>
        <v>40</v>
      </c>
      <c r="E16" s="3001">
        <f>SUM(E9:E15)</f>
        <v>40</v>
      </c>
      <c r="F16" s="3002">
        <f t="shared" si="6"/>
        <v>0</v>
      </c>
      <c r="G16" s="3000">
        <f>SUM(G9:G15)</f>
        <v>92</v>
      </c>
      <c r="H16" s="3003">
        <f>SUM(H9:H15)</f>
        <v>92</v>
      </c>
      <c r="I16" s="2999">
        <f t="shared" si="6"/>
        <v>15</v>
      </c>
      <c r="J16" s="3000">
        <f t="shared" si="6"/>
        <v>94</v>
      </c>
      <c r="K16" s="3001">
        <f t="shared" si="6"/>
        <v>109</v>
      </c>
      <c r="L16" s="3002">
        <f t="shared" si="6"/>
        <v>0</v>
      </c>
      <c r="M16" s="3000">
        <f t="shared" si="6"/>
        <v>110</v>
      </c>
      <c r="N16" s="3003">
        <f t="shared" si="6"/>
        <v>110</v>
      </c>
      <c r="O16" s="4485">
        <f t="shared" si="6"/>
        <v>43</v>
      </c>
      <c r="P16" s="4486">
        <f t="shared" si="6"/>
        <v>19</v>
      </c>
      <c r="Q16" s="4487">
        <f t="shared" si="6"/>
        <v>62</v>
      </c>
      <c r="R16" s="3002">
        <f t="shared" si="6"/>
        <v>58</v>
      </c>
      <c r="S16" s="3000">
        <f>SUM(S9:S15)</f>
        <v>355</v>
      </c>
      <c r="T16" s="3001">
        <f>SUM(T9:T15)</f>
        <v>413</v>
      </c>
    </row>
    <row r="17" spans="2:20" ht="30.75" customHeight="1" thickBot="1">
      <c r="B17" s="3004" t="s">
        <v>15</v>
      </c>
      <c r="C17" s="3005"/>
      <c r="D17" s="3006"/>
      <c r="E17" s="3007"/>
      <c r="F17" s="3008"/>
      <c r="G17" s="3006"/>
      <c r="H17" s="3007"/>
      <c r="I17" s="3008"/>
      <c r="J17" s="3006"/>
      <c r="K17" s="3007"/>
      <c r="L17" s="3008"/>
      <c r="M17" s="3006"/>
      <c r="N17" s="3007"/>
      <c r="O17" s="4587"/>
      <c r="P17" s="4489"/>
      <c r="Q17" s="4490"/>
      <c r="R17" s="3008"/>
      <c r="S17" s="3008"/>
      <c r="T17" s="3009"/>
    </row>
    <row r="18" spans="2:20" ht="30" customHeight="1" thickBot="1">
      <c r="B18" s="3010" t="s">
        <v>16</v>
      </c>
      <c r="C18" s="3011"/>
      <c r="D18" s="3012"/>
      <c r="E18" s="3003"/>
      <c r="F18" s="3011"/>
      <c r="G18" s="3012"/>
      <c r="H18" s="3001"/>
      <c r="I18" s="3013"/>
      <c r="J18" s="3012" t="s">
        <v>28</v>
      </c>
      <c r="K18" s="3003"/>
      <c r="L18" s="3011"/>
      <c r="M18" s="3012"/>
      <c r="N18" s="3003"/>
      <c r="O18" s="4485"/>
      <c r="P18" s="4486"/>
      <c r="Q18" s="4493"/>
      <c r="R18" s="2977"/>
      <c r="S18" s="2977"/>
      <c r="T18" s="3014"/>
    </row>
    <row r="19" spans="2:20" ht="30" customHeight="1">
      <c r="B19" s="2994" t="s">
        <v>195</v>
      </c>
      <c r="C19" s="2771">
        <v>0</v>
      </c>
      <c r="D19" s="2606">
        <v>1</v>
      </c>
      <c r="E19" s="2772">
        <f>SUM(C19:D19)</f>
        <v>1</v>
      </c>
      <c r="F19" s="2771">
        <v>0</v>
      </c>
      <c r="G19" s="2606">
        <v>15</v>
      </c>
      <c r="H19" s="2607">
        <f t="shared" ref="H19:H24" si="7">SUM(F19:G19)</f>
        <v>15</v>
      </c>
      <c r="I19" s="2771">
        <v>0</v>
      </c>
      <c r="J19" s="2606">
        <v>11</v>
      </c>
      <c r="K19" s="2607">
        <f t="shared" ref="K19:K25" si="8">SUM(I19:J19)</f>
        <v>11</v>
      </c>
      <c r="L19" s="2771">
        <v>0</v>
      </c>
      <c r="M19" s="2606">
        <v>19</v>
      </c>
      <c r="N19" s="2607">
        <f t="shared" ref="N19:N25" si="9">SUM(L19:M19)</f>
        <v>19</v>
      </c>
      <c r="O19" s="3561">
        <v>11</v>
      </c>
      <c r="P19" s="3556">
        <v>2</v>
      </c>
      <c r="Q19" s="3557">
        <f>SUM(O19:P19)</f>
        <v>13</v>
      </c>
      <c r="R19" s="3015">
        <f t="shared" ref="R19:S25" si="10">C19+F19+I19+L19+O19</f>
        <v>11</v>
      </c>
      <c r="S19" s="551">
        <f t="shared" si="10"/>
        <v>48</v>
      </c>
      <c r="T19" s="552">
        <f t="shared" ref="T19:T25" si="11">SUM(R19:S19)</f>
        <v>59</v>
      </c>
    </row>
    <row r="20" spans="2:20" ht="30" customHeight="1">
      <c r="B20" s="2978" t="s">
        <v>196</v>
      </c>
      <c r="C20" s="2771">
        <v>0</v>
      </c>
      <c r="D20" s="2606">
        <v>0</v>
      </c>
      <c r="E20" s="2772">
        <f>SUM(C20:D20)</f>
        <v>0</v>
      </c>
      <c r="F20" s="2771">
        <v>0</v>
      </c>
      <c r="G20" s="2606">
        <v>30</v>
      </c>
      <c r="H20" s="2607">
        <f t="shared" si="7"/>
        <v>30</v>
      </c>
      <c r="I20" s="2995">
        <v>0</v>
      </c>
      <c r="J20" s="2606">
        <v>15</v>
      </c>
      <c r="K20" s="2607">
        <f t="shared" si="8"/>
        <v>15</v>
      </c>
      <c r="L20" s="2771">
        <v>0</v>
      </c>
      <c r="M20" s="2606">
        <v>14</v>
      </c>
      <c r="N20" s="2607">
        <f t="shared" si="9"/>
        <v>14</v>
      </c>
      <c r="O20" s="3561">
        <v>11</v>
      </c>
      <c r="P20" s="3556">
        <v>1</v>
      </c>
      <c r="Q20" s="3557">
        <f>SUM(O20:P20)</f>
        <v>12</v>
      </c>
      <c r="R20" s="3016">
        <f t="shared" si="10"/>
        <v>11</v>
      </c>
      <c r="S20" s="2997">
        <f>D20+G20+J20+M20+P20</f>
        <v>60</v>
      </c>
      <c r="T20" s="2998">
        <f>SUM(R20:S20)</f>
        <v>71</v>
      </c>
    </row>
    <row r="21" spans="2:20" ht="55.5" customHeight="1">
      <c r="B21" s="2978" t="s">
        <v>94</v>
      </c>
      <c r="C21" s="2771">
        <v>0</v>
      </c>
      <c r="D21" s="2606">
        <v>0</v>
      </c>
      <c r="E21" s="2772">
        <f>SUM(C21:D21)</f>
        <v>0</v>
      </c>
      <c r="F21" s="2771">
        <v>0</v>
      </c>
      <c r="G21" s="2606">
        <v>0</v>
      </c>
      <c r="H21" s="2607">
        <f t="shared" si="7"/>
        <v>0</v>
      </c>
      <c r="I21" s="2771">
        <v>0</v>
      </c>
      <c r="J21" s="2606">
        <v>19</v>
      </c>
      <c r="K21" s="2607">
        <f t="shared" si="8"/>
        <v>19</v>
      </c>
      <c r="L21" s="2771">
        <v>0</v>
      </c>
      <c r="M21" s="2606">
        <v>27</v>
      </c>
      <c r="N21" s="2607">
        <f t="shared" si="9"/>
        <v>27</v>
      </c>
      <c r="O21" s="3561">
        <v>9</v>
      </c>
      <c r="P21" s="3556">
        <v>3</v>
      </c>
      <c r="Q21" s="3557">
        <f>SUM(O21:P21)</f>
        <v>12</v>
      </c>
      <c r="R21" s="3016">
        <f t="shared" si="10"/>
        <v>9</v>
      </c>
      <c r="S21" s="2997">
        <f t="shared" si="10"/>
        <v>49</v>
      </c>
      <c r="T21" s="2998">
        <f t="shared" si="11"/>
        <v>58</v>
      </c>
    </row>
    <row r="22" spans="2:20" ht="25.5" customHeight="1">
      <c r="B22" s="2978" t="s">
        <v>197</v>
      </c>
      <c r="C22" s="2771">
        <f>C42+C32</f>
        <v>0</v>
      </c>
      <c r="D22" s="2606">
        <v>0</v>
      </c>
      <c r="E22" s="2772">
        <f>SUM(C22:D22)</f>
        <v>0</v>
      </c>
      <c r="F22" s="2771">
        <f>F42+F32</f>
        <v>0</v>
      </c>
      <c r="G22" s="2606">
        <v>0</v>
      </c>
      <c r="H22" s="2607">
        <f t="shared" si="7"/>
        <v>0</v>
      </c>
      <c r="I22" s="2771">
        <v>0</v>
      </c>
      <c r="J22" s="2606">
        <v>0</v>
      </c>
      <c r="K22" s="2607">
        <f t="shared" si="8"/>
        <v>0</v>
      </c>
      <c r="L22" s="2771">
        <v>0</v>
      </c>
      <c r="M22" s="2606">
        <v>0</v>
      </c>
      <c r="N22" s="2607">
        <f t="shared" si="9"/>
        <v>0</v>
      </c>
      <c r="O22" s="3561">
        <v>0</v>
      </c>
      <c r="P22" s="3556">
        <v>0</v>
      </c>
      <c r="Q22" s="3557">
        <v>0</v>
      </c>
      <c r="R22" s="3016">
        <f t="shared" si="10"/>
        <v>0</v>
      </c>
      <c r="S22" s="2997">
        <f t="shared" si="10"/>
        <v>0</v>
      </c>
      <c r="T22" s="2998">
        <f t="shared" si="11"/>
        <v>0</v>
      </c>
    </row>
    <row r="23" spans="2:20" ht="31.5" customHeight="1">
      <c r="B23" s="2978" t="s">
        <v>198</v>
      </c>
      <c r="C23" s="2771">
        <v>0</v>
      </c>
      <c r="D23" s="2606">
        <v>12</v>
      </c>
      <c r="E23" s="2772">
        <v>12</v>
      </c>
      <c r="F23" s="2771">
        <v>0</v>
      </c>
      <c r="G23" s="2606">
        <v>10</v>
      </c>
      <c r="H23" s="2607">
        <f t="shared" si="7"/>
        <v>10</v>
      </c>
      <c r="I23" s="2771">
        <v>15</v>
      </c>
      <c r="J23" s="2606">
        <v>3</v>
      </c>
      <c r="K23" s="2607">
        <f t="shared" si="8"/>
        <v>18</v>
      </c>
      <c r="L23" s="2771">
        <v>0</v>
      </c>
      <c r="M23" s="2606">
        <v>12</v>
      </c>
      <c r="N23" s="2607">
        <f t="shared" si="9"/>
        <v>12</v>
      </c>
      <c r="O23" s="3561">
        <v>12</v>
      </c>
      <c r="P23" s="3556">
        <v>1</v>
      </c>
      <c r="Q23" s="3557">
        <f>SUM(O23:P23)</f>
        <v>13</v>
      </c>
      <c r="R23" s="3016">
        <f t="shared" si="10"/>
        <v>27</v>
      </c>
      <c r="S23" s="2997">
        <f t="shared" si="10"/>
        <v>38</v>
      </c>
      <c r="T23" s="2998">
        <f t="shared" si="11"/>
        <v>65</v>
      </c>
    </row>
    <row r="24" spans="2:20" ht="36" customHeight="1">
      <c r="B24" s="2978" t="s">
        <v>199</v>
      </c>
      <c r="C24" s="2771">
        <f>C43+C34</f>
        <v>0</v>
      </c>
      <c r="D24" s="2606">
        <v>12</v>
      </c>
      <c r="E24" s="2772">
        <f>SUM(C24:D24)</f>
        <v>12</v>
      </c>
      <c r="F24" s="2771">
        <f>F43+F34</f>
        <v>0</v>
      </c>
      <c r="G24" s="2606">
        <v>10</v>
      </c>
      <c r="H24" s="2607">
        <f t="shared" si="7"/>
        <v>10</v>
      </c>
      <c r="I24" s="2771">
        <v>0</v>
      </c>
      <c r="J24" s="2606">
        <v>18</v>
      </c>
      <c r="K24" s="2607">
        <f t="shared" si="8"/>
        <v>18</v>
      </c>
      <c r="L24" s="2771">
        <v>0</v>
      </c>
      <c r="M24" s="2606">
        <v>15</v>
      </c>
      <c r="N24" s="2607">
        <f t="shared" si="9"/>
        <v>15</v>
      </c>
      <c r="O24" s="3561">
        <v>0</v>
      </c>
      <c r="P24" s="3556">
        <v>6</v>
      </c>
      <c r="Q24" s="3557">
        <f>SUM(O24:P24)</f>
        <v>6</v>
      </c>
      <c r="R24" s="3016">
        <f t="shared" si="10"/>
        <v>0</v>
      </c>
      <c r="S24" s="2997">
        <f t="shared" si="10"/>
        <v>61</v>
      </c>
      <c r="T24" s="2998">
        <f t="shared" si="11"/>
        <v>61</v>
      </c>
    </row>
    <row r="25" spans="2:20" ht="84.75" customHeight="1" thickBot="1">
      <c r="B25" s="2994" t="s">
        <v>200</v>
      </c>
      <c r="C25" s="2771">
        <v>0</v>
      </c>
      <c r="D25" s="2606">
        <v>13</v>
      </c>
      <c r="E25" s="2772">
        <v>13</v>
      </c>
      <c r="F25" s="2771">
        <v>0</v>
      </c>
      <c r="G25" s="2606">
        <v>27</v>
      </c>
      <c r="H25" s="2610">
        <v>27</v>
      </c>
      <c r="I25" s="2771">
        <v>0</v>
      </c>
      <c r="J25" s="2606">
        <v>27</v>
      </c>
      <c r="K25" s="2610">
        <f t="shared" si="8"/>
        <v>27</v>
      </c>
      <c r="L25" s="2771">
        <v>0</v>
      </c>
      <c r="M25" s="2606">
        <v>22</v>
      </c>
      <c r="N25" s="2610">
        <f t="shared" si="9"/>
        <v>22</v>
      </c>
      <c r="O25" s="3561">
        <v>0</v>
      </c>
      <c r="P25" s="3556">
        <v>5</v>
      </c>
      <c r="Q25" s="3557">
        <v>5</v>
      </c>
      <c r="R25" s="3017">
        <f t="shared" si="10"/>
        <v>0</v>
      </c>
      <c r="S25" s="2613">
        <f t="shared" si="10"/>
        <v>94</v>
      </c>
      <c r="T25" s="2614">
        <f t="shared" si="11"/>
        <v>94</v>
      </c>
    </row>
    <row r="26" spans="2:20" ht="45.75" customHeight="1" thickBot="1">
      <c r="B26" s="3018" t="s">
        <v>17</v>
      </c>
      <c r="C26" s="2999">
        <f t="shared" ref="C26:Q26" si="12">SUM(C19:C25)</f>
        <v>0</v>
      </c>
      <c r="D26" s="3000">
        <f t="shared" si="12"/>
        <v>38</v>
      </c>
      <c r="E26" s="3001">
        <f t="shared" si="12"/>
        <v>38</v>
      </c>
      <c r="F26" s="3002">
        <f t="shared" si="12"/>
        <v>0</v>
      </c>
      <c r="G26" s="3000">
        <f t="shared" si="12"/>
        <v>92</v>
      </c>
      <c r="H26" s="3003">
        <f t="shared" si="12"/>
        <v>92</v>
      </c>
      <c r="I26" s="2999">
        <f t="shared" si="12"/>
        <v>15</v>
      </c>
      <c r="J26" s="3000">
        <f t="shared" si="12"/>
        <v>93</v>
      </c>
      <c r="K26" s="3001">
        <f t="shared" si="12"/>
        <v>108</v>
      </c>
      <c r="L26" s="3002">
        <f t="shared" si="12"/>
        <v>0</v>
      </c>
      <c r="M26" s="3000">
        <f t="shared" si="12"/>
        <v>109</v>
      </c>
      <c r="N26" s="3003">
        <f t="shared" si="12"/>
        <v>109</v>
      </c>
      <c r="O26" s="4485">
        <f t="shared" si="12"/>
        <v>43</v>
      </c>
      <c r="P26" s="4486">
        <f t="shared" si="12"/>
        <v>18</v>
      </c>
      <c r="Q26" s="4493">
        <f t="shared" si="12"/>
        <v>61</v>
      </c>
      <c r="R26" s="2999">
        <f>SUM(R19:R25)</f>
        <v>58</v>
      </c>
      <c r="S26" s="3000">
        <f>SUM(S19:S25)</f>
        <v>350</v>
      </c>
      <c r="T26" s="3001">
        <f>SUM(T19:T25)</f>
        <v>408</v>
      </c>
    </row>
    <row r="27" spans="2:20" ht="59.25" customHeight="1">
      <c r="B27" s="3019" t="s">
        <v>18</v>
      </c>
      <c r="C27" s="3020"/>
      <c r="D27" s="3021"/>
      <c r="E27" s="3022"/>
      <c r="F27" s="3020"/>
      <c r="G27" s="3021"/>
      <c r="H27" s="3023"/>
      <c r="I27" s="3021"/>
      <c r="J27" s="3021"/>
      <c r="K27" s="3022"/>
      <c r="L27" s="3020"/>
      <c r="M27" s="3021"/>
      <c r="N27" s="3023"/>
      <c r="O27" s="4494"/>
      <c r="P27" s="4494"/>
      <c r="Q27" s="4495"/>
      <c r="R27" s="3024"/>
      <c r="S27" s="3025"/>
      <c r="T27" s="3026"/>
    </row>
    <row r="28" spans="2:20" ht="34.5" customHeight="1">
      <c r="B28" s="2994" t="s">
        <v>195</v>
      </c>
      <c r="C28" s="3027">
        <v>0</v>
      </c>
      <c r="D28" s="3028">
        <v>0</v>
      </c>
      <c r="E28" s="3029">
        <f t="shared" ref="E28:E34" si="13">SUM(C28:D28)</f>
        <v>0</v>
      </c>
      <c r="F28" s="3027">
        <v>0</v>
      </c>
      <c r="G28" s="3028">
        <v>0</v>
      </c>
      <c r="H28" s="553">
        <f t="shared" ref="H28:H34" si="14">SUM(F28:G28)</f>
        <v>0</v>
      </c>
      <c r="I28" s="3030">
        <v>0</v>
      </c>
      <c r="J28" s="3028">
        <v>1</v>
      </c>
      <c r="K28" s="3029">
        <f t="shared" ref="K28:K34" si="15">SUM(I28:J28)</f>
        <v>1</v>
      </c>
      <c r="L28" s="2631">
        <v>0</v>
      </c>
      <c r="M28" s="2632">
        <v>0</v>
      </c>
      <c r="N28" s="2607">
        <f t="shared" ref="N28:N34" si="16">SUM(L28:M28)</f>
        <v>0</v>
      </c>
      <c r="O28" s="4496">
        <v>0</v>
      </c>
      <c r="P28" s="4497">
        <v>0</v>
      </c>
      <c r="Q28" s="4498">
        <f t="shared" ref="Q28:Q34" si="17">SUM(O28:P28)</f>
        <v>0</v>
      </c>
      <c r="R28" s="3031">
        <f t="shared" ref="R28:S34" si="18">C28+F28+I28+L28+O28</f>
        <v>0</v>
      </c>
      <c r="S28" s="3032">
        <f t="shared" si="18"/>
        <v>1</v>
      </c>
      <c r="T28" s="3033">
        <f t="shared" ref="T28:T34" si="19">SUM(R28:S28)</f>
        <v>1</v>
      </c>
    </row>
    <row r="29" spans="2:20" ht="32.25" customHeight="1">
      <c r="B29" s="2978" t="s">
        <v>196</v>
      </c>
      <c r="C29" s="3034">
        <v>0</v>
      </c>
      <c r="D29" s="554">
        <v>0</v>
      </c>
      <c r="E29" s="555">
        <f t="shared" si="13"/>
        <v>0</v>
      </c>
      <c r="F29" s="3034">
        <v>0</v>
      </c>
      <c r="G29" s="554">
        <v>0</v>
      </c>
      <c r="H29" s="2609">
        <f t="shared" si="14"/>
        <v>0</v>
      </c>
      <c r="I29" s="993">
        <v>0</v>
      </c>
      <c r="J29" s="554">
        <v>0</v>
      </c>
      <c r="K29" s="555">
        <f>SUM(I29:J29)</f>
        <v>0</v>
      </c>
      <c r="L29" s="3034">
        <v>0</v>
      </c>
      <c r="M29" s="554">
        <v>0</v>
      </c>
      <c r="N29" s="553">
        <v>0</v>
      </c>
      <c r="O29" s="993">
        <v>0</v>
      </c>
      <c r="P29" s="554">
        <v>0</v>
      </c>
      <c r="Q29" s="555">
        <v>0</v>
      </c>
      <c r="R29" s="3015">
        <f t="shared" si="18"/>
        <v>0</v>
      </c>
      <c r="S29" s="551">
        <f t="shared" si="18"/>
        <v>0</v>
      </c>
      <c r="T29" s="552">
        <f t="shared" si="19"/>
        <v>0</v>
      </c>
    </row>
    <row r="30" spans="2:20" ht="57" customHeight="1">
      <c r="B30" s="2978" t="s">
        <v>94</v>
      </c>
      <c r="C30" s="2631">
        <v>0</v>
      </c>
      <c r="D30" s="2632">
        <v>0</v>
      </c>
      <c r="E30" s="2772">
        <f>SUM(C30:D30)</f>
        <v>0</v>
      </c>
      <c r="F30" s="2631">
        <v>0</v>
      </c>
      <c r="G30" s="2632">
        <v>0</v>
      </c>
      <c r="H30" s="2607">
        <f t="shared" si="14"/>
        <v>0</v>
      </c>
      <c r="I30" s="3035">
        <v>0</v>
      </c>
      <c r="J30" s="2632">
        <v>0</v>
      </c>
      <c r="K30" s="2772">
        <f t="shared" si="15"/>
        <v>0</v>
      </c>
      <c r="L30" s="2631">
        <v>0</v>
      </c>
      <c r="M30" s="2632">
        <v>0</v>
      </c>
      <c r="N30" s="2607">
        <f t="shared" si="16"/>
        <v>0</v>
      </c>
      <c r="O30" s="4588">
        <v>0</v>
      </c>
      <c r="P30" s="4589">
        <v>0</v>
      </c>
      <c r="Q30" s="3572">
        <f t="shared" si="17"/>
        <v>0</v>
      </c>
      <c r="R30" s="3016">
        <f t="shared" si="18"/>
        <v>0</v>
      </c>
      <c r="S30" s="2997">
        <f t="shared" si="18"/>
        <v>0</v>
      </c>
      <c r="T30" s="2998">
        <f t="shared" si="19"/>
        <v>0</v>
      </c>
    </row>
    <row r="31" spans="2:20" ht="27.75" customHeight="1">
      <c r="B31" s="2978" t="s">
        <v>197</v>
      </c>
      <c r="C31" s="3027">
        <v>0</v>
      </c>
      <c r="D31" s="3028">
        <v>0</v>
      </c>
      <c r="E31" s="3029">
        <f>SUM(C31:D31)</f>
        <v>0</v>
      </c>
      <c r="F31" s="3027">
        <v>0</v>
      </c>
      <c r="G31" s="3028">
        <v>0</v>
      </c>
      <c r="H31" s="553">
        <f t="shared" si="14"/>
        <v>0</v>
      </c>
      <c r="I31" s="3030">
        <v>0</v>
      </c>
      <c r="J31" s="3028">
        <v>0</v>
      </c>
      <c r="K31" s="3029">
        <f>SUM(I31:J31)</f>
        <v>0</v>
      </c>
      <c r="L31" s="3027">
        <v>0</v>
      </c>
      <c r="M31" s="3028">
        <v>0</v>
      </c>
      <c r="N31" s="2618">
        <f>SUM(L31:M31)</f>
        <v>0</v>
      </c>
      <c r="O31" s="4496">
        <v>0</v>
      </c>
      <c r="P31" s="4497">
        <v>0</v>
      </c>
      <c r="Q31" s="4498">
        <v>0</v>
      </c>
      <c r="R31" s="3031">
        <f t="shared" si="18"/>
        <v>0</v>
      </c>
      <c r="S31" s="3032">
        <f t="shared" si="18"/>
        <v>0</v>
      </c>
      <c r="T31" s="3033">
        <f t="shared" si="19"/>
        <v>0</v>
      </c>
    </row>
    <row r="32" spans="2:20" ht="29.25" customHeight="1">
      <c r="B32" s="2978" t="s">
        <v>198</v>
      </c>
      <c r="C32" s="2631">
        <v>0</v>
      </c>
      <c r="D32" s="2632">
        <v>1</v>
      </c>
      <c r="E32" s="2772">
        <v>1</v>
      </c>
      <c r="F32" s="2631">
        <v>0</v>
      </c>
      <c r="G32" s="2632">
        <v>0</v>
      </c>
      <c r="H32" s="2607">
        <f t="shared" si="14"/>
        <v>0</v>
      </c>
      <c r="I32" s="3035">
        <v>0</v>
      </c>
      <c r="J32" s="2632">
        <v>0</v>
      </c>
      <c r="K32" s="2772">
        <f>SUM(I32:J32)</f>
        <v>0</v>
      </c>
      <c r="L32" s="2631">
        <v>0</v>
      </c>
      <c r="M32" s="2632">
        <v>0</v>
      </c>
      <c r="N32" s="2607">
        <f t="shared" si="16"/>
        <v>0</v>
      </c>
      <c r="O32" s="4588">
        <v>0</v>
      </c>
      <c r="P32" s="4589">
        <v>0</v>
      </c>
      <c r="Q32" s="3572">
        <v>0</v>
      </c>
      <c r="R32" s="3016">
        <f t="shared" si="18"/>
        <v>0</v>
      </c>
      <c r="S32" s="2997">
        <f t="shared" si="18"/>
        <v>1</v>
      </c>
      <c r="T32" s="2998">
        <f t="shared" si="19"/>
        <v>1</v>
      </c>
    </row>
    <row r="33" spans="2:21" ht="44.25" customHeight="1">
      <c r="B33" s="2978" t="s">
        <v>199</v>
      </c>
      <c r="C33" s="2631">
        <v>0</v>
      </c>
      <c r="D33" s="2632">
        <v>1</v>
      </c>
      <c r="E33" s="2772">
        <f>SUM(C33:D33)</f>
        <v>1</v>
      </c>
      <c r="F33" s="2631">
        <v>0</v>
      </c>
      <c r="G33" s="2632">
        <v>0</v>
      </c>
      <c r="H33" s="2607">
        <f t="shared" si="14"/>
        <v>0</v>
      </c>
      <c r="I33" s="3035">
        <v>0</v>
      </c>
      <c r="J33" s="2632">
        <v>0</v>
      </c>
      <c r="K33" s="2772">
        <f t="shared" si="15"/>
        <v>0</v>
      </c>
      <c r="L33" s="2631">
        <v>0</v>
      </c>
      <c r="M33" s="2632">
        <v>1</v>
      </c>
      <c r="N33" s="2607">
        <f t="shared" si="16"/>
        <v>1</v>
      </c>
      <c r="O33" s="4588">
        <v>0</v>
      </c>
      <c r="P33" s="4589">
        <v>0</v>
      </c>
      <c r="Q33" s="3572">
        <f t="shared" si="17"/>
        <v>0</v>
      </c>
      <c r="R33" s="3016">
        <f t="shared" si="18"/>
        <v>0</v>
      </c>
      <c r="S33" s="2997">
        <f t="shared" si="18"/>
        <v>2</v>
      </c>
      <c r="T33" s="2998">
        <f t="shared" si="19"/>
        <v>2</v>
      </c>
    </row>
    <row r="34" spans="2:21" ht="84" customHeight="1" thickBot="1">
      <c r="B34" s="2994" t="s">
        <v>200</v>
      </c>
      <c r="C34" s="2631">
        <v>0</v>
      </c>
      <c r="D34" s="2632">
        <v>0</v>
      </c>
      <c r="E34" s="2772">
        <f t="shared" si="13"/>
        <v>0</v>
      </c>
      <c r="F34" s="2631">
        <v>0</v>
      </c>
      <c r="G34" s="2632">
        <v>0</v>
      </c>
      <c r="H34" s="2607">
        <f t="shared" si="14"/>
        <v>0</v>
      </c>
      <c r="I34" s="3035">
        <v>0</v>
      </c>
      <c r="J34" s="2632">
        <v>0</v>
      </c>
      <c r="K34" s="2772">
        <f t="shared" si="15"/>
        <v>0</v>
      </c>
      <c r="L34" s="2631">
        <v>0</v>
      </c>
      <c r="M34" s="2632">
        <v>0</v>
      </c>
      <c r="N34" s="2607">
        <f t="shared" si="16"/>
        <v>0</v>
      </c>
      <c r="O34" s="4588">
        <v>0</v>
      </c>
      <c r="P34" s="4589">
        <v>1</v>
      </c>
      <c r="Q34" s="3572">
        <f t="shared" si="17"/>
        <v>1</v>
      </c>
      <c r="R34" s="3016">
        <f t="shared" si="18"/>
        <v>0</v>
      </c>
      <c r="S34" s="2997">
        <f t="shared" si="18"/>
        <v>1</v>
      </c>
      <c r="T34" s="2998">
        <f t="shared" si="19"/>
        <v>1</v>
      </c>
    </row>
    <row r="35" spans="2:21" ht="42" customHeight="1" thickBot="1">
      <c r="B35" s="3036" t="s">
        <v>19</v>
      </c>
      <c r="C35" s="3042">
        <f t="shared" ref="C35:R35" si="20">SUM(C28:C34)</f>
        <v>0</v>
      </c>
      <c r="D35" s="3043">
        <f>SUM(D28:D34)</f>
        <v>2</v>
      </c>
      <c r="E35" s="3044">
        <f>SUM(E28:E34)</f>
        <v>2</v>
      </c>
      <c r="F35" s="3043">
        <f t="shared" si="20"/>
        <v>0</v>
      </c>
      <c r="G35" s="3043">
        <f>SUM(G28:G34)</f>
        <v>0</v>
      </c>
      <c r="H35" s="3045">
        <f>SUM(H28:H34)</f>
        <v>0</v>
      </c>
      <c r="I35" s="3046">
        <f t="shared" si="20"/>
        <v>0</v>
      </c>
      <c r="J35" s="3043">
        <f>SUM(J28:J34)</f>
        <v>1</v>
      </c>
      <c r="K35" s="3043">
        <f>SUM(K28:K34)</f>
        <v>1</v>
      </c>
      <c r="L35" s="3043">
        <f t="shared" si="20"/>
        <v>0</v>
      </c>
      <c r="M35" s="3043">
        <f>SUM(M28:M34)</f>
        <v>1</v>
      </c>
      <c r="N35" s="3043">
        <f>SUM(N28:N34)</f>
        <v>1</v>
      </c>
      <c r="O35" s="4485">
        <f t="shared" ref="O35:Q35" si="21">SUM(O28:O34)</f>
        <v>0</v>
      </c>
      <c r="P35" s="4485">
        <f t="shared" si="21"/>
        <v>1</v>
      </c>
      <c r="Q35" s="4590">
        <f t="shared" si="21"/>
        <v>1</v>
      </c>
      <c r="R35" s="3043">
        <f t="shared" si="20"/>
        <v>0</v>
      </c>
      <c r="S35" s="3043">
        <f>SUM(S28:S34)</f>
        <v>5</v>
      </c>
      <c r="T35" s="3045">
        <f>SUM(T28:T34)</f>
        <v>5</v>
      </c>
    </row>
    <row r="36" spans="2:21" ht="37.5" customHeight="1" thickBot="1">
      <c r="B36" s="3039" t="s">
        <v>29</v>
      </c>
      <c r="C36" s="4591">
        <f t="shared" ref="C36:R36" si="22">C26</f>
        <v>0</v>
      </c>
      <c r="D36" s="4592">
        <f t="shared" si="22"/>
        <v>38</v>
      </c>
      <c r="E36" s="4593">
        <f t="shared" si="22"/>
        <v>38</v>
      </c>
      <c r="F36" s="4594">
        <f t="shared" si="22"/>
        <v>0</v>
      </c>
      <c r="G36" s="4592">
        <f>G26</f>
        <v>92</v>
      </c>
      <c r="H36" s="4595">
        <f>H26</f>
        <v>92</v>
      </c>
      <c r="I36" s="4591">
        <f t="shared" si="22"/>
        <v>15</v>
      </c>
      <c r="J36" s="4592">
        <f t="shared" si="22"/>
        <v>93</v>
      </c>
      <c r="K36" s="4593">
        <f t="shared" si="22"/>
        <v>108</v>
      </c>
      <c r="L36" s="4594">
        <f t="shared" si="22"/>
        <v>0</v>
      </c>
      <c r="M36" s="4592">
        <f t="shared" si="22"/>
        <v>109</v>
      </c>
      <c r="N36" s="4595">
        <f t="shared" si="22"/>
        <v>109</v>
      </c>
      <c r="O36" s="4591">
        <f t="shared" si="22"/>
        <v>43</v>
      </c>
      <c r="P36" s="4592">
        <f t="shared" si="22"/>
        <v>18</v>
      </c>
      <c r="Q36" s="4593">
        <f t="shared" si="22"/>
        <v>61</v>
      </c>
      <c r="R36" s="4594">
        <f t="shared" si="22"/>
        <v>58</v>
      </c>
      <c r="S36" s="4592">
        <f>S26</f>
        <v>350</v>
      </c>
      <c r="T36" s="4593">
        <f>T26</f>
        <v>408</v>
      </c>
      <c r="U36" s="265"/>
    </row>
    <row r="37" spans="2:21" ht="36" customHeight="1" thickBot="1">
      <c r="B37" s="3040" t="s">
        <v>34</v>
      </c>
      <c r="C37" s="4591">
        <f t="shared" ref="C37:R37" si="23">C35</f>
        <v>0</v>
      </c>
      <c r="D37" s="4592">
        <f>D35</f>
        <v>2</v>
      </c>
      <c r="E37" s="4593">
        <f>E35</f>
        <v>2</v>
      </c>
      <c r="F37" s="4594">
        <f t="shared" si="23"/>
        <v>0</v>
      </c>
      <c r="G37" s="4592">
        <f>G35</f>
        <v>0</v>
      </c>
      <c r="H37" s="4595">
        <f>H35</f>
        <v>0</v>
      </c>
      <c r="I37" s="4591">
        <f t="shared" si="23"/>
        <v>0</v>
      </c>
      <c r="J37" s="4592">
        <f>J35</f>
        <v>1</v>
      </c>
      <c r="K37" s="4593">
        <f>K35</f>
        <v>1</v>
      </c>
      <c r="L37" s="4594">
        <f t="shared" si="23"/>
        <v>0</v>
      </c>
      <c r="M37" s="4592">
        <f>M35</f>
        <v>1</v>
      </c>
      <c r="N37" s="4595">
        <f>N35</f>
        <v>1</v>
      </c>
      <c r="O37" s="4591">
        <f t="shared" ref="O37:Q37" si="24">O35</f>
        <v>0</v>
      </c>
      <c r="P37" s="4592">
        <f t="shared" si="24"/>
        <v>1</v>
      </c>
      <c r="Q37" s="4593">
        <f t="shared" si="24"/>
        <v>1</v>
      </c>
      <c r="R37" s="4594">
        <f t="shared" si="23"/>
        <v>0</v>
      </c>
      <c r="S37" s="4592">
        <f>S35</f>
        <v>5</v>
      </c>
      <c r="T37" s="4593">
        <f>T35</f>
        <v>5</v>
      </c>
    </row>
    <row r="38" spans="2:21" ht="36" customHeight="1" thickBot="1">
      <c r="B38" s="3041" t="s">
        <v>35</v>
      </c>
      <c r="C38" s="4596">
        <f t="shared" ref="C38:R38" si="25">SUM(C36:C37)</f>
        <v>0</v>
      </c>
      <c r="D38" s="4597">
        <f t="shared" si="25"/>
        <v>40</v>
      </c>
      <c r="E38" s="4598">
        <f t="shared" si="25"/>
        <v>40</v>
      </c>
      <c r="F38" s="4599">
        <f t="shared" si="25"/>
        <v>0</v>
      </c>
      <c r="G38" s="4597">
        <f>SUM(G36:G37)</f>
        <v>92</v>
      </c>
      <c r="H38" s="4600">
        <f>SUM(H36:H37)</f>
        <v>92</v>
      </c>
      <c r="I38" s="4596">
        <f t="shared" si="25"/>
        <v>15</v>
      </c>
      <c r="J38" s="4597">
        <f t="shared" si="25"/>
        <v>94</v>
      </c>
      <c r="K38" s="4598">
        <f t="shared" si="25"/>
        <v>109</v>
      </c>
      <c r="L38" s="4599">
        <f t="shared" si="25"/>
        <v>0</v>
      </c>
      <c r="M38" s="4597">
        <f t="shared" si="25"/>
        <v>110</v>
      </c>
      <c r="N38" s="4600">
        <f t="shared" si="25"/>
        <v>110</v>
      </c>
      <c r="O38" s="4596">
        <f t="shared" si="25"/>
        <v>43</v>
      </c>
      <c r="P38" s="4597">
        <f t="shared" si="25"/>
        <v>19</v>
      </c>
      <c r="Q38" s="4598">
        <f t="shared" si="25"/>
        <v>62</v>
      </c>
      <c r="R38" s="4599">
        <f t="shared" si="25"/>
        <v>58</v>
      </c>
      <c r="S38" s="4597">
        <f>SUM(S36:S37)</f>
        <v>355</v>
      </c>
      <c r="T38" s="4598">
        <f>SUM(T36:T37)</f>
        <v>413</v>
      </c>
    </row>
    <row r="39" spans="2:21" ht="16.5" customHeight="1">
      <c r="B39" s="2958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</row>
    <row r="40" spans="2:21">
      <c r="B40" s="2958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</row>
    <row r="41" spans="2:21">
      <c r="B41" s="7037"/>
      <c r="C41" s="7037"/>
      <c r="D41" s="7037"/>
      <c r="E41" s="7037"/>
      <c r="F41" s="7037"/>
      <c r="G41" s="7037"/>
      <c r="H41" s="7037"/>
      <c r="I41" s="7037"/>
      <c r="J41" s="7037"/>
      <c r="K41" s="7037"/>
      <c r="L41" s="7037"/>
      <c r="M41" s="7037"/>
      <c r="N41" s="7037"/>
      <c r="O41" s="7037"/>
      <c r="P41" s="7037"/>
      <c r="Q41" s="7037"/>
      <c r="R41" s="7037"/>
      <c r="S41" s="7037"/>
      <c r="T41" s="7037"/>
    </row>
    <row r="42" spans="2:21">
      <c r="B42" s="2958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</row>
    <row r="44" spans="2:21">
      <c r="B44" s="265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</row>
    <row r="45" spans="2:21"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</row>
  </sheetData>
  <mergeCells count="11">
    <mergeCell ref="A1:T1"/>
    <mergeCell ref="A2:T2"/>
    <mergeCell ref="A3:T3"/>
    <mergeCell ref="B41:T41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zoomScale="50" zoomScaleNormal="50" workbookViewId="0">
      <selection activeCell="O35" sqref="O34:O35"/>
    </sheetView>
  </sheetViews>
  <sheetFormatPr defaultRowHeight="25.5"/>
  <cols>
    <col min="1" max="1" width="103.85546875" style="71" customWidth="1"/>
    <col min="2" max="10" width="19.7109375" style="71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5703125" style="71" bestFit="1" customWidth="1"/>
    <col min="19" max="19" width="11.28515625" style="71" customWidth="1"/>
    <col min="20" max="256" width="9.140625" style="71"/>
    <col min="257" max="257" width="103.85546875" style="71" customWidth="1"/>
    <col min="258" max="266" width="19.7109375" style="71" customWidth="1"/>
    <col min="267" max="268" width="10.7109375" style="71" customWidth="1"/>
    <col min="269" max="269" width="9.140625" style="71"/>
    <col min="270" max="270" width="12.85546875" style="71" customWidth="1"/>
    <col min="271" max="271" width="23.42578125" style="71" customWidth="1"/>
    <col min="272" max="273" width="9.140625" style="71"/>
    <col min="274" max="274" width="10.5703125" style="71" bestFit="1" customWidth="1"/>
    <col min="275" max="275" width="11.28515625" style="71" customWidth="1"/>
    <col min="276" max="512" width="9.140625" style="71"/>
    <col min="513" max="513" width="103.85546875" style="71" customWidth="1"/>
    <col min="514" max="522" width="19.7109375" style="71" customWidth="1"/>
    <col min="523" max="524" width="10.7109375" style="71" customWidth="1"/>
    <col min="525" max="525" width="9.140625" style="71"/>
    <col min="526" max="526" width="12.85546875" style="71" customWidth="1"/>
    <col min="527" max="527" width="23.42578125" style="71" customWidth="1"/>
    <col min="528" max="529" width="9.140625" style="71"/>
    <col min="530" max="530" width="10.5703125" style="71" bestFit="1" customWidth="1"/>
    <col min="531" max="531" width="11.28515625" style="71" customWidth="1"/>
    <col min="532" max="768" width="9.140625" style="71"/>
    <col min="769" max="769" width="103.85546875" style="71" customWidth="1"/>
    <col min="770" max="778" width="19.7109375" style="71" customWidth="1"/>
    <col min="779" max="780" width="10.7109375" style="71" customWidth="1"/>
    <col min="781" max="781" width="9.140625" style="71"/>
    <col min="782" max="782" width="12.85546875" style="71" customWidth="1"/>
    <col min="783" max="783" width="23.42578125" style="71" customWidth="1"/>
    <col min="784" max="785" width="9.140625" style="71"/>
    <col min="786" max="786" width="10.5703125" style="71" bestFit="1" customWidth="1"/>
    <col min="787" max="787" width="11.28515625" style="71" customWidth="1"/>
    <col min="788" max="1024" width="9.140625" style="71"/>
    <col min="1025" max="1025" width="103.85546875" style="71" customWidth="1"/>
    <col min="1026" max="1034" width="19.7109375" style="71" customWidth="1"/>
    <col min="1035" max="1036" width="10.7109375" style="71" customWidth="1"/>
    <col min="1037" max="1037" width="9.140625" style="71"/>
    <col min="1038" max="1038" width="12.85546875" style="71" customWidth="1"/>
    <col min="1039" max="1039" width="23.42578125" style="71" customWidth="1"/>
    <col min="1040" max="1041" width="9.140625" style="71"/>
    <col min="1042" max="1042" width="10.5703125" style="71" bestFit="1" customWidth="1"/>
    <col min="1043" max="1043" width="11.28515625" style="71" customWidth="1"/>
    <col min="1044" max="1280" width="9.140625" style="71"/>
    <col min="1281" max="1281" width="103.85546875" style="71" customWidth="1"/>
    <col min="1282" max="1290" width="19.7109375" style="71" customWidth="1"/>
    <col min="1291" max="1292" width="10.7109375" style="71" customWidth="1"/>
    <col min="1293" max="1293" width="9.140625" style="71"/>
    <col min="1294" max="1294" width="12.85546875" style="71" customWidth="1"/>
    <col min="1295" max="1295" width="23.42578125" style="71" customWidth="1"/>
    <col min="1296" max="1297" width="9.140625" style="71"/>
    <col min="1298" max="1298" width="10.5703125" style="71" bestFit="1" customWidth="1"/>
    <col min="1299" max="1299" width="11.28515625" style="71" customWidth="1"/>
    <col min="1300" max="1536" width="9.140625" style="71"/>
    <col min="1537" max="1537" width="103.85546875" style="71" customWidth="1"/>
    <col min="1538" max="1546" width="19.7109375" style="71" customWidth="1"/>
    <col min="1547" max="1548" width="10.7109375" style="71" customWidth="1"/>
    <col min="1549" max="1549" width="9.140625" style="71"/>
    <col min="1550" max="1550" width="12.85546875" style="71" customWidth="1"/>
    <col min="1551" max="1551" width="23.42578125" style="71" customWidth="1"/>
    <col min="1552" max="1553" width="9.140625" style="71"/>
    <col min="1554" max="1554" width="10.5703125" style="71" bestFit="1" customWidth="1"/>
    <col min="1555" max="1555" width="11.28515625" style="71" customWidth="1"/>
    <col min="1556" max="1792" width="9.140625" style="71"/>
    <col min="1793" max="1793" width="103.85546875" style="71" customWidth="1"/>
    <col min="1794" max="1802" width="19.7109375" style="71" customWidth="1"/>
    <col min="1803" max="1804" width="10.7109375" style="71" customWidth="1"/>
    <col min="1805" max="1805" width="9.140625" style="71"/>
    <col min="1806" max="1806" width="12.85546875" style="71" customWidth="1"/>
    <col min="1807" max="1807" width="23.42578125" style="71" customWidth="1"/>
    <col min="1808" max="1809" width="9.140625" style="71"/>
    <col min="1810" max="1810" width="10.5703125" style="71" bestFit="1" customWidth="1"/>
    <col min="1811" max="1811" width="11.28515625" style="71" customWidth="1"/>
    <col min="1812" max="2048" width="9.140625" style="71"/>
    <col min="2049" max="2049" width="103.85546875" style="71" customWidth="1"/>
    <col min="2050" max="2058" width="19.7109375" style="71" customWidth="1"/>
    <col min="2059" max="2060" width="10.7109375" style="71" customWidth="1"/>
    <col min="2061" max="2061" width="9.140625" style="71"/>
    <col min="2062" max="2062" width="12.85546875" style="71" customWidth="1"/>
    <col min="2063" max="2063" width="23.42578125" style="71" customWidth="1"/>
    <col min="2064" max="2065" width="9.140625" style="71"/>
    <col min="2066" max="2066" width="10.5703125" style="71" bestFit="1" customWidth="1"/>
    <col min="2067" max="2067" width="11.28515625" style="71" customWidth="1"/>
    <col min="2068" max="2304" width="9.140625" style="71"/>
    <col min="2305" max="2305" width="103.85546875" style="71" customWidth="1"/>
    <col min="2306" max="2314" width="19.7109375" style="71" customWidth="1"/>
    <col min="2315" max="2316" width="10.7109375" style="71" customWidth="1"/>
    <col min="2317" max="2317" width="9.140625" style="71"/>
    <col min="2318" max="2318" width="12.85546875" style="71" customWidth="1"/>
    <col min="2319" max="2319" width="23.42578125" style="71" customWidth="1"/>
    <col min="2320" max="2321" width="9.140625" style="71"/>
    <col min="2322" max="2322" width="10.5703125" style="71" bestFit="1" customWidth="1"/>
    <col min="2323" max="2323" width="11.28515625" style="71" customWidth="1"/>
    <col min="2324" max="2560" width="9.140625" style="71"/>
    <col min="2561" max="2561" width="103.85546875" style="71" customWidth="1"/>
    <col min="2562" max="2570" width="19.7109375" style="71" customWidth="1"/>
    <col min="2571" max="2572" width="10.7109375" style="71" customWidth="1"/>
    <col min="2573" max="2573" width="9.140625" style="71"/>
    <col min="2574" max="2574" width="12.85546875" style="71" customWidth="1"/>
    <col min="2575" max="2575" width="23.42578125" style="71" customWidth="1"/>
    <col min="2576" max="2577" width="9.140625" style="71"/>
    <col min="2578" max="2578" width="10.5703125" style="71" bestFit="1" customWidth="1"/>
    <col min="2579" max="2579" width="11.28515625" style="71" customWidth="1"/>
    <col min="2580" max="2816" width="9.140625" style="71"/>
    <col min="2817" max="2817" width="103.85546875" style="71" customWidth="1"/>
    <col min="2818" max="2826" width="19.7109375" style="71" customWidth="1"/>
    <col min="2827" max="2828" width="10.7109375" style="71" customWidth="1"/>
    <col min="2829" max="2829" width="9.140625" style="71"/>
    <col min="2830" max="2830" width="12.85546875" style="71" customWidth="1"/>
    <col min="2831" max="2831" width="23.42578125" style="71" customWidth="1"/>
    <col min="2832" max="2833" width="9.140625" style="71"/>
    <col min="2834" max="2834" width="10.5703125" style="71" bestFit="1" customWidth="1"/>
    <col min="2835" max="2835" width="11.28515625" style="71" customWidth="1"/>
    <col min="2836" max="3072" width="9.140625" style="71"/>
    <col min="3073" max="3073" width="103.85546875" style="71" customWidth="1"/>
    <col min="3074" max="3082" width="19.7109375" style="71" customWidth="1"/>
    <col min="3083" max="3084" width="10.7109375" style="71" customWidth="1"/>
    <col min="3085" max="3085" width="9.140625" style="71"/>
    <col min="3086" max="3086" width="12.85546875" style="71" customWidth="1"/>
    <col min="3087" max="3087" width="23.42578125" style="71" customWidth="1"/>
    <col min="3088" max="3089" width="9.140625" style="71"/>
    <col min="3090" max="3090" width="10.5703125" style="71" bestFit="1" customWidth="1"/>
    <col min="3091" max="3091" width="11.28515625" style="71" customWidth="1"/>
    <col min="3092" max="3328" width="9.140625" style="71"/>
    <col min="3329" max="3329" width="103.85546875" style="71" customWidth="1"/>
    <col min="3330" max="3338" width="19.7109375" style="71" customWidth="1"/>
    <col min="3339" max="3340" width="10.7109375" style="71" customWidth="1"/>
    <col min="3341" max="3341" width="9.140625" style="71"/>
    <col min="3342" max="3342" width="12.85546875" style="71" customWidth="1"/>
    <col min="3343" max="3343" width="23.42578125" style="71" customWidth="1"/>
    <col min="3344" max="3345" width="9.140625" style="71"/>
    <col min="3346" max="3346" width="10.5703125" style="71" bestFit="1" customWidth="1"/>
    <col min="3347" max="3347" width="11.28515625" style="71" customWidth="1"/>
    <col min="3348" max="3584" width="9.140625" style="71"/>
    <col min="3585" max="3585" width="103.85546875" style="71" customWidth="1"/>
    <col min="3586" max="3594" width="19.7109375" style="71" customWidth="1"/>
    <col min="3595" max="3596" width="10.7109375" style="71" customWidth="1"/>
    <col min="3597" max="3597" width="9.140625" style="71"/>
    <col min="3598" max="3598" width="12.85546875" style="71" customWidth="1"/>
    <col min="3599" max="3599" width="23.42578125" style="71" customWidth="1"/>
    <col min="3600" max="3601" width="9.140625" style="71"/>
    <col min="3602" max="3602" width="10.5703125" style="71" bestFit="1" customWidth="1"/>
    <col min="3603" max="3603" width="11.28515625" style="71" customWidth="1"/>
    <col min="3604" max="3840" width="9.140625" style="71"/>
    <col min="3841" max="3841" width="103.85546875" style="71" customWidth="1"/>
    <col min="3842" max="3850" width="19.7109375" style="71" customWidth="1"/>
    <col min="3851" max="3852" width="10.7109375" style="71" customWidth="1"/>
    <col min="3853" max="3853" width="9.140625" style="71"/>
    <col min="3854" max="3854" width="12.85546875" style="71" customWidth="1"/>
    <col min="3855" max="3855" width="23.42578125" style="71" customWidth="1"/>
    <col min="3856" max="3857" width="9.140625" style="71"/>
    <col min="3858" max="3858" width="10.5703125" style="71" bestFit="1" customWidth="1"/>
    <col min="3859" max="3859" width="11.28515625" style="71" customWidth="1"/>
    <col min="3860" max="4096" width="9.140625" style="71"/>
    <col min="4097" max="4097" width="103.85546875" style="71" customWidth="1"/>
    <col min="4098" max="4106" width="19.7109375" style="71" customWidth="1"/>
    <col min="4107" max="4108" width="10.7109375" style="71" customWidth="1"/>
    <col min="4109" max="4109" width="9.140625" style="71"/>
    <col min="4110" max="4110" width="12.85546875" style="71" customWidth="1"/>
    <col min="4111" max="4111" width="23.42578125" style="71" customWidth="1"/>
    <col min="4112" max="4113" width="9.140625" style="71"/>
    <col min="4114" max="4114" width="10.5703125" style="71" bestFit="1" customWidth="1"/>
    <col min="4115" max="4115" width="11.28515625" style="71" customWidth="1"/>
    <col min="4116" max="4352" width="9.140625" style="71"/>
    <col min="4353" max="4353" width="103.85546875" style="71" customWidth="1"/>
    <col min="4354" max="4362" width="19.7109375" style="71" customWidth="1"/>
    <col min="4363" max="4364" width="10.7109375" style="71" customWidth="1"/>
    <col min="4365" max="4365" width="9.140625" style="71"/>
    <col min="4366" max="4366" width="12.85546875" style="71" customWidth="1"/>
    <col min="4367" max="4367" width="23.42578125" style="71" customWidth="1"/>
    <col min="4368" max="4369" width="9.140625" style="71"/>
    <col min="4370" max="4370" width="10.5703125" style="71" bestFit="1" customWidth="1"/>
    <col min="4371" max="4371" width="11.28515625" style="71" customWidth="1"/>
    <col min="4372" max="4608" width="9.140625" style="71"/>
    <col min="4609" max="4609" width="103.85546875" style="71" customWidth="1"/>
    <col min="4610" max="4618" width="19.7109375" style="71" customWidth="1"/>
    <col min="4619" max="4620" width="10.7109375" style="71" customWidth="1"/>
    <col min="4621" max="4621" width="9.140625" style="71"/>
    <col min="4622" max="4622" width="12.85546875" style="71" customWidth="1"/>
    <col min="4623" max="4623" width="23.42578125" style="71" customWidth="1"/>
    <col min="4624" max="4625" width="9.140625" style="71"/>
    <col min="4626" max="4626" width="10.5703125" style="71" bestFit="1" customWidth="1"/>
    <col min="4627" max="4627" width="11.28515625" style="71" customWidth="1"/>
    <col min="4628" max="4864" width="9.140625" style="71"/>
    <col min="4865" max="4865" width="103.85546875" style="71" customWidth="1"/>
    <col min="4866" max="4874" width="19.7109375" style="71" customWidth="1"/>
    <col min="4875" max="4876" width="10.7109375" style="71" customWidth="1"/>
    <col min="4877" max="4877" width="9.140625" style="71"/>
    <col min="4878" max="4878" width="12.85546875" style="71" customWidth="1"/>
    <col min="4879" max="4879" width="23.42578125" style="71" customWidth="1"/>
    <col min="4880" max="4881" width="9.140625" style="71"/>
    <col min="4882" max="4882" width="10.5703125" style="71" bestFit="1" customWidth="1"/>
    <col min="4883" max="4883" width="11.28515625" style="71" customWidth="1"/>
    <col min="4884" max="5120" width="9.140625" style="71"/>
    <col min="5121" max="5121" width="103.85546875" style="71" customWidth="1"/>
    <col min="5122" max="5130" width="19.7109375" style="71" customWidth="1"/>
    <col min="5131" max="5132" width="10.7109375" style="71" customWidth="1"/>
    <col min="5133" max="5133" width="9.140625" style="71"/>
    <col min="5134" max="5134" width="12.85546875" style="71" customWidth="1"/>
    <col min="5135" max="5135" width="23.42578125" style="71" customWidth="1"/>
    <col min="5136" max="5137" width="9.140625" style="71"/>
    <col min="5138" max="5138" width="10.5703125" style="71" bestFit="1" customWidth="1"/>
    <col min="5139" max="5139" width="11.28515625" style="71" customWidth="1"/>
    <col min="5140" max="5376" width="9.140625" style="71"/>
    <col min="5377" max="5377" width="103.85546875" style="71" customWidth="1"/>
    <col min="5378" max="5386" width="19.7109375" style="71" customWidth="1"/>
    <col min="5387" max="5388" width="10.7109375" style="71" customWidth="1"/>
    <col min="5389" max="5389" width="9.140625" style="71"/>
    <col min="5390" max="5390" width="12.85546875" style="71" customWidth="1"/>
    <col min="5391" max="5391" width="23.42578125" style="71" customWidth="1"/>
    <col min="5392" max="5393" width="9.140625" style="71"/>
    <col min="5394" max="5394" width="10.5703125" style="71" bestFit="1" customWidth="1"/>
    <col min="5395" max="5395" width="11.28515625" style="71" customWidth="1"/>
    <col min="5396" max="5632" width="9.140625" style="71"/>
    <col min="5633" max="5633" width="103.85546875" style="71" customWidth="1"/>
    <col min="5634" max="5642" width="19.7109375" style="71" customWidth="1"/>
    <col min="5643" max="5644" width="10.7109375" style="71" customWidth="1"/>
    <col min="5645" max="5645" width="9.140625" style="71"/>
    <col min="5646" max="5646" width="12.85546875" style="71" customWidth="1"/>
    <col min="5647" max="5647" width="23.42578125" style="71" customWidth="1"/>
    <col min="5648" max="5649" width="9.140625" style="71"/>
    <col min="5650" max="5650" width="10.5703125" style="71" bestFit="1" customWidth="1"/>
    <col min="5651" max="5651" width="11.28515625" style="71" customWidth="1"/>
    <col min="5652" max="5888" width="9.140625" style="71"/>
    <col min="5889" max="5889" width="103.85546875" style="71" customWidth="1"/>
    <col min="5890" max="5898" width="19.7109375" style="71" customWidth="1"/>
    <col min="5899" max="5900" width="10.7109375" style="71" customWidth="1"/>
    <col min="5901" max="5901" width="9.140625" style="71"/>
    <col min="5902" max="5902" width="12.85546875" style="71" customWidth="1"/>
    <col min="5903" max="5903" width="23.42578125" style="71" customWidth="1"/>
    <col min="5904" max="5905" width="9.140625" style="71"/>
    <col min="5906" max="5906" width="10.5703125" style="71" bestFit="1" customWidth="1"/>
    <col min="5907" max="5907" width="11.28515625" style="71" customWidth="1"/>
    <col min="5908" max="6144" width="9.140625" style="71"/>
    <col min="6145" max="6145" width="103.85546875" style="71" customWidth="1"/>
    <col min="6146" max="6154" width="19.7109375" style="71" customWidth="1"/>
    <col min="6155" max="6156" width="10.7109375" style="71" customWidth="1"/>
    <col min="6157" max="6157" width="9.140625" style="71"/>
    <col min="6158" max="6158" width="12.85546875" style="71" customWidth="1"/>
    <col min="6159" max="6159" width="23.42578125" style="71" customWidth="1"/>
    <col min="6160" max="6161" width="9.140625" style="71"/>
    <col min="6162" max="6162" width="10.5703125" style="71" bestFit="1" customWidth="1"/>
    <col min="6163" max="6163" width="11.28515625" style="71" customWidth="1"/>
    <col min="6164" max="6400" width="9.140625" style="71"/>
    <col min="6401" max="6401" width="103.85546875" style="71" customWidth="1"/>
    <col min="6402" max="6410" width="19.7109375" style="71" customWidth="1"/>
    <col min="6411" max="6412" width="10.7109375" style="71" customWidth="1"/>
    <col min="6413" max="6413" width="9.140625" style="71"/>
    <col min="6414" max="6414" width="12.85546875" style="71" customWidth="1"/>
    <col min="6415" max="6415" width="23.42578125" style="71" customWidth="1"/>
    <col min="6416" max="6417" width="9.140625" style="71"/>
    <col min="6418" max="6418" width="10.5703125" style="71" bestFit="1" customWidth="1"/>
    <col min="6419" max="6419" width="11.28515625" style="71" customWidth="1"/>
    <col min="6420" max="6656" width="9.140625" style="71"/>
    <col min="6657" max="6657" width="103.85546875" style="71" customWidth="1"/>
    <col min="6658" max="6666" width="19.7109375" style="71" customWidth="1"/>
    <col min="6667" max="6668" width="10.7109375" style="71" customWidth="1"/>
    <col min="6669" max="6669" width="9.140625" style="71"/>
    <col min="6670" max="6670" width="12.85546875" style="71" customWidth="1"/>
    <col min="6671" max="6671" width="23.42578125" style="71" customWidth="1"/>
    <col min="6672" max="6673" width="9.140625" style="71"/>
    <col min="6674" max="6674" width="10.5703125" style="71" bestFit="1" customWidth="1"/>
    <col min="6675" max="6675" width="11.28515625" style="71" customWidth="1"/>
    <col min="6676" max="6912" width="9.140625" style="71"/>
    <col min="6913" max="6913" width="103.85546875" style="71" customWidth="1"/>
    <col min="6914" max="6922" width="19.7109375" style="71" customWidth="1"/>
    <col min="6923" max="6924" width="10.7109375" style="71" customWidth="1"/>
    <col min="6925" max="6925" width="9.140625" style="71"/>
    <col min="6926" max="6926" width="12.85546875" style="71" customWidth="1"/>
    <col min="6927" max="6927" width="23.42578125" style="71" customWidth="1"/>
    <col min="6928" max="6929" width="9.140625" style="71"/>
    <col min="6930" max="6930" width="10.5703125" style="71" bestFit="1" customWidth="1"/>
    <col min="6931" max="6931" width="11.28515625" style="71" customWidth="1"/>
    <col min="6932" max="7168" width="9.140625" style="71"/>
    <col min="7169" max="7169" width="103.85546875" style="71" customWidth="1"/>
    <col min="7170" max="7178" width="19.7109375" style="71" customWidth="1"/>
    <col min="7179" max="7180" width="10.7109375" style="71" customWidth="1"/>
    <col min="7181" max="7181" width="9.140625" style="71"/>
    <col min="7182" max="7182" width="12.85546875" style="71" customWidth="1"/>
    <col min="7183" max="7183" width="23.42578125" style="71" customWidth="1"/>
    <col min="7184" max="7185" width="9.140625" style="71"/>
    <col min="7186" max="7186" width="10.5703125" style="71" bestFit="1" customWidth="1"/>
    <col min="7187" max="7187" width="11.28515625" style="71" customWidth="1"/>
    <col min="7188" max="7424" width="9.140625" style="71"/>
    <col min="7425" max="7425" width="103.85546875" style="71" customWidth="1"/>
    <col min="7426" max="7434" width="19.7109375" style="71" customWidth="1"/>
    <col min="7435" max="7436" width="10.7109375" style="71" customWidth="1"/>
    <col min="7437" max="7437" width="9.140625" style="71"/>
    <col min="7438" max="7438" width="12.85546875" style="71" customWidth="1"/>
    <col min="7439" max="7439" width="23.42578125" style="71" customWidth="1"/>
    <col min="7440" max="7441" width="9.140625" style="71"/>
    <col min="7442" max="7442" width="10.5703125" style="71" bestFit="1" customWidth="1"/>
    <col min="7443" max="7443" width="11.28515625" style="71" customWidth="1"/>
    <col min="7444" max="7680" width="9.140625" style="71"/>
    <col min="7681" max="7681" width="103.85546875" style="71" customWidth="1"/>
    <col min="7682" max="7690" width="19.7109375" style="71" customWidth="1"/>
    <col min="7691" max="7692" width="10.7109375" style="71" customWidth="1"/>
    <col min="7693" max="7693" width="9.140625" style="71"/>
    <col min="7694" max="7694" width="12.85546875" style="71" customWidth="1"/>
    <col min="7695" max="7695" width="23.42578125" style="71" customWidth="1"/>
    <col min="7696" max="7697" width="9.140625" style="71"/>
    <col min="7698" max="7698" width="10.5703125" style="71" bestFit="1" customWidth="1"/>
    <col min="7699" max="7699" width="11.28515625" style="71" customWidth="1"/>
    <col min="7700" max="7936" width="9.140625" style="71"/>
    <col min="7937" max="7937" width="103.85546875" style="71" customWidth="1"/>
    <col min="7938" max="7946" width="19.7109375" style="71" customWidth="1"/>
    <col min="7947" max="7948" width="10.7109375" style="71" customWidth="1"/>
    <col min="7949" max="7949" width="9.140625" style="71"/>
    <col min="7950" max="7950" width="12.85546875" style="71" customWidth="1"/>
    <col min="7951" max="7951" width="23.42578125" style="71" customWidth="1"/>
    <col min="7952" max="7953" width="9.140625" style="71"/>
    <col min="7954" max="7954" width="10.5703125" style="71" bestFit="1" customWidth="1"/>
    <col min="7955" max="7955" width="11.28515625" style="71" customWidth="1"/>
    <col min="7956" max="8192" width="9.140625" style="71"/>
    <col min="8193" max="8193" width="103.85546875" style="71" customWidth="1"/>
    <col min="8194" max="8202" width="19.7109375" style="71" customWidth="1"/>
    <col min="8203" max="8204" width="10.7109375" style="71" customWidth="1"/>
    <col min="8205" max="8205" width="9.140625" style="71"/>
    <col min="8206" max="8206" width="12.85546875" style="71" customWidth="1"/>
    <col min="8207" max="8207" width="23.42578125" style="71" customWidth="1"/>
    <col min="8208" max="8209" width="9.140625" style="71"/>
    <col min="8210" max="8210" width="10.5703125" style="71" bestFit="1" customWidth="1"/>
    <col min="8211" max="8211" width="11.28515625" style="71" customWidth="1"/>
    <col min="8212" max="8448" width="9.140625" style="71"/>
    <col min="8449" max="8449" width="103.85546875" style="71" customWidth="1"/>
    <col min="8450" max="8458" width="19.7109375" style="71" customWidth="1"/>
    <col min="8459" max="8460" width="10.7109375" style="71" customWidth="1"/>
    <col min="8461" max="8461" width="9.140625" style="71"/>
    <col min="8462" max="8462" width="12.85546875" style="71" customWidth="1"/>
    <col min="8463" max="8463" width="23.42578125" style="71" customWidth="1"/>
    <col min="8464" max="8465" width="9.140625" style="71"/>
    <col min="8466" max="8466" width="10.5703125" style="71" bestFit="1" customWidth="1"/>
    <col min="8467" max="8467" width="11.28515625" style="71" customWidth="1"/>
    <col min="8468" max="8704" width="9.140625" style="71"/>
    <col min="8705" max="8705" width="103.85546875" style="71" customWidth="1"/>
    <col min="8706" max="8714" width="19.7109375" style="71" customWidth="1"/>
    <col min="8715" max="8716" width="10.7109375" style="71" customWidth="1"/>
    <col min="8717" max="8717" width="9.140625" style="71"/>
    <col min="8718" max="8718" width="12.85546875" style="71" customWidth="1"/>
    <col min="8719" max="8719" width="23.42578125" style="71" customWidth="1"/>
    <col min="8720" max="8721" width="9.140625" style="71"/>
    <col min="8722" max="8722" width="10.5703125" style="71" bestFit="1" customWidth="1"/>
    <col min="8723" max="8723" width="11.28515625" style="71" customWidth="1"/>
    <col min="8724" max="8960" width="9.140625" style="71"/>
    <col min="8961" max="8961" width="103.85546875" style="71" customWidth="1"/>
    <col min="8962" max="8970" width="19.7109375" style="71" customWidth="1"/>
    <col min="8971" max="8972" width="10.7109375" style="71" customWidth="1"/>
    <col min="8973" max="8973" width="9.140625" style="71"/>
    <col min="8974" max="8974" width="12.85546875" style="71" customWidth="1"/>
    <col min="8975" max="8975" width="23.42578125" style="71" customWidth="1"/>
    <col min="8976" max="8977" width="9.140625" style="71"/>
    <col min="8978" max="8978" width="10.5703125" style="71" bestFit="1" customWidth="1"/>
    <col min="8979" max="8979" width="11.28515625" style="71" customWidth="1"/>
    <col min="8980" max="9216" width="9.140625" style="71"/>
    <col min="9217" max="9217" width="103.85546875" style="71" customWidth="1"/>
    <col min="9218" max="9226" width="19.7109375" style="71" customWidth="1"/>
    <col min="9227" max="9228" width="10.7109375" style="71" customWidth="1"/>
    <col min="9229" max="9229" width="9.140625" style="71"/>
    <col min="9230" max="9230" width="12.85546875" style="71" customWidth="1"/>
    <col min="9231" max="9231" width="23.42578125" style="71" customWidth="1"/>
    <col min="9232" max="9233" width="9.140625" style="71"/>
    <col min="9234" max="9234" width="10.5703125" style="71" bestFit="1" customWidth="1"/>
    <col min="9235" max="9235" width="11.28515625" style="71" customWidth="1"/>
    <col min="9236" max="9472" width="9.140625" style="71"/>
    <col min="9473" max="9473" width="103.85546875" style="71" customWidth="1"/>
    <col min="9474" max="9482" width="19.7109375" style="71" customWidth="1"/>
    <col min="9483" max="9484" width="10.7109375" style="71" customWidth="1"/>
    <col min="9485" max="9485" width="9.140625" style="71"/>
    <col min="9486" max="9486" width="12.85546875" style="71" customWidth="1"/>
    <col min="9487" max="9487" width="23.42578125" style="71" customWidth="1"/>
    <col min="9488" max="9489" width="9.140625" style="71"/>
    <col min="9490" max="9490" width="10.5703125" style="71" bestFit="1" customWidth="1"/>
    <col min="9491" max="9491" width="11.28515625" style="71" customWidth="1"/>
    <col min="9492" max="9728" width="9.140625" style="71"/>
    <col min="9729" max="9729" width="103.85546875" style="71" customWidth="1"/>
    <col min="9730" max="9738" width="19.7109375" style="71" customWidth="1"/>
    <col min="9739" max="9740" width="10.7109375" style="71" customWidth="1"/>
    <col min="9741" max="9741" width="9.140625" style="71"/>
    <col min="9742" max="9742" width="12.85546875" style="71" customWidth="1"/>
    <col min="9743" max="9743" width="23.42578125" style="71" customWidth="1"/>
    <col min="9744" max="9745" width="9.140625" style="71"/>
    <col min="9746" max="9746" width="10.5703125" style="71" bestFit="1" customWidth="1"/>
    <col min="9747" max="9747" width="11.28515625" style="71" customWidth="1"/>
    <col min="9748" max="9984" width="9.140625" style="71"/>
    <col min="9985" max="9985" width="103.85546875" style="71" customWidth="1"/>
    <col min="9986" max="9994" width="19.7109375" style="71" customWidth="1"/>
    <col min="9995" max="9996" width="10.7109375" style="71" customWidth="1"/>
    <col min="9997" max="9997" width="9.140625" style="71"/>
    <col min="9998" max="9998" width="12.85546875" style="71" customWidth="1"/>
    <col min="9999" max="9999" width="23.42578125" style="71" customWidth="1"/>
    <col min="10000" max="10001" width="9.140625" style="71"/>
    <col min="10002" max="10002" width="10.5703125" style="71" bestFit="1" customWidth="1"/>
    <col min="10003" max="10003" width="11.28515625" style="71" customWidth="1"/>
    <col min="10004" max="10240" width="9.140625" style="71"/>
    <col min="10241" max="10241" width="103.85546875" style="71" customWidth="1"/>
    <col min="10242" max="10250" width="19.7109375" style="71" customWidth="1"/>
    <col min="10251" max="10252" width="10.7109375" style="71" customWidth="1"/>
    <col min="10253" max="10253" width="9.140625" style="71"/>
    <col min="10254" max="10254" width="12.85546875" style="71" customWidth="1"/>
    <col min="10255" max="10255" width="23.42578125" style="71" customWidth="1"/>
    <col min="10256" max="10257" width="9.140625" style="71"/>
    <col min="10258" max="10258" width="10.5703125" style="71" bestFit="1" customWidth="1"/>
    <col min="10259" max="10259" width="11.28515625" style="71" customWidth="1"/>
    <col min="10260" max="10496" width="9.140625" style="71"/>
    <col min="10497" max="10497" width="103.85546875" style="71" customWidth="1"/>
    <col min="10498" max="10506" width="19.7109375" style="71" customWidth="1"/>
    <col min="10507" max="10508" width="10.7109375" style="71" customWidth="1"/>
    <col min="10509" max="10509" width="9.140625" style="71"/>
    <col min="10510" max="10510" width="12.85546875" style="71" customWidth="1"/>
    <col min="10511" max="10511" width="23.42578125" style="71" customWidth="1"/>
    <col min="10512" max="10513" width="9.140625" style="71"/>
    <col min="10514" max="10514" width="10.5703125" style="71" bestFit="1" customWidth="1"/>
    <col min="10515" max="10515" width="11.28515625" style="71" customWidth="1"/>
    <col min="10516" max="10752" width="9.140625" style="71"/>
    <col min="10753" max="10753" width="103.85546875" style="71" customWidth="1"/>
    <col min="10754" max="10762" width="19.7109375" style="71" customWidth="1"/>
    <col min="10763" max="10764" width="10.7109375" style="71" customWidth="1"/>
    <col min="10765" max="10765" width="9.140625" style="71"/>
    <col min="10766" max="10766" width="12.85546875" style="71" customWidth="1"/>
    <col min="10767" max="10767" width="23.42578125" style="71" customWidth="1"/>
    <col min="10768" max="10769" width="9.140625" style="71"/>
    <col min="10770" max="10770" width="10.5703125" style="71" bestFit="1" customWidth="1"/>
    <col min="10771" max="10771" width="11.28515625" style="71" customWidth="1"/>
    <col min="10772" max="11008" width="9.140625" style="71"/>
    <col min="11009" max="11009" width="103.85546875" style="71" customWidth="1"/>
    <col min="11010" max="11018" width="19.7109375" style="71" customWidth="1"/>
    <col min="11019" max="11020" width="10.7109375" style="71" customWidth="1"/>
    <col min="11021" max="11021" width="9.140625" style="71"/>
    <col min="11022" max="11022" width="12.85546875" style="71" customWidth="1"/>
    <col min="11023" max="11023" width="23.42578125" style="71" customWidth="1"/>
    <col min="11024" max="11025" width="9.140625" style="71"/>
    <col min="11026" max="11026" width="10.5703125" style="71" bestFit="1" customWidth="1"/>
    <col min="11027" max="11027" width="11.28515625" style="71" customWidth="1"/>
    <col min="11028" max="11264" width="9.140625" style="71"/>
    <col min="11265" max="11265" width="103.85546875" style="71" customWidth="1"/>
    <col min="11266" max="11274" width="19.7109375" style="71" customWidth="1"/>
    <col min="11275" max="11276" width="10.7109375" style="71" customWidth="1"/>
    <col min="11277" max="11277" width="9.140625" style="71"/>
    <col min="11278" max="11278" width="12.85546875" style="71" customWidth="1"/>
    <col min="11279" max="11279" width="23.42578125" style="71" customWidth="1"/>
    <col min="11280" max="11281" width="9.140625" style="71"/>
    <col min="11282" max="11282" width="10.5703125" style="71" bestFit="1" customWidth="1"/>
    <col min="11283" max="11283" width="11.28515625" style="71" customWidth="1"/>
    <col min="11284" max="11520" width="9.140625" style="71"/>
    <col min="11521" max="11521" width="103.85546875" style="71" customWidth="1"/>
    <col min="11522" max="11530" width="19.7109375" style="71" customWidth="1"/>
    <col min="11531" max="11532" width="10.7109375" style="71" customWidth="1"/>
    <col min="11533" max="11533" width="9.140625" style="71"/>
    <col min="11534" max="11534" width="12.85546875" style="71" customWidth="1"/>
    <col min="11535" max="11535" width="23.42578125" style="71" customWidth="1"/>
    <col min="11536" max="11537" width="9.140625" style="71"/>
    <col min="11538" max="11538" width="10.5703125" style="71" bestFit="1" customWidth="1"/>
    <col min="11539" max="11539" width="11.28515625" style="71" customWidth="1"/>
    <col min="11540" max="11776" width="9.140625" style="71"/>
    <col min="11777" max="11777" width="103.85546875" style="71" customWidth="1"/>
    <col min="11778" max="11786" width="19.7109375" style="71" customWidth="1"/>
    <col min="11787" max="11788" width="10.7109375" style="71" customWidth="1"/>
    <col min="11789" max="11789" width="9.140625" style="71"/>
    <col min="11790" max="11790" width="12.85546875" style="71" customWidth="1"/>
    <col min="11791" max="11791" width="23.42578125" style="71" customWidth="1"/>
    <col min="11792" max="11793" width="9.140625" style="71"/>
    <col min="11794" max="11794" width="10.5703125" style="71" bestFit="1" customWidth="1"/>
    <col min="11795" max="11795" width="11.28515625" style="71" customWidth="1"/>
    <col min="11796" max="12032" width="9.140625" style="71"/>
    <col min="12033" max="12033" width="103.85546875" style="71" customWidth="1"/>
    <col min="12034" max="12042" width="19.7109375" style="71" customWidth="1"/>
    <col min="12043" max="12044" width="10.7109375" style="71" customWidth="1"/>
    <col min="12045" max="12045" width="9.140625" style="71"/>
    <col min="12046" max="12046" width="12.85546875" style="71" customWidth="1"/>
    <col min="12047" max="12047" width="23.42578125" style="71" customWidth="1"/>
    <col min="12048" max="12049" width="9.140625" style="71"/>
    <col min="12050" max="12050" width="10.5703125" style="71" bestFit="1" customWidth="1"/>
    <col min="12051" max="12051" width="11.28515625" style="71" customWidth="1"/>
    <col min="12052" max="12288" width="9.140625" style="71"/>
    <col min="12289" max="12289" width="103.85546875" style="71" customWidth="1"/>
    <col min="12290" max="12298" width="19.7109375" style="71" customWidth="1"/>
    <col min="12299" max="12300" width="10.7109375" style="71" customWidth="1"/>
    <col min="12301" max="12301" width="9.140625" style="71"/>
    <col min="12302" max="12302" width="12.85546875" style="71" customWidth="1"/>
    <col min="12303" max="12303" width="23.42578125" style="71" customWidth="1"/>
    <col min="12304" max="12305" width="9.140625" style="71"/>
    <col min="12306" max="12306" width="10.5703125" style="71" bestFit="1" customWidth="1"/>
    <col min="12307" max="12307" width="11.28515625" style="71" customWidth="1"/>
    <col min="12308" max="12544" width="9.140625" style="71"/>
    <col min="12545" max="12545" width="103.85546875" style="71" customWidth="1"/>
    <col min="12546" max="12554" width="19.7109375" style="71" customWidth="1"/>
    <col min="12555" max="12556" width="10.7109375" style="71" customWidth="1"/>
    <col min="12557" max="12557" width="9.140625" style="71"/>
    <col min="12558" max="12558" width="12.85546875" style="71" customWidth="1"/>
    <col min="12559" max="12559" width="23.42578125" style="71" customWidth="1"/>
    <col min="12560" max="12561" width="9.140625" style="71"/>
    <col min="12562" max="12562" width="10.5703125" style="71" bestFit="1" customWidth="1"/>
    <col min="12563" max="12563" width="11.28515625" style="71" customWidth="1"/>
    <col min="12564" max="12800" width="9.140625" style="71"/>
    <col min="12801" max="12801" width="103.85546875" style="71" customWidth="1"/>
    <col min="12802" max="12810" width="19.7109375" style="71" customWidth="1"/>
    <col min="12811" max="12812" width="10.7109375" style="71" customWidth="1"/>
    <col min="12813" max="12813" width="9.140625" style="71"/>
    <col min="12814" max="12814" width="12.85546875" style="71" customWidth="1"/>
    <col min="12815" max="12815" width="23.42578125" style="71" customWidth="1"/>
    <col min="12816" max="12817" width="9.140625" style="71"/>
    <col min="12818" max="12818" width="10.5703125" style="71" bestFit="1" customWidth="1"/>
    <col min="12819" max="12819" width="11.28515625" style="71" customWidth="1"/>
    <col min="12820" max="13056" width="9.140625" style="71"/>
    <col min="13057" max="13057" width="103.85546875" style="71" customWidth="1"/>
    <col min="13058" max="13066" width="19.7109375" style="71" customWidth="1"/>
    <col min="13067" max="13068" width="10.7109375" style="71" customWidth="1"/>
    <col min="13069" max="13069" width="9.140625" style="71"/>
    <col min="13070" max="13070" width="12.85546875" style="71" customWidth="1"/>
    <col min="13071" max="13071" width="23.42578125" style="71" customWidth="1"/>
    <col min="13072" max="13073" width="9.140625" style="71"/>
    <col min="13074" max="13074" width="10.5703125" style="71" bestFit="1" customWidth="1"/>
    <col min="13075" max="13075" width="11.28515625" style="71" customWidth="1"/>
    <col min="13076" max="13312" width="9.140625" style="71"/>
    <col min="13313" max="13313" width="103.85546875" style="71" customWidth="1"/>
    <col min="13314" max="13322" width="19.7109375" style="71" customWidth="1"/>
    <col min="13323" max="13324" width="10.7109375" style="71" customWidth="1"/>
    <col min="13325" max="13325" width="9.140625" style="71"/>
    <col min="13326" max="13326" width="12.85546875" style="71" customWidth="1"/>
    <col min="13327" max="13327" width="23.42578125" style="71" customWidth="1"/>
    <col min="13328" max="13329" width="9.140625" style="71"/>
    <col min="13330" max="13330" width="10.5703125" style="71" bestFit="1" customWidth="1"/>
    <col min="13331" max="13331" width="11.28515625" style="71" customWidth="1"/>
    <col min="13332" max="13568" width="9.140625" style="71"/>
    <col min="13569" max="13569" width="103.85546875" style="71" customWidth="1"/>
    <col min="13570" max="13578" width="19.7109375" style="71" customWidth="1"/>
    <col min="13579" max="13580" width="10.7109375" style="71" customWidth="1"/>
    <col min="13581" max="13581" width="9.140625" style="71"/>
    <col min="13582" max="13582" width="12.85546875" style="71" customWidth="1"/>
    <col min="13583" max="13583" width="23.42578125" style="71" customWidth="1"/>
    <col min="13584" max="13585" width="9.140625" style="71"/>
    <col min="13586" max="13586" width="10.5703125" style="71" bestFit="1" customWidth="1"/>
    <col min="13587" max="13587" width="11.28515625" style="71" customWidth="1"/>
    <col min="13588" max="13824" width="9.140625" style="71"/>
    <col min="13825" max="13825" width="103.85546875" style="71" customWidth="1"/>
    <col min="13826" max="13834" width="19.7109375" style="71" customWidth="1"/>
    <col min="13835" max="13836" width="10.7109375" style="71" customWidth="1"/>
    <col min="13837" max="13837" width="9.140625" style="71"/>
    <col min="13838" max="13838" width="12.85546875" style="71" customWidth="1"/>
    <col min="13839" max="13839" width="23.42578125" style="71" customWidth="1"/>
    <col min="13840" max="13841" width="9.140625" style="71"/>
    <col min="13842" max="13842" width="10.5703125" style="71" bestFit="1" customWidth="1"/>
    <col min="13843" max="13843" width="11.28515625" style="71" customWidth="1"/>
    <col min="13844" max="14080" width="9.140625" style="71"/>
    <col min="14081" max="14081" width="103.85546875" style="71" customWidth="1"/>
    <col min="14082" max="14090" width="19.7109375" style="71" customWidth="1"/>
    <col min="14091" max="14092" width="10.7109375" style="71" customWidth="1"/>
    <col min="14093" max="14093" width="9.140625" style="71"/>
    <col min="14094" max="14094" width="12.85546875" style="71" customWidth="1"/>
    <col min="14095" max="14095" width="23.42578125" style="71" customWidth="1"/>
    <col min="14096" max="14097" width="9.140625" style="71"/>
    <col min="14098" max="14098" width="10.5703125" style="71" bestFit="1" customWidth="1"/>
    <col min="14099" max="14099" width="11.28515625" style="71" customWidth="1"/>
    <col min="14100" max="14336" width="9.140625" style="71"/>
    <col min="14337" max="14337" width="103.85546875" style="71" customWidth="1"/>
    <col min="14338" max="14346" width="19.7109375" style="71" customWidth="1"/>
    <col min="14347" max="14348" width="10.7109375" style="71" customWidth="1"/>
    <col min="14349" max="14349" width="9.140625" style="71"/>
    <col min="14350" max="14350" width="12.85546875" style="71" customWidth="1"/>
    <col min="14351" max="14351" width="23.42578125" style="71" customWidth="1"/>
    <col min="14352" max="14353" width="9.140625" style="71"/>
    <col min="14354" max="14354" width="10.5703125" style="71" bestFit="1" customWidth="1"/>
    <col min="14355" max="14355" width="11.28515625" style="71" customWidth="1"/>
    <col min="14356" max="14592" width="9.140625" style="71"/>
    <col min="14593" max="14593" width="103.85546875" style="71" customWidth="1"/>
    <col min="14594" max="14602" width="19.7109375" style="71" customWidth="1"/>
    <col min="14603" max="14604" width="10.7109375" style="71" customWidth="1"/>
    <col min="14605" max="14605" width="9.140625" style="71"/>
    <col min="14606" max="14606" width="12.85546875" style="71" customWidth="1"/>
    <col min="14607" max="14607" width="23.42578125" style="71" customWidth="1"/>
    <col min="14608" max="14609" width="9.140625" style="71"/>
    <col min="14610" max="14610" width="10.5703125" style="71" bestFit="1" customWidth="1"/>
    <col min="14611" max="14611" width="11.28515625" style="71" customWidth="1"/>
    <col min="14612" max="14848" width="9.140625" style="71"/>
    <col min="14849" max="14849" width="103.85546875" style="71" customWidth="1"/>
    <col min="14850" max="14858" width="19.7109375" style="71" customWidth="1"/>
    <col min="14859" max="14860" width="10.7109375" style="71" customWidth="1"/>
    <col min="14861" max="14861" width="9.140625" style="71"/>
    <col min="14862" max="14862" width="12.85546875" style="71" customWidth="1"/>
    <col min="14863" max="14863" width="23.42578125" style="71" customWidth="1"/>
    <col min="14864" max="14865" width="9.140625" style="71"/>
    <col min="14866" max="14866" width="10.5703125" style="71" bestFit="1" customWidth="1"/>
    <col min="14867" max="14867" width="11.28515625" style="71" customWidth="1"/>
    <col min="14868" max="15104" width="9.140625" style="71"/>
    <col min="15105" max="15105" width="103.85546875" style="71" customWidth="1"/>
    <col min="15106" max="15114" width="19.7109375" style="71" customWidth="1"/>
    <col min="15115" max="15116" width="10.7109375" style="71" customWidth="1"/>
    <col min="15117" max="15117" width="9.140625" style="71"/>
    <col min="15118" max="15118" width="12.85546875" style="71" customWidth="1"/>
    <col min="15119" max="15119" width="23.42578125" style="71" customWidth="1"/>
    <col min="15120" max="15121" width="9.140625" style="71"/>
    <col min="15122" max="15122" width="10.5703125" style="71" bestFit="1" customWidth="1"/>
    <col min="15123" max="15123" width="11.28515625" style="71" customWidth="1"/>
    <col min="15124" max="15360" width="9.140625" style="71"/>
    <col min="15361" max="15361" width="103.85546875" style="71" customWidth="1"/>
    <col min="15362" max="15370" width="19.7109375" style="71" customWidth="1"/>
    <col min="15371" max="15372" width="10.7109375" style="71" customWidth="1"/>
    <col min="15373" max="15373" width="9.140625" style="71"/>
    <col min="15374" max="15374" width="12.85546875" style="71" customWidth="1"/>
    <col min="15375" max="15375" width="23.42578125" style="71" customWidth="1"/>
    <col min="15376" max="15377" width="9.140625" style="71"/>
    <col min="15378" max="15378" width="10.5703125" style="71" bestFit="1" customWidth="1"/>
    <col min="15379" max="15379" width="11.28515625" style="71" customWidth="1"/>
    <col min="15380" max="15616" width="9.140625" style="71"/>
    <col min="15617" max="15617" width="103.85546875" style="71" customWidth="1"/>
    <col min="15618" max="15626" width="19.7109375" style="71" customWidth="1"/>
    <col min="15627" max="15628" width="10.7109375" style="71" customWidth="1"/>
    <col min="15629" max="15629" width="9.140625" style="71"/>
    <col min="15630" max="15630" width="12.85546875" style="71" customWidth="1"/>
    <col min="15631" max="15631" width="23.42578125" style="71" customWidth="1"/>
    <col min="15632" max="15633" width="9.140625" style="71"/>
    <col min="15634" max="15634" width="10.5703125" style="71" bestFit="1" customWidth="1"/>
    <col min="15635" max="15635" width="11.28515625" style="71" customWidth="1"/>
    <col min="15636" max="15872" width="9.140625" style="71"/>
    <col min="15873" max="15873" width="103.85546875" style="71" customWidth="1"/>
    <col min="15874" max="15882" width="19.7109375" style="71" customWidth="1"/>
    <col min="15883" max="15884" width="10.7109375" style="71" customWidth="1"/>
    <col min="15885" max="15885" width="9.140625" style="71"/>
    <col min="15886" max="15886" width="12.85546875" style="71" customWidth="1"/>
    <col min="15887" max="15887" width="23.42578125" style="71" customWidth="1"/>
    <col min="15888" max="15889" width="9.140625" style="71"/>
    <col min="15890" max="15890" width="10.5703125" style="71" bestFit="1" customWidth="1"/>
    <col min="15891" max="15891" width="11.28515625" style="71" customWidth="1"/>
    <col min="15892" max="16128" width="9.140625" style="71"/>
    <col min="16129" max="16129" width="103.85546875" style="71" customWidth="1"/>
    <col min="16130" max="16138" width="19.7109375" style="71" customWidth="1"/>
    <col min="16139" max="16140" width="10.7109375" style="71" customWidth="1"/>
    <col min="16141" max="16141" width="9.140625" style="71"/>
    <col min="16142" max="16142" width="12.85546875" style="71" customWidth="1"/>
    <col min="16143" max="16143" width="23.42578125" style="71" customWidth="1"/>
    <col min="16144" max="16145" width="9.140625" style="71"/>
    <col min="16146" max="16146" width="10.5703125" style="71" bestFit="1" customWidth="1"/>
    <col min="16147" max="16147" width="11.28515625" style="71" customWidth="1"/>
    <col min="16148" max="16384" width="9.140625" style="71"/>
  </cols>
  <sheetData>
    <row r="1" spans="1:17">
      <c r="A1" s="6645"/>
      <c r="B1" s="6645"/>
      <c r="C1" s="6645"/>
      <c r="D1" s="6645"/>
      <c r="E1" s="6645"/>
      <c r="F1" s="6645"/>
      <c r="G1" s="6645"/>
      <c r="H1" s="6645"/>
      <c r="I1" s="6645"/>
      <c r="J1" s="6645"/>
      <c r="K1" s="6645"/>
      <c r="L1" s="6645"/>
      <c r="M1" s="6645"/>
      <c r="N1" s="6645"/>
      <c r="O1" s="6645"/>
      <c r="P1" s="6645"/>
      <c r="Q1" s="6645"/>
    </row>
    <row r="2" spans="1:17" ht="25.5" customHeight="1">
      <c r="A2" s="6645" t="s">
        <v>192</v>
      </c>
      <c r="B2" s="6645"/>
      <c r="C2" s="6645"/>
      <c r="D2" s="6645"/>
      <c r="E2" s="6645"/>
      <c r="F2" s="6645"/>
      <c r="G2" s="6645"/>
      <c r="H2" s="6645"/>
      <c r="I2" s="6645"/>
      <c r="J2" s="6645"/>
      <c r="K2" s="2956"/>
      <c r="L2" s="2956"/>
      <c r="M2" s="2956"/>
      <c r="N2" s="2956"/>
      <c r="O2" s="2956"/>
      <c r="P2" s="2956"/>
      <c r="Q2" s="2956"/>
    </row>
    <row r="3" spans="1:17">
      <c r="A3" s="6646" t="s">
        <v>193</v>
      </c>
      <c r="B3" s="6646"/>
      <c r="C3" s="6646"/>
      <c r="D3" s="6646"/>
      <c r="E3" s="6646"/>
      <c r="F3" s="6646"/>
      <c r="G3" s="6646"/>
      <c r="H3" s="6646"/>
      <c r="I3" s="6646"/>
      <c r="J3" s="6646"/>
      <c r="K3" s="103"/>
      <c r="L3" s="103"/>
      <c r="M3" s="103"/>
      <c r="N3" s="103"/>
      <c r="O3" s="103"/>
      <c r="P3" s="103"/>
    </row>
    <row r="4" spans="1:17" ht="25.5" customHeight="1">
      <c r="A4" s="6645" t="s">
        <v>408</v>
      </c>
      <c r="B4" s="6645"/>
      <c r="C4" s="6645"/>
      <c r="D4" s="6645"/>
      <c r="E4" s="6645"/>
      <c r="F4" s="6645"/>
      <c r="G4" s="6645"/>
      <c r="H4" s="6645"/>
      <c r="I4" s="6645"/>
      <c r="J4" s="6645"/>
      <c r="K4" s="2956"/>
      <c r="L4" s="2956"/>
    </row>
    <row r="5" spans="1:17">
      <c r="A5" s="480"/>
    </row>
    <row r="6" spans="1:17" ht="26.25" customHeight="1">
      <c r="A6" s="7060" t="s">
        <v>1</v>
      </c>
      <c r="B6" s="7081" t="s">
        <v>36</v>
      </c>
      <c r="C6" s="7082"/>
      <c r="D6" s="7083"/>
      <c r="E6" s="7081" t="s">
        <v>37</v>
      </c>
      <c r="F6" s="7082"/>
      <c r="G6" s="7083"/>
      <c r="H6" s="7075" t="s">
        <v>38</v>
      </c>
      <c r="I6" s="7076"/>
      <c r="J6" s="7077"/>
      <c r="K6" s="543"/>
      <c r="L6" s="543"/>
    </row>
    <row r="7" spans="1:17" ht="26.25" customHeight="1">
      <c r="A7" s="7061"/>
      <c r="B7" s="7084" t="s">
        <v>39</v>
      </c>
      <c r="C7" s="7085"/>
      <c r="D7" s="7086"/>
      <c r="E7" s="7084" t="s">
        <v>39</v>
      </c>
      <c r="F7" s="7085"/>
      <c r="G7" s="7086"/>
      <c r="H7" s="7078"/>
      <c r="I7" s="7079"/>
      <c r="J7" s="7080"/>
      <c r="K7" s="543"/>
      <c r="L7" s="543"/>
    </row>
    <row r="8" spans="1:17" ht="63" customHeight="1">
      <c r="A8" s="7062"/>
      <c r="B8" s="2963" t="s">
        <v>7</v>
      </c>
      <c r="C8" s="2964" t="s">
        <v>8</v>
      </c>
      <c r="D8" s="2934" t="s">
        <v>9</v>
      </c>
      <c r="E8" s="2963" t="s">
        <v>7</v>
      </c>
      <c r="F8" s="2964" t="s">
        <v>8</v>
      </c>
      <c r="G8" s="2934" t="s">
        <v>9</v>
      </c>
      <c r="H8" s="2963" t="s">
        <v>7</v>
      </c>
      <c r="I8" s="2964" t="s">
        <v>8</v>
      </c>
      <c r="J8" s="2934" t="s">
        <v>9</v>
      </c>
      <c r="K8" s="543"/>
      <c r="L8" s="543"/>
    </row>
    <row r="9" spans="1:17" ht="26.25">
      <c r="A9" s="2935" t="s">
        <v>10</v>
      </c>
      <c r="B9" s="2936"/>
      <c r="C9" s="556"/>
      <c r="D9" s="557"/>
      <c r="E9" s="2936"/>
      <c r="F9" s="556"/>
      <c r="G9" s="558"/>
      <c r="H9" s="2937"/>
      <c r="I9" s="559"/>
      <c r="J9" s="560"/>
      <c r="K9" s="543"/>
      <c r="L9" s="543"/>
    </row>
    <row r="10" spans="1:17" ht="26.25">
      <c r="A10" s="2969" t="s">
        <v>202</v>
      </c>
      <c r="B10" s="2769">
        <v>0</v>
      </c>
      <c r="C10" s="2785">
        <v>9</v>
      </c>
      <c r="D10" s="2943">
        <v>9</v>
      </c>
      <c r="E10" s="2769">
        <v>0</v>
      </c>
      <c r="F10" s="2785">
        <v>0</v>
      </c>
      <c r="G10" s="2943">
        <f>SUM(E10:F10)</f>
        <v>0</v>
      </c>
      <c r="H10" s="3053">
        <f>B10+E10</f>
        <v>0</v>
      </c>
      <c r="I10" s="2941">
        <f>C10+F10</f>
        <v>9</v>
      </c>
      <c r="J10" s="2942">
        <f>D10+G10</f>
        <v>9</v>
      </c>
      <c r="K10" s="543"/>
      <c r="L10" s="543"/>
    </row>
    <row r="11" spans="1:17" ht="26.25">
      <c r="A11" s="2970" t="s">
        <v>27</v>
      </c>
      <c r="B11" s="2971">
        <f t="shared" ref="B11:G11" si="0">SUM(B9:B10)</f>
        <v>0</v>
      </c>
      <c r="C11" s="2971">
        <f t="shared" si="0"/>
        <v>9</v>
      </c>
      <c r="D11" s="2971">
        <f t="shared" si="0"/>
        <v>9</v>
      </c>
      <c r="E11" s="2971">
        <f t="shared" si="0"/>
        <v>0</v>
      </c>
      <c r="F11" s="2971">
        <f t="shared" si="0"/>
        <v>0</v>
      </c>
      <c r="G11" s="2971">
        <f t="shared" si="0"/>
        <v>0</v>
      </c>
      <c r="H11" s="2971">
        <f>SUM(H10:H10)</f>
        <v>0</v>
      </c>
      <c r="I11" s="2971">
        <f>SUM(I10:I10)</f>
        <v>9</v>
      </c>
      <c r="J11" s="2776">
        <f>SUM(J10:J10)</f>
        <v>9</v>
      </c>
      <c r="K11" s="543"/>
      <c r="L11" s="543"/>
    </row>
    <row r="12" spans="1:17" ht="26.25">
      <c r="A12" s="2970" t="s">
        <v>15</v>
      </c>
      <c r="B12" s="3054"/>
      <c r="C12" s="3055"/>
      <c r="D12" s="3056"/>
      <c r="E12" s="3054"/>
      <c r="F12" s="3055"/>
      <c r="G12" s="3056"/>
      <c r="H12" s="3057"/>
      <c r="I12" s="3055"/>
      <c r="J12" s="3058"/>
      <c r="K12" s="543"/>
      <c r="L12" s="543"/>
    </row>
    <row r="13" spans="1:17" ht="26.25">
      <c r="A13" s="2972" t="s">
        <v>16</v>
      </c>
      <c r="B13" s="3054"/>
      <c r="C13" s="3006"/>
      <c r="D13" s="2976"/>
      <c r="E13" s="3054"/>
      <c r="F13" s="3006"/>
      <c r="G13" s="2976"/>
      <c r="H13" s="3057"/>
      <c r="I13" s="2974"/>
      <c r="J13" s="3059"/>
      <c r="K13" s="545"/>
      <c r="L13" s="545"/>
    </row>
    <row r="14" spans="1:17" ht="26.25">
      <c r="A14" s="2969" t="s">
        <v>202</v>
      </c>
      <c r="B14" s="2769">
        <v>0</v>
      </c>
      <c r="C14" s="2785">
        <v>10</v>
      </c>
      <c r="D14" s="2943">
        <v>10</v>
      </c>
      <c r="E14" s="2793">
        <v>0</v>
      </c>
      <c r="F14" s="3060">
        <v>0</v>
      </c>
      <c r="G14" s="2770">
        <f>SUM(E14:F14)</f>
        <v>0</v>
      </c>
      <c r="H14" s="3053">
        <f>B14+E14</f>
        <v>0</v>
      </c>
      <c r="I14" s="2941">
        <f>C14+F14</f>
        <v>10</v>
      </c>
      <c r="J14" s="2942">
        <f>D14+G14</f>
        <v>10</v>
      </c>
      <c r="K14" s="505"/>
      <c r="L14" s="505"/>
    </row>
    <row r="15" spans="1:17" ht="26.25">
      <c r="A15" s="2965" t="s">
        <v>17</v>
      </c>
      <c r="B15" s="2971">
        <f>SUM(B13:B14)</f>
        <v>0</v>
      </c>
      <c r="C15" s="2971">
        <f>SUM(C13:C14)</f>
        <v>10</v>
      </c>
      <c r="D15" s="2971">
        <f>SUM(D13:D14)</f>
        <v>10</v>
      </c>
      <c r="E15" s="3061">
        <f t="shared" ref="E15:J15" si="1">SUM(E14:E14)</f>
        <v>0</v>
      </c>
      <c r="F15" s="3061">
        <f t="shared" si="1"/>
        <v>0</v>
      </c>
      <c r="G15" s="2795">
        <f t="shared" si="1"/>
        <v>0</v>
      </c>
      <c r="H15" s="3061">
        <f t="shared" si="1"/>
        <v>0</v>
      </c>
      <c r="I15" s="3061">
        <f t="shared" si="1"/>
        <v>10</v>
      </c>
      <c r="J15" s="2795">
        <f t="shared" si="1"/>
        <v>10</v>
      </c>
      <c r="K15" s="546"/>
      <c r="L15" s="546"/>
    </row>
    <row r="16" spans="1:17" ht="26.25">
      <c r="A16" s="3062" t="s">
        <v>18</v>
      </c>
      <c r="B16" s="3011"/>
      <c r="C16" s="3013"/>
      <c r="D16" s="3063"/>
      <c r="E16" s="3011"/>
      <c r="F16" s="3013"/>
      <c r="G16" s="3064"/>
      <c r="H16" s="3065"/>
      <c r="I16" s="3066"/>
      <c r="J16" s="3067"/>
      <c r="K16" s="505"/>
      <c r="L16" s="505"/>
    </row>
    <row r="17" spans="1:16" ht="26.25">
      <c r="A17" s="2969" t="s">
        <v>202</v>
      </c>
      <c r="B17" s="3068">
        <v>0</v>
      </c>
      <c r="C17" s="2800">
        <v>0</v>
      </c>
      <c r="D17" s="3029">
        <f>SUM(B17:C17)</f>
        <v>0</v>
      </c>
      <c r="E17" s="2802">
        <v>0</v>
      </c>
      <c r="F17" s="2799">
        <v>0</v>
      </c>
      <c r="G17" s="3029">
        <f>SUM(E17:F17)</f>
        <v>0</v>
      </c>
      <c r="H17" s="3069">
        <f>B17+E17</f>
        <v>0</v>
      </c>
      <c r="I17" s="3070">
        <f>C17+F17</f>
        <v>0</v>
      </c>
      <c r="J17" s="3071">
        <f>D17+G17</f>
        <v>0</v>
      </c>
      <c r="K17" s="505"/>
      <c r="L17" s="505"/>
    </row>
    <row r="18" spans="1:16">
      <c r="A18" s="2965" t="s">
        <v>19</v>
      </c>
      <c r="B18" s="2979">
        <f t="shared" ref="B18:J18" si="2">SUM(B17:B17)</f>
        <v>0</v>
      </c>
      <c r="C18" s="2979">
        <f t="shared" si="2"/>
        <v>0</v>
      </c>
      <c r="D18" s="2979">
        <f t="shared" si="2"/>
        <v>0</v>
      </c>
      <c r="E18" s="2979">
        <f t="shared" si="2"/>
        <v>0</v>
      </c>
      <c r="F18" s="2979">
        <f t="shared" si="2"/>
        <v>0</v>
      </c>
      <c r="G18" s="2979">
        <f t="shared" si="2"/>
        <v>0</v>
      </c>
      <c r="H18" s="2979">
        <f t="shared" si="2"/>
        <v>0</v>
      </c>
      <c r="I18" s="2979">
        <f t="shared" si="2"/>
        <v>0</v>
      </c>
      <c r="J18" s="2795">
        <f t="shared" si="2"/>
        <v>0</v>
      </c>
      <c r="K18" s="505"/>
      <c r="L18" s="505"/>
    </row>
    <row r="19" spans="1:16">
      <c r="A19" s="2980" t="s">
        <v>29</v>
      </c>
      <c r="B19" s="2971">
        <f t="shared" ref="B19:J19" si="3">B15</f>
        <v>0</v>
      </c>
      <c r="C19" s="2971">
        <f t="shared" si="3"/>
        <v>10</v>
      </c>
      <c r="D19" s="2971">
        <f t="shared" si="3"/>
        <v>10</v>
      </c>
      <c r="E19" s="2971">
        <f t="shared" si="3"/>
        <v>0</v>
      </c>
      <c r="F19" s="2971">
        <f t="shared" si="3"/>
        <v>0</v>
      </c>
      <c r="G19" s="3072">
        <f t="shared" si="3"/>
        <v>0</v>
      </c>
      <c r="H19" s="3072">
        <f t="shared" si="3"/>
        <v>0</v>
      </c>
      <c r="I19" s="3072">
        <f t="shared" si="3"/>
        <v>10</v>
      </c>
      <c r="J19" s="2776">
        <f t="shared" si="3"/>
        <v>10</v>
      </c>
      <c r="K19" s="561"/>
      <c r="L19" s="561"/>
    </row>
    <row r="20" spans="1:16">
      <c r="A20" s="2980" t="s">
        <v>30</v>
      </c>
      <c r="B20" s="2971">
        <f t="shared" ref="B20:J20" si="4">B18</f>
        <v>0</v>
      </c>
      <c r="C20" s="2971">
        <f t="shared" si="4"/>
        <v>0</v>
      </c>
      <c r="D20" s="2971">
        <f t="shared" si="4"/>
        <v>0</v>
      </c>
      <c r="E20" s="2971">
        <f t="shared" si="4"/>
        <v>0</v>
      </c>
      <c r="F20" s="2971">
        <f t="shared" si="4"/>
        <v>0</v>
      </c>
      <c r="G20" s="3072">
        <f t="shared" si="4"/>
        <v>0</v>
      </c>
      <c r="H20" s="3072">
        <f t="shared" si="4"/>
        <v>0</v>
      </c>
      <c r="I20" s="3072">
        <f t="shared" si="4"/>
        <v>0</v>
      </c>
      <c r="J20" s="2776">
        <f t="shared" si="4"/>
        <v>0</v>
      </c>
      <c r="K20" s="100"/>
      <c r="L20" s="100"/>
    </row>
    <row r="21" spans="1:16">
      <c r="A21" s="2981" t="s">
        <v>31</v>
      </c>
      <c r="B21" s="2982">
        <f t="shared" ref="B21:J21" si="5">SUM(B19:B20)</f>
        <v>0</v>
      </c>
      <c r="C21" s="2982">
        <f t="shared" si="5"/>
        <v>10</v>
      </c>
      <c r="D21" s="2982">
        <f t="shared" si="5"/>
        <v>10</v>
      </c>
      <c r="E21" s="2982">
        <f t="shared" si="5"/>
        <v>0</v>
      </c>
      <c r="F21" s="2982">
        <f t="shared" si="5"/>
        <v>0</v>
      </c>
      <c r="G21" s="3073">
        <f t="shared" si="5"/>
        <v>0</v>
      </c>
      <c r="H21" s="3073">
        <f t="shared" si="5"/>
        <v>0</v>
      </c>
      <c r="I21" s="3073">
        <f t="shared" si="5"/>
        <v>10</v>
      </c>
      <c r="J21" s="2932">
        <f t="shared" si="5"/>
        <v>10</v>
      </c>
      <c r="K21" s="100"/>
      <c r="L21" s="100"/>
    </row>
    <row r="22" spans="1:16">
      <c r="A22" s="505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6" ht="25.5" hidden="1" customHeight="1">
      <c r="A23" s="505"/>
      <c r="B23" s="100"/>
      <c r="C23" s="100"/>
      <c r="D23" s="100"/>
      <c r="E23" s="100"/>
      <c r="F23" s="100"/>
      <c r="G23" s="100"/>
      <c r="H23" s="100"/>
      <c r="I23" s="100"/>
      <c r="J23" s="100"/>
      <c r="K23" s="101"/>
    </row>
    <row r="24" spans="1:16">
      <c r="A24" s="6479"/>
      <c r="B24" s="6479"/>
      <c r="C24" s="6479"/>
      <c r="D24" s="6479"/>
      <c r="E24" s="6479"/>
      <c r="F24" s="6479"/>
      <c r="G24" s="6479"/>
      <c r="H24" s="6479"/>
      <c r="I24" s="6479"/>
      <c r="J24" s="6479"/>
      <c r="K24" s="6479"/>
      <c r="L24" s="6479"/>
      <c r="M24" s="6479"/>
      <c r="N24" s="6479"/>
      <c r="O24" s="6479"/>
      <c r="P24" s="6479"/>
    </row>
    <row r="25" spans="1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</sheetData>
  <mergeCells count="11">
    <mergeCell ref="B7:D7"/>
    <mergeCell ref="E7:G7"/>
    <mergeCell ref="A24:P24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2"/>
  <sheetViews>
    <sheetView topLeftCell="A7" zoomScale="50" zoomScaleNormal="50" workbookViewId="0">
      <selection activeCell="R25" sqref="R25"/>
    </sheetView>
  </sheetViews>
  <sheetFormatPr defaultRowHeight="25.5"/>
  <cols>
    <col min="1" max="1" width="95.140625" style="262" customWidth="1"/>
    <col min="2" max="13" width="18.7109375" style="262" customWidth="1"/>
    <col min="14" max="15" width="10.7109375" style="262" customWidth="1"/>
    <col min="16" max="16" width="9.140625" style="262"/>
    <col min="17" max="17" width="12.85546875" style="262" customWidth="1"/>
    <col min="18" max="18" width="23.42578125" style="262" customWidth="1"/>
    <col min="19" max="20" width="9.140625" style="262"/>
    <col min="21" max="21" width="10.5703125" style="262" bestFit="1" customWidth="1"/>
    <col min="22" max="22" width="11.28515625" style="262" customWidth="1"/>
    <col min="23" max="256" width="9.140625" style="262"/>
    <col min="257" max="257" width="95.140625" style="262" customWidth="1"/>
    <col min="258" max="269" width="18.7109375" style="262" customWidth="1"/>
    <col min="270" max="271" width="10.7109375" style="262" customWidth="1"/>
    <col min="272" max="272" width="9.140625" style="262"/>
    <col min="273" max="273" width="12.85546875" style="262" customWidth="1"/>
    <col min="274" max="274" width="23.42578125" style="262" customWidth="1"/>
    <col min="275" max="276" width="9.140625" style="262"/>
    <col min="277" max="277" width="10.5703125" style="262" bestFit="1" customWidth="1"/>
    <col min="278" max="278" width="11.28515625" style="262" customWidth="1"/>
    <col min="279" max="512" width="9.140625" style="262"/>
    <col min="513" max="513" width="95.140625" style="262" customWidth="1"/>
    <col min="514" max="525" width="18.7109375" style="262" customWidth="1"/>
    <col min="526" max="527" width="10.7109375" style="262" customWidth="1"/>
    <col min="528" max="528" width="9.140625" style="262"/>
    <col min="529" max="529" width="12.85546875" style="262" customWidth="1"/>
    <col min="530" max="530" width="23.42578125" style="262" customWidth="1"/>
    <col min="531" max="532" width="9.140625" style="262"/>
    <col min="533" max="533" width="10.5703125" style="262" bestFit="1" customWidth="1"/>
    <col min="534" max="534" width="11.28515625" style="262" customWidth="1"/>
    <col min="535" max="768" width="9.140625" style="262"/>
    <col min="769" max="769" width="95.140625" style="262" customWidth="1"/>
    <col min="770" max="781" width="18.7109375" style="262" customWidth="1"/>
    <col min="782" max="783" width="10.7109375" style="262" customWidth="1"/>
    <col min="784" max="784" width="9.140625" style="262"/>
    <col min="785" max="785" width="12.85546875" style="262" customWidth="1"/>
    <col min="786" max="786" width="23.42578125" style="262" customWidth="1"/>
    <col min="787" max="788" width="9.140625" style="262"/>
    <col min="789" max="789" width="10.5703125" style="262" bestFit="1" customWidth="1"/>
    <col min="790" max="790" width="11.28515625" style="262" customWidth="1"/>
    <col min="791" max="1024" width="9.140625" style="262"/>
    <col min="1025" max="1025" width="95.140625" style="262" customWidth="1"/>
    <col min="1026" max="1037" width="18.7109375" style="262" customWidth="1"/>
    <col min="1038" max="1039" width="10.7109375" style="262" customWidth="1"/>
    <col min="1040" max="1040" width="9.140625" style="262"/>
    <col min="1041" max="1041" width="12.85546875" style="262" customWidth="1"/>
    <col min="1042" max="1042" width="23.42578125" style="262" customWidth="1"/>
    <col min="1043" max="1044" width="9.140625" style="262"/>
    <col min="1045" max="1045" width="10.5703125" style="262" bestFit="1" customWidth="1"/>
    <col min="1046" max="1046" width="11.28515625" style="262" customWidth="1"/>
    <col min="1047" max="1280" width="9.140625" style="262"/>
    <col min="1281" max="1281" width="95.140625" style="262" customWidth="1"/>
    <col min="1282" max="1293" width="18.7109375" style="262" customWidth="1"/>
    <col min="1294" max="1295" width="10.7109375" style="262" customWidth="1"/>
    <col min="1296" max="1296" width="9.140625" style="262"/>
    <col min="1297" max="1297" width="12.85546875" style="262" customWidth="1"/>
    <col min="1298" max="1298" width="23.42578125" style="262" customWidth="1"/>
    <col min="1299" max="1300" width="9.140625" style="262"/>
    <col min="1301" max="1301" width="10.5703125" style="262" bestFit="1" customWidth="1"/>
    <col min="1302" max="1302" width="11.28515625" style="262" customWidth="1"/>
    <col min="1303" max="1536" width="9.140625" style="262"/>
    <col min="1537" max="1537" width="95.140625" style="262" customWidth="1"/>
    <col min="1538" max="1549" width="18.7109375" style="262" customWidth="1"/>
    <col min="1550" max="1551" width="10.7109375" style="262" customWidth="1"/>
    <col min="1552" max="1552" width="9.140625" style="262"/>
    <col min="1553" max="1553" width="12.85546875" style="262" customWidth="1"/>
    <col min="1554" max="1554" width="23.42578125" style="262" customWidth="1"/>
    <col min="1555" max="1556" width="9.140625" style="262"/>
    <col min="1557" max="1557" width="10.5703125" style="262" bestFit="1" customWidth="1"/>
    <col min="1558" max="1558" width="11.28515625" style="262" customWidth="1"/>
    <col min="1559" max="1792" width="9.140625" style="262"/>
    <col min="1793" max="1793" width="95.140625" style="262" customWidth="1"/>
    <col min="1794" max="1805" width="18.7109375" style="262" customWidth="1"/>
    <col min="1806" max="1807" width="10.7109375" style="262" customWidth="1"/>
    <col min="1808" max="1808" width="9.140625" style="262"/>
    <col min="1809" max="1809" width="12.85546875" style="262" customWidth="1"/>
    <col min="1810" max="1810" width="23.42578125" style="262" customWidth="1"/>
    <col min="1811" max="1812" width="9.140625" style="262"/>
    <col min="1813" max="1813" width="10.5703125" style="262" bestFit="1" customWidth="1"/>
    <col min="1814" max="1814" width="11.28515625" style="262" customWidth="1"/>
    <col min="1815" max="2048" width="9.140625" style="262"/>
    <col min="2049" max="2049" width="95.140625" style="262" customWidth="1"/>
    <col min="2050" max="2061" width="18.7109375" style="262" customWidth="1"/>
    <col min="2062" max="2063" width="10.7109375" style="262" customWidth="1"/>
    <col min="2064" max="2064" width="9.140625" style="262"/>
    <col min="2065" max="2065" width="12.85546875" style="262" customWidth="1"/>
    <col min="2066" max="2066" width="23.42578125" style="262" customWidth="1"/>
    <col min="2067" max="2068" width="9.140625" style="262"/>
    <col min="2069" max="2069" width="10.5703125" style="262" bestFit="1" customWidth="1"/>
    <col min="2070" max="2070" width="11.28515625" style="262" customWidth="1"/>
    <col min="2071" max="2304" width="9.140625" style="262"/>
    <col min="2305" max="2305" width="95.140625" style="262" customWidth="1"/>
    <col min="2306" max="2317" width="18.7109375" style="262" customWidth="1"/>
    <col min="2318" max="2319" width="10.7109375" style="262" customWidth="1"/>
    <col min="2320" max="2320" width="9.140625" style="262"/>
    <col min="2321" max="2321" width="12.85546875" style="262" customWidth="1"/>
    <col min="2322" max="2322" width="23.42578125" style="262" customWidth="1"/>
    <col min="2323" max="2324" width="9.140625" style="262"/>
    <col min="2325" max="2325" width="10.5703125" style="262" bestFit="1" customWidth="1"/>
    <col min="2326" max="2326" width="11.28515625" style="262" customWidth="1"/>
    <col min="2327" max="2560" width="9.140625" style="262"/>
    <col min="2561" max="2561" width="95.140625" style="262" customWidth="1"/>
    <col min="2562" max="2573" width="18.7109375" style="262" customWidth="1"/>
    <col min="2574" max="2575" width="10.7109375" style="262" customWidth="1"/>
    <col min="2576" max="2576" width="9.140625" style="262"/>
    <col min="2577" max="2577" width="12.85546875" style="262" customWidth="1"/>
    <col min="2578" max="2578" width="23.42578125" style="262" customWidth="1"/>
    <col min="2579" max="2580" width="9.140625" style="262"/>
    <col min="2581" max="2581" width="10.5703125" style="262" bestFit="1" customWidth="1"/>
    <col min="2582" max="2582" width="11.28515625" style="262" customWidth="1"/>
    <col min="2583" max="2816" width="9.140625" style="262"/>
    <col min="2817" max="2817" width="95.140625" style="262" customWidth="1"/>
    <col min="2818" max="2829" width="18.7109375" style="262" customWidth="1"/>
    <col min="2830" max="2831" width="10.7109375" style="262" customWidth="1"/>
    <col min="2832" max="2832" width="9.140625" style="262"/>
    <col min="2833" max="2833" width="12.85546875" style="262" customWidth="1"/>
    <col min="2834" max="2834" width="23.42578125" style="262" customWidth="1"/>
    <col min="2835" max="2836" width="9.140625" style="262"/>
    <col min="2837" max="2837" width="10.5703125" style="262" bestFit="1" customWidth="1"/>
    <col min="2838" max="2838" width="11.28515625" style="262" customWidth="1"/>
    <col min="2839" max="3072" width="9.140625" style="262"/>
    <col min="3073" max="3073" width="95.140625" style="262" customWidth="1"/>
    <col min="3074" max="3085" width="18.7109375" style="262" customWidth="1"/>
    <col min="3086" max="3087" width="10.7109375" style="262" customWidth="1"/>
    <col min="3088" max="3088" width="9.140625" style="262"/>
    <col min="3089" max="3089" width="12.85546875" style="262" customWidth="1"/>
    <col min="3090" max="3090" width="23.42578125" style="262" customWidth="1"/>
    <col min="3091" max="3092" width="9.140625" style="262"/>
    <col min="3093" max="3093" width="10.5703125" style="262" bestFit="1" customWidth="1"/>
    <col min="3094" max="3094" width="11.28515625" style="262" customWidth="1"/>
    <col min="3095" max="3328" width="9.140625" style="262"/>
    <col min="3329" max="3329" width="95.140625" style="262" customWidth="1"/>
    <col min="3330" max="3341" width="18.7109375" style="262" customWidth="1"/>
    <col min="3342" max="3343" width="10.7109375" style="262" customWidth="1"/>
    <col min="3344" max="3344" width="9.140625" style="262"/>
    <col min="3345" max="3345" width="12.85546875" style="262" customWidth="1"/>
    <col min="3346" max="3346" width="23.42578125" style="262" customWidth="1"/>
    <col min="3347" max="3348" width="9.140625" style="262"/>
    <col min="3349" max="3349" width="10.5703125" style="262" bestFit="1" customWidth="1"/>
    <col min="3350" max="3350" width="11.28515625" style="262" customWidth="1"/>
    <col min="3351" max="3584" width="9.140625" style="262"/>
    <col min="3585" max="3585" width="95.140625" style="262" customWidth="1"/>
    <col min="3586" max="3597" width="18.7109375" style="262" customWidth="1"/>
    <col min="3598" max="3599" width="10.7109375" style="262" customWidth="1"/>
    <col min="3600" max="3600" width="9.140625" style="262"/>
    <col min="3601" max="3601" width="12.85546875" style="262" customWidth="1"/>
    <col min="3602" max="3602" width="23.42578125" style="262" customWidth="1"/>
    <col min="3603" max="3604" width="9.140625" style="262"/>
    <col min="3605" max="3605" width="10.5703125" style="262" bestFit="1" customWidth="1"/>
    <col min="3606" max="3606" width="11.28515625" style="262" customWidth="1"/>
    <col min="3607" max="3840" width="9.140625" style="262"/>
    <col min="3841" max="3841" width="95.140625" style="262" customWidth="1"/>
    <col min="3842" max="3853" width="18.7109375" style="262" customWidth="1"/>
    <col min="3854" max="3855" width="10.7109375" style="262" customWidth="1"/>
    <col min="3856" max="3856" width="9.140625" style="262"/>
    <col min="3857" max="3857" width="12.85546875" style="262" customWidth="1"/>
    <col min="3858" max="3858" width="23.42578125" style="262" customWidth="1"/>
    <col min="3859" max="3860" width="9.140625" style="262"/>
    <col min="3861" max="3861" width="10.5703125" style="262" bestFit="1" customWidth="1"/>
    <col min="3862" max="3862" width="11.28515625" style="262" customWidth="1"/>
    <col min="3863" max="4096" width="9.140625" style="262"/>
    <col min="4097" max="4097" width="95.140625" style="262" customWidth="1"/>
    <col min="4098" max="4109" width="18.7109375" style="262" customWidth="1"/>
    <col min="4110" max="4111" width="10.7109375" style="262" customWidth="1"/>
    <col min="4112" max="4112" width="9.140625" style="262"/>
    <col min="4113" max="4113" width="12.85546875" style="262" customWidth="1"/>
    <col min="4114" max="4114" width="23.42578125" style="262" customWidth="1"/>
    <col min="4115" max="4116" width="9.140625" style="262"/>
    <col min="4117" max="4117" width="10.5703125" style="262" bestFit="1" customWidth="1"/>
    <col min="4118" max="4118" width="11.28515625" style="262" customWidth="1"/>
    <col min="4119" max="4352" width="9.140625" style="262"/>
    <col min="4353" max="4353" width="95.140625" style="262" customWidth="1"/>
    <col min="4354" max="4365" width="18.7109375" style="262" customWidth="1"/>
    <col min="4366" max="4367" width="10.7109375" style="262" customWidth="1"/>
    <col min="4368" max="4368" width="9.140625" style="262"/>
    <col min="4369" max="4369" width="12.85546875" style="262" customWidth="1"/>
    <col min="4370" max="4370" width="23.42578125" style="262" customWidth="1"/>
    <col min="4371" max="4372" width="9.140625" style="262"/>
    <col min="4373" max="4373" width="10.5703125" style="262" bestFit="1" customWidth="1"/>
    <col min="4374" max="4374" width="11.28515625" style="262" customWidth="1"/>
    <col min="4375" max="4608" width="9.140625" style="262"/>
    <col min="4609" max="4609" width="95.140625" style="262" customWidth="1"/>
    <col min="4610" max="4621" width="18.7109375" style="262" customWidth="1"/>
    <col min="4622" max="4623" width="10.7109375" style="262" customWidth="1"/>
    <col min="4624" max="4624" width="9.140625" style="262"/>
    <col min="4625" max="4625" width="12.85546875" style="262" customWidth="1"/>
    <col min="4626" max="4626" width="23.42578125" style="262" customWidth="1"/>
    <col min="4627" max="4628" width="9.140625" style="262"/>
    <col min="4629" max="4629" width="10.5703125" style="262" bestFit="1" customWidth="1"/>
    <col min="4630" max="4630" width="11.28515625" style="262" customWidth="1"/>
    <col min="4631" max="4864" width="9.140625" style="262"/>
    <col min="4865" max="4865" width="95.140625" style="262" customWidth="1"/>
    <col min="4866" max="4877" width="18.7109375" style="262" customWidth="1"/>
    <col min="4878" max="4879" width="10.7109375" style="262" customWidth="1"/>
    <col min="4880" max="4880" width="9.140625" style="262"/>
    <col min="4881" max="4881" width="12.85546875" style="262" customWidth="1"/>
    <col min="4882" max="4882" width="23.42578125" style="262" customWidth="1"/>
    <col min="4883" max="4884" width="9.140625" style="262"/>
    <col min="4885" max="4885" width="10.5703125" style="262" bestFit="1" customWidth="1"/>
    <col min="4886" max="4886" width="11.28515625" style="262" customWidth="1"/>
    <col min="4887" max="5120" width="9.140625" style="262"/>
    <col min="5121" max="5121" width="95.140625" style="262" customWidth="1"/>
    <col min="5122" max="5133" width="18.7109375" style="262" customWidth="1"/>
    <col min="5134" max="5135" width="10.7109375" style="262" customWidth="1"/>
    <col min="5136" max="5136" width="9.140625" style="262"/>
    <col min="5137" max="5137" width="12.85546875" style="262" customWidth="1"/>
    <col min="5138" max="5138" width="23.42578125" style="262" customWidth="1"/>
    <col min="5139" max="5140" width="9.140625" style="262"/>
    <col min="5141" max="5141" width="10.5703125" style="262" bestFit="1" customWidth="1"/>
    <col min="5142" max="5142" width="11.28515625" style="262" customWidth="1"/>
    <col min="5143" max="5376" width="9.140625" style="262"/>
    <col min="5377" max="5377" width="95.140625" style="262" customWidth="1"/>
    <col min="5378" max="5389" width="18.7109375" style="262" customWidth="1"/>
    <col min="5390" max="5391" width="10.7109375" style="262" customWidth="1"/>
    <col min="5392" max="5392" width="9.140625" style="262"/>
    <col min="5393" max="5393" width="12.85546875" style="262" customWidth="1"/>
    <col min="5394" max="5394" width="23.42578125" style="262" customWidth="1"/>
    <col min="5395" max="5396" width="9.140625" style="262"/>
    <col min="5397" max="5397" width="10.5703125" style="262" bestFit="1" customWidth="1"/>
    <col min="5398" max="5398" width="11.28515625" style="262" customWidth="1"/>
    <col min="5399" max="5632" width="9.140625" style="262"/>
    <col min="5633" max="5633" width="95.140625" style="262" customWidth="1"/>
    <col min="5634" max="5645" width="18.7109375" style="262" customWidth="1"/>
    <col min="5646" max="5647" width="10.7109375" style="262" customWidth="1"/>
    <col min="5648" max="5648" width="9.140625" style="262"/>
    <col min="5649" max="5649" width="12.85546875" style="262" customWidth="1"/>
    <col min="5650" max="5650" width="23.42578125" style="262" customWidth="1"/>
    <col min="5651" max="5652" width="9.140625" style="262"/>
    <col min="5653" max="5653" width="10.5703125" style="262" bestFit="1" customWidth="1"/>
    <col min="5654" max="5654" width="11.28515625" style="262" customWidth="1"/>
    <col min="5655" max="5888" width="9.140625" style="262"/>
    <col min="5889" max="5889" width="95.140625" style="262" customWidth="1"/>
    <col min="5890" max="5901" width="18.7109375" style="262" customWidth="1"/>
    <col min="5902" max="5903" width="10.7109375" style="262" customWidth="1"/>
    <col min="5904" max="5904" width="9.140625" style="262"/>
    <col min="5905" max="5905" width="12.85546875" style="262" customWidth="1"/>
    <col min="5906" max="5906" width="23.42578125" style="262" customWidth="1"/>
    <col min="5907" max="5908" width="9.140625" style="262"/>
    <col min="5909" max="5909" width="10.5703125" style="262" bestFit="1" customWidth="1"/>
    <col min="5910" max="5910" width="11.28515625" style="262" customWidth="1"/>
    <col min="5911" max="6144" width="9.140625" style="262"/>
    <col min="6145" max="6145" width="95.140625" style="262" customWidth="1"/>
    <col min="6146" max="6157" width="18.7109375" style="262" customWidth="1"/>
    <col min="6158" max="6159" width="10.7109375" style="262" customWidth="1"/>
    <col min="6160" max="6160" width="9.140625" style="262"/>
    <col min="6161" max="6161" width="12.85546875" style="262" customWidth="1"/>
    <col min="6162" max="6162" width="23.42578125" style="262" customWidth="1"/>
    <col min="6163" max="6164" width="9.140625" style="262"/>
    <col min="6165" max="6165" width="10.5703125" style="262" bestFit="1" customWidth="1"/>
    <col min="6166" max="6166" width="11.28515625" style="262" customWidth="1"/>
    <col min="6167" max="6400" width="9.140625" style="262"/>
    <col min="6401" max="6401" width="95.140625" style="262" customWidth="1"/>
    <col min="6402" max="6413" width="18.7109375" style="262" customWidth="1"/>
    <col min="6414" max="6415" width="10.7109375" style="262" customWidth="1"/>
    <col min="6416" max="6416" width="9.140625" style="262"/>
    <col min="6417" max="6417" width="12.85546875" style="262" customWidth="1"/>
    <col min="6418" max="6418" width="23.42578125" style="262" customWidth="1"/>
    <col min="6419" max="6420" width="9.140625" style="262"/>
    <col min="6421" max="6421" width="10.5703125" style="262" bestFit="1" customWidth="1"/>
    <col min="6422" max="6422" width="11.28515625" style="262" customWidth="1"/>
    <col min="6423" max="6656" width="9.140625" style="262"/>
    <col min="6657" max="6657" width="95.140625" style="262" customWidth="1"/>
    <col min="6658" max="6669" width="18.7109375" style="262" customWidth="1"/>
    <col min="6670" max="6671" width="10.7109375" style="262" customWidth="1"/>
    <col min="6672" max="6672" width="9.140625" style="262"/>
    <col min="6673" max="6673" width="12.85546875" style="262" customWidth="1"/>
    <col min="6674" max="6674" width="23.42578125" style="262" customWidth="1"/>
    <col min="6675" max="6676" width="9.140625" style="262"/>
    <col min="6677" max="6677" width="10.5703125" style="262" bestFit="1" customWidth="1"/>
    <col min="6678" max="6678" width="11.28515625" style="262" customWidth="1"/>
    <col min="6679" max="6912" width="9.140625" style="262"/>
    <col min="6913" max="6913" width="95.140625" style="262" customWidth="1"/>
    <col min="6914" max="6925" width="18.7109375" style="262" customWidth="1"/>
    <col min="6926" max="6927" width="10.7109375" style="262" customWidth="1"/>
    <col min="6928" max="6928" width="9.140625" style="262"/>
    <col min="6929" max="6929" width="12.85546875" style="262" customWidth="1"/>
    <col min="6930" max="6930" width="23.42578125" style="262" customWidth="1"/>
    <col min="6931" max="6932" width="9.140625" style="262"/>
    <col min="6933" max="6933" width="10.5703125" style="262" bestFit="1" customWidth="1"/>
    <col min="6934" max="6934" width="11.28515625" style="262" customWidth="1"/>
    <col min="6935" max="7168" width="9.140625" style="262"/>
    <col min="7169" max="7169" width="95.140625" style="262" customWidth="1"/>
    <col min="7170" max="7181" width="18.7109375" style="262" customWidth="1"/>
    <col min="7182" max="7183" width="10.7109375" style="262" customWidth="1"/>
    <col min="7184" max="7184" width="9.140625" style="262"/>
    <col min="7185" max="7185" width="12.85546875" style="262" customWidth="1"/>
    <col min="7186" max="7186" width="23.42578125" style="262" customWidth="1"/>
    <col min="7187" max="7188" width="9.140625" style="262"/>
    <col min="7189" max="7189" width="10.5703125" style="262" bestFit="1" customWidth="1"/>
    <col min="7190" max="7190" width="11.28515625" style="262" customWidth="1"/>
    <col min="7191" max="7424" width="9.140625" style="262"/>
    <col min="7425" max="7425" width="95.140625" style="262" customWidth="1"/>
    <col min="7426" max="7437" width="18.7109375" style="262" customWidth="1"/>
    <col min="7438" max="7439" width="10.7109375" style="262" customWidth="1"/>
    <col min="7440" max="7440" width="9.140625" style="262"/>
    <col min="7441" max="7441" width="12.85546875" style="262" customWidth="1"/>
    <col min="7442" max="7442" width="23.42578125" style="262" customWidth="1"/>
    <col min="7443" max="7444" width="9.140625" style="262"/>
    <col min="7445" max="7445" width="10.5703125" style="262" bestFit="1" customWidth="1"/>
    <col min="7446" max="7446" width="11.28515625" style="262" customWidth="1"/>
    <col min="7447" max="7680" width="9.140625" style="262"/>
    <col min="7681" max="7681" width="95.140625" style="262" customWidth="1"/>
    <col min="7682" max="7693" width="18.7109375" style="262" customWidth="1"/>
    <col min="7694" max="7695" width="10.7109375" style="262" customWidth="1"/>
    <col min="7696" max="7696" width="9.140625" style="262"/>
    <col min="7697" max="7697" width="12.85546875" style="262" customWidth="1"/>
    <col min="7698" max="7698" width="23.42578125" style="262" customWidth="1"/>
    <col min="7699" max="7700" width="9.140625" style="262"/>
    <col min="7701" max="7701" width="10.5703125" style="262" bestFit="1" customWidth="1"/>
    <col min="7702" max="7702" width="11.28515625" style="262" customWidth="1"/>
    <col min="7703" max="7936" width="9.140625" style="262"/>
    <col min="7937" max="7937" width="95.140625" style="262" customWidth="1"/>
    <col min="7938" max="7949" width="18.7109375" style="262" customWidth="1"/>
    <col min="7950" max="7951" width="10.7109375" style="262" customWidth="1"/>
    <col min="7952" max="7952" width="9.140625" style="262"/>
    <col min="7953" max="7953" width="12.85546875" style="262" customWidth="1"/>
    <col min="7954" max="7954" width="23.42578125" style="262" customWidth="1"/>
    <col min="7955" max="7956" width="9.140625" style="262"/>
    <col min="7957" max="7957" width="10.5703125" style="262" bestFit="1" customWidth="1"/>
    <col min="7958" max="7958" width="11.28515625" style="262" customWidth="1"/>
    <col min="7959" max="8192" width="9.140625" style="262"/>
    <col min="8193" max="8193" width="95.140625" style="262" customWidth="1"/>
    <col min="8194" max="8205" width="18.7109375" style="262" customWidth="1"/>
    <col min="8206" max="8207" width="10.7109375" style="262" customWidth="1"/>
    <col min="8208" max="8208" width="9.140625" style="262"/>
    <col min="8209" max="8209" width="12.85546875" style="262" customWidth="1"/>
    <col min="8210" max="8210" width="23.42578125" style="262" customWidth="1"/>
    <col min="8211" max="8212" width="9.140625" style="262"/>
    <col min="8213" max="8213" width="10.5703125" style="262" bestFit="1" customWidth="1"/>
    <col min="8214" max="8214" width="11.28515625" style="262" customWidth="1"/>
    <col min="8215" max="8448" width="9.140625" style="262"/>
    <col min="8449" max="8449" width="95.140625" style="262" customWidth="1"/>
    <col min="8450" max="8461" width="18.7109375" style="262" customWidth="1"/>
    <col min="8462" max="8463" width="10.7109375" style="262" customWidth="1"/>
    <col min="8464" max="8464" width="9.140625" style="262"/>
    <col min="8465" max="8465" width="12.85546875" style="262" customWidth="1"/>
    <col min="8466" max="8466" width="23.42578125" style="262" customWidth="1"/>
    <col min="8467" max="8468" width="9.140625" style="262"/>
    <col min="8469" max="8469" width="10.5703125" style="262" bestFit="1" customWidth="1"/>
    <col min="8470" max="8470" width="11.28515625" style="262" customWidth="1"/>
    <col min="8471" max="8704" width="9.140625" style="262"/>
    <col min="8705" max="8705" width="95.140625" style="262" customWidth="1"/>
    <col min="8706" max="8717" width="18.7109375" style="262" customWidth="1"/>
    <col min="8718" max="8719" width="10.7109375" style="262" customWidth="1"/>
    <col min="8720" max="8720" width="9.140625" style="262"/>
    <col min="8721" max="8721" width="12.85546875" style="262" customWidth="1"/>
    <col min="8722" max="8722" width="23.42578125" style="262" customWidth="1"/>
    <col min="8723" max="8724" width="9.140625" style="262"/>
    <col min="8725" max="8725" width="10.5703125" style="262" bestFit="1" customWidth="1"/>
    <col min="8726" max="8726" width="11.28515625" style="262" customWidth="1"/>
    <col min="8727" max="8960" width="9.140625" style="262"/>
    <col min="8961" max="8961" width="95.140625" style="262" customWidth="1"/>
    <col min="8962" max="8973" width="18.7109375" style="262" customWidth="1"/>
    <col min="8974" max="8975" width="10.7109375" style="262" customWidth="1"/>
    <col min="8976" max="8976" width="9.140625" style="262"/>
    <col min="8977" max="8977" width="12.85546875" style="262" customWidth="1"/>
    <col min="8978" max="8978" width="23.42578125" style="262" customWidth="1"/>
    <col min="8979" max="8980" width="9.140625" style="262"/>
    <col min="8981" max="8981" width="10.5703125" style="262" bestFit="1" customWidth="1"/>
    <col min="8982" max="8982" width="11.28515625" style="262" customWidth="1"/>
    <col min="8983" max="9216" width="9.140625" style="262"/>
    <col min="9217" max="9217" width="95.140625" style="262" customWidth="1"/>
    <col min="9218" max="9229" width="18.7109375" style="262" customWidth="1"/>
    <col min="9230" max="9231" width="10.7109375" style="262" customWidth="1"/>
    <col min="9232" max="9232" width="9.140625" style="262"/>
    <col min="9233" max="9233" width="12.85546875" style="262" customWidth="1"/>
    <col min="9234" max="9234" width="23.42578125" style="262" customWidth="1"/>
    <col min="9235" max="9236" width="9.140625" style="262"/>
    <col min="9237" max="9237" width="10.5703125" style="262" bestFit="1" customWidth="1"/>
    <col min="9238" max="9238" width="11.28515625" style="262" customWidth="1"/>
    <col min="9239" max="9472" width="9.140625" style="262"/>
    <col min="9473" max="9473" width="95.140625" style="262" customWidth="1"/>
    <col min="9474" max="9485" width="18.7109375" style="262" customWidth="1"/>
    <col min="9486" max="9487" width="10.7109375" style="262" customWidth="1"/>
    <col min="9488" max="9488" width="9.140625" style="262"/>
    <col min="9489" max="9489" width="12.85546875" style="262" customWidth="1"/>
    <col min="9490" max="9490" width="23.42578125" style="262" customWidth="1"/>
    <col min="9491" max="9492" width="9.140625" style="262"/>
    <col min="9493" max="9493" width="10.5703125" style="262" bestFit="1" customWidth="1"/>
    <col min="9494" max="9494" width="11.28515625" style="262" customWidth="1"/>
    <col min="9495" max="9728" width="9.140625" style="262"/>
    <col min="9729" max="9729" width="95.140625" style="262" customWidth="1"/>
    <col min="9730" max="9741" width="18.7109375" style="262" customWidth="1"/>
    <col min="9742" max="9743" width="10.7109375" style="262" customWidth="1"/>
    <col min="9744" max="9744" width="9.140625" style="262"/>
    <col min="9745" max="9745" width="12.85546875" style="262" customWidth="1"/>
    <col min="9746" max="9746" width="23.42578125" style="262" customWidth="1"/>
    <col min="9747" max="9748" width="9.140625" style="262"/>
    <col min="9749" max="9749" width="10.5703125" style="262" bestFit="1" customWidth="1"/>
    <col min="9750" max="9750" width="11.28515625" style="262" customWidth="1"/>
    <col min="9751" max="9984" width="9.140625" style="262"/>
    <col min="9985" max="9985" width="95.140625" style="262" customWidth="1"/>
    <col min="9986" max="9997" width="18.7109375" style="262" customWidth="1"/>
    <col min="9998" max="9999" width="10.7109375" style="262" customWidth="1"/>
    <col min="10000" max="10000" width="9.140625" style="262"/>
    <col min="10001" max="10001" width="12.85546875" style="262" customWidth="1"/>
    <col min="10002" max="10002" width="23.42578125" style="262" customWidth="1"/>
    <col min="10003" max="10004" width="9.140625" style="262"/>
    <col min="10005" max="10005" width="10.5703125" style="262" bestFit="1" customWidth="1"/>
    <col min="10006" max="10006" width="11.28515625" style="262" customWidth="1"/>
    <col min="10007" max="10240" width="9.140625" style="262"/>
    <col min="10241" max="10241" width="95.140625" style="262" customWidth="1"/>
    <col min="10242" max="10253" width="18.7109375" style="262" customWidth="1"/>
    <col min="10254" max="10255" width="10.7109375" style="262" customWidth="1"/>
    <col min="10256" max="10256" width="9.140625" style="262"/>
    <col min="10257" max="10257" width="12.85546875" style="262" customWidth="1"/>
    <col min="10258" max="10258" width="23.42578125" style="262" customWidth="1"/>
    <col min="10259" max="10260" width="9.140625" style="262"/>
    <col min="10261" max="10261" width="10.5703125" style="262" bestFit="1" customWidth="1"/>
    <col min="10262" max="10262" width="11.28515625" style="262" customWidth="1"/>
    <col min="10263" max="10496" width="9.140625" style="262"/>
    <col min="10497" max="10497" width="95.140625" style="262" customWidth="1"/>
    <col min="10498" max="10509" width="18.7109375" style="262" customWidth="1"/>
    <col min="10510" max="10511" width="10.7109375" style="262" customWidth="1"/>
    <col min="10512" max="10512" width="9.140625" style="262"/>
    <col min="10513" max="10513" width="12.85546875" style="262" customWidth="1"/>
    <col min="10514" max="10514" width="23.42578125" style="262" customWidth="1"/>
    <col min="10515" max="10516" width="9.140625" style="262"/>
    <col min="10517" max="10517" width="10.5703125" style="262" bestFit="1" customWidth="1"/>
    <col min="10518" max="10518" width="11.28515625" style="262" customWidth="1"/>
    <col min="10519" max="10752" width="9.140625" style="262"/>
    <col min="10753" max="10753" width="95.140625" style="262" customWidth="1"/>
    <col min="10754" max="10765" width="18.7109375" style="262" customWidth="1"/>
    <col min="10766" max="10767" width="10.7109375" style="262" customWidth="1"/>
    <col min="10768" max="10768" width="9.140625" style="262"/>
    <col min="10769" max="10769" width="12.85546875" style="262" customWidth="1"/>
    <col min="10770" max="10770" width="23.42578125" style="262" customWidth="1"/>
    <col min="10771" max="10772" width="9.140625" style="262"/>
    <col min="10773" max="10773" width="10.5703125" style="262" bestFit="1" customWidth="1"/>
    <col min="10774" max="10774" width="11.28515625" style="262" customWidth="1"/>
    <col min="10775" max="11008" width="9.140625" style="262"/>
    <col min="11009" max="11009" width="95.140625" style="262" customWidth="1"/>
    <col min="11010" max="11021" width="18.7109375" style="262" customWidth="1"/>
    <col min="11022" max="11023" width="10.7109375" style="262" customWidth="1"/>
    <col min="11024" max="11024" width="9.140625" style="262"/>
    <col min="11025" max="11025" width="12.85546875" style="262" customWidth="1"/>
    <col min="11026" max="11026" width="23.42578125" style="262" customWidth="1"/>
    <col min="11027" max="11028" width="9.140625" style="262"/>
    <col min="11029" max="11029" width="10.5703125" style="262" bestFit="1" customWidth="1"/>
    <col min="11030" max="11030" width="11.28515625" style="262" customWidth="1"/>
    <col min="11031" max="11264" width="9.140625" style="262"/>
    <col min="11265" max="11265" width="95.140625" style="262" customWidth="1"/>
    <col min="11266" max="11277" width="18.7109375" style="262" customWidth="1"/>
    <col min="11278" max="11279" width="10.7109375" style="262" customWidth="1"/>
    <col min="11280" max="11280" width="9.140625" style="262"/>
    <col min="11281" max="11281" width="12.85546875" style="262" customWidth="1"/>
    <col min="11282" max="11282" width="23.42578125" style="262" customWidth="1"/>
    <col min="11283" max="11284" width="9.140625" style="262"/>
    <col min="11285" max="11285" width="10.5703125" style="262" bestFit="1" customWidth="1"/>
    <col min="11286" max="11286" width="11.28515625" style="262" customWidth="1"/>
    <col min="11287" max="11520" width="9.140625" style="262"/>
    <col min="11521" max="11521" width="95.140625" style="262" customWidth="1"/>
    <col min="11522" max="11533" width="18.7109375" style="262" customWidth="1"/>
    <col min="11534" max="11535" width="10.7109375" style="262" customWidth="1"/>
    <col min="11536" max="11536" width="9.140625" style="262"/>
    <col min="11537" max="11537" width="12.85546875" style="262" customWidth="1"/>
    <col min="11538" max="11538" width="23.42578125" style="262" customWidth="1"/>
    <col min="11539" max="11540" width="9.140625" style="262"/>
    <col min="11541" max="11541" width="10.5703125" style="262" bestFit="1" customWidth="1"/>
    <col min="11542" max="11542" width="11.28515625" style="262" customWidth="1"/>
    <col min="11543" max="11776" width="9.140625" style="262"/>
    <col min="11777" max="11777" width="95.140625" style="262" customWidth="1"/>
    <col min="11778" max="11789" width="18.7109375" style="262" customWidth="1"/>
    <col min="11790" max="11791" width="10.7109375" style="262" customWidth="1"/>
    <col min="11792" max="11792" width="9.140625" style="262"/>
    <col min="11793" max="11793" width="12.85546875" style="262" customWidth="1"/>
    <col min="11794" max="11794" width="23.42578125" style="262" customWidth="1"/>
    <col min="11795" max="11796" width="9.140625" style="262"/>
    <col min="11797" max="11797" width="10.5703125" style="262" bestFit="1" customWidth="1"/>
    <col min="11798" max="11798" width="11.28515625" style="262" customWidth="1"/>
    <col min="11799" max="12032" width="9.140625" style="262"/>
    <col min="12033" max="12033" width="95.140625" style="262" customWidth="1"/>
    <col min="12034" max="12045" width="18.7109375" style="262" customWidth="1"/>
    <col min="12046" max="12047" width="10.7109375" style="262" customWidth="1"/>
    <col min="12048" max="12048" width="9.140625" style="262"/>
    <col min="12049" max="12049" width="12.85546875" style="262" customWidth="1"/>
    <col min="12050" max="12050" width="23.42578125" style="262" customWidth="1"/>
    <col min="12051" max="12052" width="9.140625" style="262"/>
    <col min="12053" max="12053" width="10.5703125" style="262" bestFit="1" customWidth="1"/>
    <col min="12054" max="12054" width="11.28515625" style="262" customWidth="1"/>
    <col min="12055" max="12288" width="9.140625" style="262"/>
    <col min="12289" max="12289" width="95.140625" style="262" customWidth="1"/>
    <col min="12290" max="12301" width="18.7109375" style="262" customWidth="1"/>
    <col min="12302" max="12303" width="10.7109375" style="262" customWidth="1"/>
    <col min="12304" max="12304" width="9.140625" style="262"/>
    <col min="12305" max="12305" width="12.85546875" style="262" customWidth="1"/>
    <col min="12306" max="12306" width="23.42578125" style="262" customWidth="1"/>
    <col min="12307" max="12308" width="9.140625" style="262"/>
    <col min="12309" max="12309" width="10.5703125" style="262" bestFit="1" customWidth="1"/>
    <col min="12310" max="12310" width="11.28515625" style="262" customWidth="1"/>
    <col min="12311" max="12544" width="9.140625" style="262"/>
    <col min="12545" max="12545" width="95.140625" style="262" customWidth="1"/>
    <col min="12546" max="12557" width="18.7109375" style="262" customWidth="1"/>
    <col min="12558" max="12559" width="10.7109375" style="262" customWidth="1"/>
    <col min="12560" max="12560" width="9.140625" style="262"/>
    <col min="12561" max="12561" width="12.85546875" style="262" customWidth="1"/>
    <col min="12562" max="12562" width="23.42578125" style="262" customWidth="1"/>
    <col min="12563" max="12564" width="9.140625" style="262"/>
    <col min="12565" max="12565" width="10.5703125" style="262" bestFit="1" customWidth="1"/>
    <col min="12566" max="12566" width="11.28515625" style="262" customWidth="1"/>
    <col min="12567" max="12800" width="9.140625" style="262"/>
    <col min="12801" max="12801" width="95.140625" style="262" customWidth="1"/>
    <col min="12802" max="12813" width="18.7109375" style="262" customWidth="1"/>
    <col min="12814" max="12815" width="10.7109375" style="262" customWidth="1"/>
    <col min="12816" max="12816" width="9.140625" style="262"/>
    <col min="12817" max="12817" width="12.85546875" style="262" customWidth="1"/>
    <col min="12818" max="12818" width="23.42578125" style="262" customWidth="1"/>
    <col min="12819" max="12820" width="9.140625" style="262"/>
    <col min="12821" max="12821" width="10.5703125" style="262" bestFit="1" customWidth="1"/>
    <col min="12822" max="12822" width="11.28515625" style="262" customWidth="1"/>
    <col min="12823" max="13056" width="9.140625" style="262"/>
    <col min="13057" max="13057" width="95.140625" style="262" customWidth="1"/>
    <col min="13058" max="13069" width="18.7109375" style="262" customWidth="1"/>
    <col min="13070" max="13071" width="10.7109375" style="262" customWidth="1"/>
    <col min="13072" max="13072" width="9.140625" style="262"/>
    <col min="13073" max="13073" width="12.85546875" style="262" customWidth="1"/>
    <col min="13074" max="13074" width="23.42578125" style="262" customWidth="1"/>
    <col min="13075" max="13076" width="9.140625" style="262"/>
    <col min="13077" max="13077" width="10.5703125" style="262" bestFit="1" customWidth="1"/>
    <col min="13078" max="13078" width="11.28515625" style="262" customWidth="1"/>
    <col min="13079" max="13312" width="9.140625" style="262"/>
    <col min="13313" max="13313" width="95.140625" style="262" customWidth="1"/>
    <col min="13314" max="13325" width="18.7109375" style="262" customWidth="1"/>
    <col min="13326" max="13327" width="10.7109375" style="262" customWidth="1"/>
    <col min="13328" max="13328" width="9.140625" style="262"/>
    <col min="13329" max="13329" width="12.85546875" style="262" customWidth="1"/>
    <col min="13330" max="13330" width="23.42578125" style="262" customWidth="1"/>
    <col min="13331" max="13332" width="9.140625" style="262"/>
    <col min="13333" max="13333" width="10.5703125" style="262" bestFit="1" customWidth="1"/>
    <col min="13334" max="13334" width="11.28515625" style="262" customWidth="1"/>
    <col min="13335" max="13568" width="9.140625" style="262"/>
    <col min="13569" max="13569" width="95.140625" style="262" customWidth="1"/>
    <col min="13570" max="13581" width="18.7109375" style="262" customWidth="1"/>
    <col min="13582" max="13583" width="10.7109375" style="262" customWidth="1"/>
    <col min="13584" max="13584" width="9.140625" style="262"/>
    <col min="13585" max="13585" width="12.85546875" style="262" customWidth="1"/>
    <col min="13586" max="13586" width="23.42578125" style="262" customWidth="1"/>
    <col min="13587" max="13588" width="9.140625" style="262"/>
    <col min="13589" max="13589" width="10.5703125" style="262" bestFit="1" customWidth="1"/>
    <col min="13590" max="13590" width="11.28515625" style="262" customWidth="1"/>
    <col min="13591" max="13824" width="9.140625" style="262"/>
    <col min="13825" max="13825" width="95.140625" style="262" customWidth="1"/>
    <col min="13826" max="13837" width="18.7109375" style="262" customWidth="1"/>
    <col min="13838" max="13839" width="10.7109375" style="262" customWidth="1"/>
    <col min="13840" max="13840" width="9.140625" style="262"/>
    <col min="13841" max="13841" width="12.85546875" style="262" customWidth="1"/>
    <col min="13842" max="13842" width="23.42578125" style="262" customWidth="1"/>
    <col min="13843" max="13844" width="9.140625" style="262"/>
    <col min="13845" max="13845" width="10.5703125" style="262" bestFit="1" customWidth="1"/>
    <col min="13846" max="13846" width="11.28515625" style="262" customWidth="1"/>
    <col min="13847" max="14080" width="9.140625" style="262"/>
    <col min="14081" max="14081" width="95.140625" style="262" customWidth="1"/>
    <col min="14082" max="14093" width="18.7109375" style="262" customWidth="1"/>
    <col min="14094" max="14095" width="10.7109375" style="262" customWidth="1"/>
    <col min="14096" max="14096" width="9.140625" style="262"/>
    <col min="14097" max="14097" width="12.85546875" style="262" customWidth="1"/>
    <col min="14098" max="14098" width="23.42578125" style="262" customWidth="1"/>
    <col min="14099" max="14100" width="9.140625" style="262"/>
    <col min="14101" max="14101" width="10.5703125" style="262" bestFit="1" customWidth="1"/>
    <col min="14102" max="14102" width="11.28515625" style="262" customWidth="1"/>
    <col min="14103" max="14336" width="9.140625" style="262"/>
    <col min="14337" max="14337" width="95.140625" style="262" customWidth="1"/>
    <col min="14338" max="14349" width="18.7109375" style="262" customWidth="1"/>
    <col min="14350" max="14351" width="10.7109375" style="262" customWidth="1"/>
    <col min="14352" max="14352" width="9.140625" style="262"/>
    <col min="14353" max="14353" width="12.85546875" style="262" customWidth="1"/>
    <col min="14354" max="14354" width="23.42578125" style="262" customWidth="1"/>
    <col min="14355" max="14356" width="9.140625" style="262"/>
    <col min="14357" max="14357" width="10.5703125" style="262" bestFit="1" customWidth="1"/>
    <col min="14358" max="14358" width="11.28515625" style="262" customWidth="1"/>
    <col min="14359" max="14592" width="9.140625" style="262"/>
    <col min="14593" max="14593" width="95.140625" style="262" customWidth="1"/>
    <col min="14594" max="14605" width="18.7109375" style="262" customWidth="1"/>
    <col min="14606" max="14607" width="10.7109375" style="262" customWidth="1"/>
    <col min="14608" max="14608" width="9.140625" style="262"/>
    <col min="14609" max="14609" width="12.85546875" style="262" customWidth="1"/>
    <col min="14610" max="14610" width="23.42578125" style="262" customWidth="1"/>
    <col min="14611" max="14612" width="9.140625" style="262"/>
    <col min="14613" max="14613" width="10.5703125" style="262" bestFit="1" customWidth="1"/>
    <col min="14614" max="14614" width="11.28515625" style="262" customWidth="1"/>
    <col min="14615" max="14848" width="9.140625" style="262"/>
    <col min="14849" max="14849" width="95.140625" style="262" customWidth="1"/>
    <col min="14850" max="14861" width="18.7109375" style="262" customWidth="1"/>
    <col min="14862" max="14863" width="10.7109375" style="262" customWidth="1"/>
    <col min="14864" max="14864" width="9.140625" style="262"/>
    <col min="14865" max="14865" width="12.85546875" style="262" customWidth="1"/>
    <col min="14866" max="14866" width="23.42578125" style="262" customWidth="1"/>
    <col min="14867" max="14868" width="9.140625" style="262"/>
    <col min="14869" max="14869" width="10.5703125" style="262" bestFit="1" customWidth="1"/>
    <col min="14870" max="14870" width="11.28515625" style="262" customWidth="1"/>
    <col min="14871" max="15104" width="9.140625" style="262"/>
    <col min="15105" max="15105" width="95.140625" style="262" customWidth="1"/>
    <col min="15106" max="15117" width="18.7109375" style="262" customWidth="1"/>
    <col min="15118" max="15119" width="10.7109375" style="262" customWidth="1"/>
    <col min="15120" max="15120" width="9.140625" style="262"/>
    <col min="15121" max="15121" width="12.85546875" style="262" customWidth="1"/>
    <col min="15122" max="15122" width="23.42578125" style="262" customWidth="1"/>
    <col min="15123" max="15124" width="9.140625" style="262"/>
    <col min="15125" max="15125" width="10.5703125" style="262" bestFit="1" customWidth="1"/>
    <col min="15126" max="15126" width="11.28515625" style="262" customWidth="1"/>
    <col min="15127" max="15360" width="9.140625" style="262"/>
    <col min="15361" max="15361" width="95.140625" style="262" customWidth="1"/>
    <col min="15362" max="15373" width="18.7109375" style="262" customWidth="1"/>
    <col min="15374" max="15375" width="10.7109375" style="262" customWidth="1"/>
    <col min="15376" max="15376" width="9.140625" style="262"/>
    <col min="15377" max="15377" width="12.85546875" style="262" customWidth="1"/>
    <col min="15378" max="15378" width="23.42578125" style="262" customWidth="1"/>
    <col min="15379" max="15380" width="9.140625" style="262"/>
    <col min="15381" max="15381" width="10.5703125" style="262" bestFit="1" customWidth="1"/>
    <col min="15382" max="15382" width="11.28515625" style="262" customWidth="1"/>
    <col min="15383" max="15616" width="9.140625" style="262"/>
    <col min="15617" max="15617" width="95.140625" style="262" customWidth="1"/>
    <col min="15618" max="15629" width="18.7109375" style="262" customWidth="1"/>
    <col min="15630" max="15631" width="10.7109375" style="262" customWidth="1"/>
    <col min="15632" max="15632" width="9.140625" style="262"/>
    <col min="15633" max="15633" width="12.85546875" style="262" customWidth="1"/>
    <col min="15634" max="15634" width="23.42578125" style="262" customWidth="1"/>
    <col min="15635" max="15636" width="9.140625" style="262"/>
    <col min="15637" max="15637" width="10.5703125" style="262" bestFit="1" customWidth="1"/>
    <col min="15638" max="15638" width="11.28515625" style="262" customWidth="1"/>
    <col min="15639" max="15872" width="9.140625" style="262"/>
    <col min="15873" max="15873" width="95.140625" style="262" customWidth="1"/>
    <col min="15874" max="15885" width="18.7109375" style="262" customWidth="1"/>
    <col min="15886" max="15887" width="10.7109375" style="262" customWidth="1"/>
    <col min="15888" max="15888" width="9.140625" style="262"/>
    <col min="15889" max="15889" width="12.85546875" style="262" customWidth="1"/>
    <col min="15890" max="15890" width="23.42578125" style="262" customWidth="1"/>
    <col min="15891" max="15892" width="9.140625" style="262"/>
    <col min="15893" max="15893" width="10.5703125" style="262" bestFit="1" customWidth="1"/>
    <col min="15894" max="15894" width="11.28515625" style="262" customWidth="1"/>
    <col min="15895" max="16128" width="9.140625" style="262"/>
    <col min="16129" max="16129" width="95.140625" style="262" customWidth="1"/>
    <col min="16130" max="16141" width="18.7109375" style="262" customWidth="1"/>
    <col min="16142" max="16143" width="10.7109375" style="262" customWidth="1"/>
    <col min="16144" max="16144" width="9.140625" style="262"/>
    <col min="16145" max="16145" width="12.85546875" style="262" customWidth="1"/>
    <col min="16146" max="16146" width="23.42578125" style="262" customWidth="1"/>
    <col min="16147" max="16148" width="9.140625" style="262"/>
    <col min="16149" max="16149" width="10.5703125" style="262" bestFit="1" customWidth="1"/>
    <col min="16150" max="16150" width="11.28515625" style="262" customWidth="1"/>
    <col min="16151" max="16384" width="9.140625" style="262"/>
  </cols>
  <sheetData>
    <row r="1" spans="1:20" ht="32.25" customHeight="1">
      <c r="A1" s="6645" t="s">
        <v>192</v>
      </c>
      <c r="B1" s="6645"/>
      <c r="C1" s="6645"/>
      <c r="D1" s="6645"/>
      <c r="E1" s="6645"/>
      <c r="F1" s="6645"/>
      <c r="G1" s="6645"/>
      <c r="H1" s="6645"/>
      <c r="I1" s="6645"/>
      <c r="J1" s="6645"/>
      <c r="K1" s="6645"/>
      <c r="L1" s="6645"/>
      <c r="M1" s="6645"/>
      <c r="N1" s="562"/>
      <c r="O1" s="562"/>
      <c r="P1" s="562"/>
      <c r="Q1" s="562"/>
      <c r="R1" s="562"/>
      <c r="S1" s="562"/>
      <c r="T1" s="562"/>
    </row>
    <row r="2" spans="1:20" ht="22.5" customHeight="1">
      <c r="A2" s="6645" t="s">
        <v>193</v>
      </c>
      <c r="B2" s="6645"/>
      <c r="C2" s="6645"/>
      <c r="D2" s="6645"/>
      <c r="E2" s="6645"/>
      <c r="F2" s="6645"/>
      <c r="G2" s="6645"/>
      <c r="H2" s="6645"/>
      <c r="I2" s="6645"/>
      <c r="J2" s="6645"/>
      <c r="K2" s="6645"/>
      <c r="L2" s="6645"/>
      <c r="M2" s="6645"/>
      <c r="N2" s="562"/>
      <c r="O2" s="562"/>
      <c r="P2" s="562"/>
    </row>
    <row r="3" spans="1:20" ht="24.75" customHeight="1">
      <c r="A3" s="6645" t="s">
        <v>409</v>
      </c>
      <c r="B3" s="6645"/>
      <c r="C3" s="6645"/>
      <c r="D3" s="6645"/>
      <c r="E3" s="6645"/>
      <c r="F3" s="6645"/>
      <c r="G3" s="6645"/>
      <c r="H3" s="6645"/>
      <c r="I3" s="6645"/>
      <c r="J3" s="6645"/>
      <c r="K3" s="6645"/>
      <c r="L3" s="6645"/>
      <c r="M3" s="6645"/>
      <c r="N3" s="2957"/>
      <c r="O3" s="2957"/>
    </row>
    <row r="4" spans="1:20" ht="19.5" customHeight="1" thickBot="1">
      <c r="A4" s="549"/>
    </row>
    <row r="5" spans="1:20" ht="33" customHeight="1" thickBot="1">
      <c r="A5" s="7060" t="s">
        <v>1</v>
      </c>
      <c r="B5" s="7087" t="s">
        <v>36</v>
      </c>
      <c r="C5" s="7088"/>
      <c r="D5" s="7089"/>
      <c r="E5" s="7087" t="s">
        <v>37</v>
      </c>
      <c r="F5" s="7088"/>
      <c r="G5" s="7089"/>
      <c r="H5" s="7087" t="s">
        <v>45</v>
      </c>
      <c r="I5" s="7088"/>
      <c r="J5" s="7089"/>
      <c r="K5" s="7075" t="s">
        <v>38</v>
      </c>
      <c r="L5" s="7076"/>
      <c r="M5" s="7077"/>
      <c r="N5" s="563"/>
      <c r="O5" s="563"/>
    </row>
    <row r="6" spans="1:20" ht="33" customHeight="1" thickBot="1">
      <c r="A6" s="7061"/>
      <c r="B6" s="7092" t="s">
        <v>39</v>
      </c>
      <c r="C6" s="7093"/>
      <c r="D6" s="7094"/>
      <c r="E6" s="7092" t="s">
        <v>39</v>
      </c>
      <c r="F6" s="7093"/>
      <c r="G6" s="7094"/>
      <c r="H6" s="7092" t="s">
        <v>39</v>
      </c>
      <c r="I6" s="7093"/>
      <c r="J6" s="7094"/>
      <c r="K6" s="7078"/>
      <c r="L6" s="7079"/>
      <c r="M6" s="7080"/>
      <c r="N6" s="563"/>
      <c r="O6" s="563"/>
    </row>
    <row r="7" spans="1:20" ht="63.75" customHeight="1" thickBot="1">
      <c r="A7" s="7062"/>
      <c r="B7" s="2983" t="s">
        <v>7</v>
      </c>
      <c r="C7" s="2984" t="s">
        <v>8</v>
      </c>
      <c r="D7" s="2986" t="s">
        <v>9</v>
      </c>
      <c r="E7" s="2983" t="s">
        <v>7</v>
      </c>
      <c r="F7" s="2984" t="s">
        <v>8</v>
      </c>
      <c r="G7" s="2986" t="s">
        <v>9</v>
      </c>
      <c r="H7" s="2983" t="s">
        <v>7</v>
      </c>
      <c r="I7" s="2984" t="s">
        <v>8</v>
      </c>
      <c r="J7" s="2986" t="s">
        <v>9</v>
      </c>
      <c r="K7" s="2983" t="s">
        <v>7</v>
      </c>
      <c r="L7" s="2984" t="s">
        <v>8</v>
      </c>
      <c r="M7" s="2986" t="s">
        <v>9</v>
      </c>
      <c r="N7" s="563"/>
      <c r="O7" s="563"/>
    </row>
    <row r="8" spans="1:20" ht="36.75" customHeight="1">
      <c r="A8" s="3074" t="s">
        <v>10</v>
      </c>
      <c r="B8" s="3075"/>
      <c r="C8" s="3076"/>
      <c r="D8" s="3077"/>
      <c r="E8" s="3075"/>
      <c r="F8" s="3076"/>
      <c r="G8" s="3078"/>
      <c r="H8" s="3079"/>
      <c r="I8" s="3080"/>
      <c r="J8" s="3081"/>
      <c r="K8" s="3082"/>
      <c r="L8" s="564"/>
      <c r="M8" s="565"/>
      <c r="N8" s="563"/>
      <c r="O8" s="563"/>
    </row>
    <row r="9" spans="1:20" ht="29.25" customHeight="1">
      <c r="A9" s="2994" t="s">
        <v>202</v>
      </c>
      <c r="B9" s="3083">
        <v>0</v>
      </c>
      <c r="C9" s="2608">
        <v>0</v>
      </c>
      <c r="D9" s="3084">
        <f>SUM(B9:C9)</f>
        <v>0</v>
      </c>
      <c r="E9" s="3558">
        <f>E30+E19</f>
        <v>0</v>
      </c>
      <c r="F9" s="3559">
        <v>0</v>
      </c>
      <c r="G9" s="3560">
        <f t="shared" ref="G9:G15" si="0">SUM(E9:F9)</f>
        <v>0</v>
      </c>
      <c r="H9" s="3558">
        <f>H30+H19</f>
        <v>0</v>
      </c>
      <c r="I9" s="3559">
        <v>0</v>
      </c>
      <c r="J9" s="3560">
        <f t="shared" ref="J9:J15" si="1">SUM(H9:I9)</f>
        <v>0</v>
      </c>
      <c r="K9" s="3085">
        <f t="shared" ref="K9:M15" si="2">B9+E9+H9</f>
        <v>0</v>
      </c>
      <c r="L9" s="3086">
        <f t="shared" si="2"/>
        <v>0</v>
      </c>
      <c r="M9" s="3087">
        <f t="shared" si="2"/>
        <v>0</v>
      </c>
      <c r="N9" s="563"/>
      <c r="O9" s="563"/>
    </row>
    <row r="10" spans="1:20" ht="29.25" customHeight="1">
      <c r="A10" s="2978" t="s">
        <v>101</v>
      </c>
      <c r="B10" s="3083">
        <v>0</v>
      </c>
      <c r="C10" s="2608">
        <v>9</v>
      </c>
      <c r="D10" s="3084">
        <v>9</v>
      </c>
      <c r="E10" s="3558">
        <f>E31+E21</f>
        <v>0</v>
      </c>
      <c r="F10" s="3559">
        <v>17</v>
      </c>
      <c r="G10" s="3560">
        <f t="shared" si="0"/>
        <v>17</v>
      </c>
      <c r="H10" s="3558">
        <f>H31+H21</f>
        <v>0</v>
      </c>
      <c r="I10" s="3559">
        <v>0</v>
      </c>
      <c r="J10" s="3560">
        <f t="shared" si="1"/>
        <v>0</v>
      </c>
      <c r="K10" s="3085">
        <f t="shared" si="2"/>
        <v>0</v>
      </c>
      <c r="L10" s="3086">
        <f t="shared" si="2"/>
        <v>26</v>
      </c>
      <c r="M10" s="3087">
        <f t="shared" si="2"/>
        <v>26</v>
      </c>
      <c r="N10" s="563"/>
      <c r="O10" s="563"/>
    </row>
    <row r="11" spans="1:20" ht="27.75" customHeight="1">
      <c r="A11" s="2978" t="s">
        <v>103</v>
      </c>
      <c r="B11" s="3083">
        <v>0</v>
      </c>
      <c r="C11" s="2608">
        <v>25</v>
      </c>
      <c r="D11" s="2772">
        <f>B11+C11</f>
        <v>25</v>
      </c>
      <c r="E11" s="3561">
        <f>E31+E21</f>
        <v>0</v>
      </c>
      <c r="F11" s="3556">
        <v>32</v>
      </c>
      <c r="G11" s="3560">
        <f t="shared" si="0"/>
        <v>32</v>
      </c>
      <c r="H11" s="3561">
        <f>H31+H21</f>
        <v>0</v>
      </c>
      <c r="I11" s="3556">
        <v>4</v>
      </c>
      <c r="J11" s="3560">
        <f t="shared" si="1"/>
        <v>4</v>
      </c>
      <c r="K11" s="3088">
        <f t="shared" si="2"/>
        <v>0</v>
      </c>
      <c r="L11" s="3089">
        <f t="shared" si="2"/>
        <v>61</v>
      </c>
      <c r="M11" s="3087">
        <f t="shared" si="2"/>
        <v>61</v>
      </c>
      <c r="N11" s="563"/>
      <c r="O11" s="563"/>
    </row>
    <row r="12" spans="1:20" ht="27.75" customHeight="1">
      <c r="A12" s="2978" t="s">
        <v>203</v>
      </c>
      <c r="B12" s="3083">
        <v>0</v>
      </c>
      <c r="C12" s="2608">
        <v>49</v>
      </c>
      <c r="D12" s="2772">
        <f>B12+C12</f>
        <v>49</v>
      </c>
      <c r="E12" s="3558">
        <v>0</v>
      </c>
      <c r="F12" s="3559">
        <v>56</v>
      </c>
      <c r="G12" s="3560">
        <f>SUM(E12:F12)</f>
        <v>56</v>
      </c>
      <c r="H12" s="3561">
        <f>H33+H22</f>
        <v>0</v>
      </c>
      <c r="I12" s="3556">
        <v>1</v>
      </c>
      <c r="J12" s="3560">
        <f t="shared" si="1"/>
        <v>1</v>
      </c>
      <c r="K12" s="3085">
        <f t="shared" si="2"/>
        <v>0</v>
      </c>
      <c r="L12" s="3086">
        <f t="shared" si="2"/>
        <v>106</v>
      </c>
      <c r="M12" s="3087">
        <f t="shared" si="2"/>
        <v>106</v>
      </c>
      <c r="N12" s="563"/>
      <c r="O12" s="563"/>
    </row>
    <row r="13" spans="1:20" ht="25.5" customHeight="1">
      <c r="A13" s="2978" t="s">
        <v>204</v>
      </c>
      <c r="B13" s="3083">
        <v>0</v>
      </c>
      <c r="C13" s="2608">
        <v>8</v>
      </c>
      <c r="D13" s="2772">
        <f>SUM(B13:C13)</f>
        <v>8</v>
      </c>
      <c r="E13" s="3558">
        <v>0</v>
      </c>
      <c r="F13" s="3559">
        <v>15</v>
      </c>
      <c r="G13" s="3560">
        <f>SUM(E13:F13)</f>
        <v>15</v>
      </c>
      <c r="H13" s="3561">
        <v>0</v>
      </c>
      <c r="I13" s="3556">
        <v>0</v>
      </c>
      <c r="J13" s="3560">
        <f t="shared" si="1"/>
        <v>0</v>
      </c>
      <c r="K13" s="3085">
        <f>B13+E13+H13</f>
        <v>0</v>
      </c>
      <c r="L13" s="3086">
        <f t="shared" si="2"/>
        <v>23</v>
      </c>
      <c r="M13" s="3087">
        <f t="shared" si="2"/>
        <v>23</v>
      </c>
      <c r="N13" s="563"/>
      <c r="O13" s="563"/>
    </row>
    <row r="14" spans="1:20" ht="25.5" customHeight="1">
      <c r="A14" s="2994" t="s">
        <v>205</v>
      </c>
      <c r="B14" s="3083">
        <v>0</v>
      </c>
      <c r="C14" s="2608">
        <v>10</v>
      </c>
      <c r="D14" s="2772">
        <v>10</v>
      </c>
      <c r="E14" s="3558">
        <v>0</v>
      </c>
      <c r="F14" s="3559">
        <v>12</v>
      </c>
      <c r="G14" s="3560">
        <f>SUM(E14:F14)</f>
        <v>12</v>
      </c>
      <c r="H14" s="3561">
        <v>0</v>
      </c>
      <c r="I14" s="3556">
        <v>1</v>
      </c>
      <c r="J14" s="3560">
        <v>1</v>
      </c>
      <c r="K14" s="3085">
        <f t="shared" si="2"/>
        <v>0</v>
      </c>
      <c r="L14" s="3086">
        <f>C14+F14+I14</f>
        <v>23</v>
      </c>
      <c r="M14" s="3087">
        <f>D14+G14+J14</f>
        <v>23</v>
      </c>
      <c r="N14" s="563"/>
      <c r="O14" s="563"/>
    </row>
    <row r="15" spans="1:20" ht="54.75" customHeight="1" thickBot="1">
      <c r="A15" s="2994" t="s">
        <v>206</v>
      </c>
      <c r="B15" s="3083">
        <v>0</v>
      </c>
      <c r="C15" s="2608">
        <v>7</v>
      </c>
      <c r="D15" s="2772">
        <f>SUM(B15:C15)</f>
        <v>7</v>
      </c>
      <c r="E15" s="3558">
        <v>0</v>
      </c>
      <c r="F15" s="3559">
        <v>12</v>
      </c>
      <c r="G15" s="3560">
        <f t="shared" si="0"/>
        <v>12</v>
      </c>
      <c r="H15" s="3561">
        <v>0</v>
      </c>
      <c r="I15" s="3556">
        <v>0</v>
      </c>
      <c r="J15" s="3560">
        <f t="shared" si="1"/>
        <v>0</v>
      </c>
      <c r="K15" s="3085">
        <f t="shared" si="2"/>
        <v>0</v>
      </c>
      <c r="L15" s="3086">
        <f t="shared" si="2"/>
        <v>19</v>
      </c>
      <c r="M15" s="3578">
        <f t="shared" si="2"/>
        <v>19</v>
      </c>
      <c r="N15" s="563"/>
      <c r="O15" s="563"/>
    </row>
    <row r="16" spans="1:20" ht="26.25" customHeight="1" thickBot="1">
      <c r="A16" s="3004" t="s">
        <v>27</v>
      </c>
      <c r="B16" s="2999">
        <f>SUM(B8:B15)</f>
        <v>0</v>
      </c>
      <c r="C16" s="2999">
        <f>SUM(C8:C15)</f>
        <v>108</v>
      </c>
      <c r="D16" s="2999">
        <f t="shared" ref="D16:M16" si="3">SUM(D8:D15)</f>
        <v>108</v>
      </c>
      <c r="E16" s="3562">
        <f t="shared" si="3"/>
        <v>0</v>
      </c>
      <c r="F16" s="3562">
        <f t="shared" si="3"/>
        <v>144</v>
      </c>
      <c r="G16" s="3562">
        <f t="shared" si="3"/>
        <v>144</v>
      </c>
      <c r="H16" s="3562">
        <f t="shared" si="3"/>
        <v>0</v>
      </c>
      <c r="I16" s="3562">
        <f t="shared" si="3"/>
        <v>6</v>
      </c>
      <c r="J16" s="3562">
        <f t="shared" si="3"/>
        <v>6</v>
      </c>
      <c r="K16" s="2999">
        <f t="shared" si="3"/>
        <v>0</v>
      </c>
      <c r="L16" s="2999">
        <f t="shared" si="3"/>
        <v>258</v>
      </c>
      <c r="M16" s="3579">
        <f t="shared" si="3"/>
        <v>258</v>
      </c>
      <c r="N16" s="563"/>
      <c r="O16" s="563"/>
    </row>
    <row r="17" spans="1:20" ht="27" customHeight="1" thickBot="1">
      <c r="A17" s="3004" t="s">
        <v>15</v>
      </c>
      <c r="B17" s="3005"/>
      <c r="C17" s="3008"/>
      <c r="D17" s="3090"/>
      <c r="E17" s="3563"/>
      <c r="F17" s="3564"/>
      <c r="G17" s="3565"/>
      <c r="H17" s="3563"/>
      <c r="I17" s="3564"/>
      <c r="J17" s="3565"/>
      <c r="K17" s="3091"/>
      <c r="L17" s="3008"/>
      <c r="M17" s="3580"/>
      <c r="N17" s="563"/>
      <c r="O17" s="563"/>
    </row>
    <row r="18" spans="1:20" ht="31.5" customHeight="1">
      <c r="A18" s="3092" t="s">
        <v>16</v>
      </c>
      <c r="B18" s="3093"/>
      <c r="C18" s="3094"/>
      <c r="D18" s="3095"/>
      <c r="E18" s="3566"/>
      <c r="F18" s="3567"/>
      <c r="G18" s="3568"/>
      <c r="H18" s="3566"/>
      <c r="I18" s="3567"/>
      <c r="J18" s="3568"/>
      <c r="K18" s="3096"/>
      <c r="L18" s="3097"/>
      <c r="M18" s="3581"/>
      <c r="N18" s="566"/>
      <c r="O18" s="566"/>
    </row>
    <row r="19" spans="1:20" ht="24.75" customHeight="1">
      <c r="A19" s="2994" t="s">
        <v>202</v>
      </c>
      <c r="B19" s="3083">
        <v>0</v>
      </c>
      <c r="C19" s="2608">
        <v>0</v>
      </c>
      <c r="D19" s="3084">
        <f>SUM(B19:C19)</f>
        <v>0</v>
      </c>
      <c r="E19" s="3558">
        <f>E40+E29</f>
        <v>0</v>
      </c>
      <c r="F19" s="3559">
        <v>0</v>
      </c>
      <c r="G19" s="3560">
        <f t="shared" ref="G19:G25" si="4">SUM(E19:F19)</f>
        <v>0</v>
      </c>
      <c r="H19" s="3558">
        <f>H40+H29</f>
        <v>0</v>
      </c>
      <c r="I19" s="3559">
        <v>0</v>
      </c>
      <c r="J19" s="3560">
        <f t="shared" ref="J19:J25" si="5">SUM(H19:I19)</f>
        <v>0</v>
      </c>
      <c r="K19" s="3088">
        <f t="shared" ref="K19:M25" si="6">B19+E19+H19</f>
        <v>0</v>
      </c>
      <c r="L19" s="3089">
        <f t="shared" si="6"/>
        <v>0</v>
      </c>
      <c r="M19" s="3582">
        <f t="shared" si="6"/>
        <v>0</v>
      </c>
      <c r="N19" s="2958"/>
      <c r="O19" s="2958"/>
    </row>
    <row r="20" spans="1:20" ht="24.75" customHeight="1">
      <c r="A20" s="2978" t="s">
        <v>101</v>
      </c>
      <c r="B20" s="3083">
        <v>0</v>
      </c>
      <c r="C20" s="2608">
        <v>9</v>
      </c>
      <c r="D20" s="3084">
        <v>9</v>
      </c>
      <c r="E20" s="3558">
        <f>E41+E31</f>
        <v>0</v>
      </c>
      <c r="F20" s="3559">
        <v>17</v>
      </c>
      <c r="G20" s="3560">
        <f t="shared" si="4"/>
        <v>17</v>
      </c>
      <c r="H20" s="3558">
        <f>H41+H31</f>
        <v>0</v>
      </c>
      <c r="I20" s="3559">
        <v>0</v>
      </c>
      <c r="J20" s="3560">
        <f t="shared" si="5"/>
        <v>0</v>
      </c>
      <c r="K20" s="3088">
        <f>B20+E20+H20</f>
        <v>0</v>
      </c>
      <c r="L20" s="3089">
        <f>C20+F20+I20</f>
        <v>26</v>
      </c>
      <c r="M20" s="3582">
        <f>D20+G20+J20</f>
        <v>26</v>
      </c>
      <c r="N20" s="2958"/>
      <c r="O20" s="2958"/>
    </row>
    <row r="21" spans="1:20" ht="24.95" customHeight="1">
      <c r="A21" s="2978" t="s">
        <v>103</v>
      </c>
      <c r="B21" s="3083">
        <v>0</v>
      </c>
      <c r="C21" s="2608">
        <v>24</v>
      </c>
      <c r="D21" s="2772">
        <f>B21+C21</f>
        <v>24</v>
      </c>
      <c r="E21" s="3561">
        <f>E41+E31</f>
        <v>0</v>
      </c>
      <c r="F21" s="3556">
        <v>32</v>
      </c>
      <c r="G21" s="3560">
        <f t="shared" si="4"/>
        <v>32</v>
      </c>
      <c r="H21" s="3561">
        <f>H41+H31</f>
        <v>0</v>
      </c>
      <c r="I21" s="3556">
        <v>4</v>
      </c>
      <c r="J21" s="3560">
        <f t="shared" si="5"/>
        <v>4</v>
      </c>
      <c r="K21" s="3085">
        <f t="shared" si="6"/>
        <v>0</v>
      </c>
      <c r="L21" s="3086">
        <f t="shared" si="6"/>
        <v>60</v>
      </c>
      <c r="M21" s="3578">
        <f t="shared" si="6"/>
        <v>60</v>
      </c>
      <c r="N21" s="2958"/>
      <c r="O21" s="2958"/>
    </row>
    <row r="22" spans="1:20" ht="24.95" customHeight="1">
      <c r="A22" s="2978" t="s">
        <v>203</v>
      </c>
      <c r="B22" s="3083">
        <v>0</v>
      </c>
      <c r="C22" s="2608">
        <v>49</v>
      </c>
      <c r="D22" s="2772">
        <f>B22+C22</f>
        <v>49</v>
      </c>
      <c r="E22" s="3558">
        <v>0</v>
      </c>
      <c r="F22" s="3559">
        <v>56</v>
      </c>
      <c r="G22" s="3560">
        <f t="shared" si="4"/>
        <v>56</v>
      </c>
      <c r="H22" s="3561">
        <f>H43+H32</f>
        <v>0</v>
      </c>
      <c r="I22" s="3556">
        <v>1</v>
      </c>
      <c r="J22" s="3560">
        <f t="shared" si="5"/>
        <v>1</v>
      </c>
      <c r="K22" s="3085">
        <f t="shared" si="6"/>
        <v>0</v>
      </c>
      <c r="L22" s="3086">
        <f t="shared" si="6"/>
        <v>106</v>
      </c>
      <c r="M22" s="3578">
        <f t="shared" si="6"/>
        <v>106</v>
      </c>
      <c r="N22" s="2958"/>
      <c r="O22" s="2958"/>
    </row>
    <row r="23" spans="1:20" ht="24.95" customHeight="1">
      <c r="A23" s="2978" t="s">
        <v>204</v>
      </c>
      <c r="B23" s="3083">
        <v>0</v>
      </c>
      <c r="C23" s="2608">
        <v>8</v>
      </c>
      <c r="D23" s="2772">
        <v>8</v>
      </c>
      <c r="E23" s="3558">
        <v>0</v>
      </c>
      <c r="F23" s="3559">
        <v>14</v>
      </c>
      <c r="G23" s="3560">
        <f t="shared" si="4"/>
        <v>14</v>
      </c>
      <c r="H23" s="3561">
        <v>0</v>
      </c>
      <c r="I23" s="3556">
        <v>0</v>
      </c>
      <c r="J23" s="3560">
        <f t="shared" si="5"/>
        <v>0</v>
      </c>
      <c r="K23" s="3085">
        <f t="shared" si="6"/>
        <v>0</v>
      </c>
      <c r="L23" s="3086">
        <f t="shared" si="6"/>
        <v>22</v>
      </c>
      <c r="M23" s="3578">
        <f t="shared" si="6"/>
        <v>22</v>
      </c>
      <c r="N23" s="2958"/>
      <c r="O23" s="2958"/>
    </row>
    <row r="24" spans="1:20" ht="24.75" customHeight="1">
      <c r="A24" s="2994" t="s">
        <v>205</v>
      </c>
      <c r="B24" s="3083">
        <v>0</v>
      </c>
      <c r="C24" s="2608">
        <v>9</v>
      </c>
      <c r="D24" s="2772">
        <v>9</v>
      </c>
      <c r="E24" s="3558">
        <v>0</v>
      </c>
      <c r="F24" s="3559">
        <v>12</v>
      </c>
      <c r="G24" s="3560">
        <f t="shared" si="4"/>
        <v>12</v>
      </c>
      <c r="H24" s="3561">
        <v>0</v>
      </c>
      <c r="I24" s="3556">
        <v>1</v>
      </c>
      <c r="J24" s="3560">
        <f t="shared" si="5"/>
        <v>1</v>
      </c>
      <c r="K24" s="3085">
        <f t="shared" si="6"/>
        <v>0</v>
      </c>
      <c r="L24" s="3086">
        <f>C24+F24+I24</f>
        <v>22</v>
      </c>
      <c r="M24" s="3578">
        <f>D24+G24+J24</f>
        <v>22</v>
      </c>
      <c r="N24" s="2958"/>
      <c r="O24" s="2958"/>
    </row>
    <row r="25" spans="1:20" ht="54" customHeight="1" thickBot="1">
      <c r="A25" s="2994" t="s">
        <v>206</v>
      </c>
      <c r="B25" s="3083">
        <v>0</v>
      </c>
      <c r="C25" s="2608">
        <v>7</v>
      </c>
      <c r="D25" s="2772">
        <v>7</v>
      </c>
      <c r="E25" s="3558">
        <v>0</v>
      </c>
      <c r="F25" s="3559">
        <v>12</v>
      </c>
      <c r="G25" s="3560">
        <f t="shared" si="4"/>
        <v>12</v>
      </c>
      <c r="H25" s="3561">
        <v>0</v>
      </c>
      <c r="I25" s="3556">
        <v>0</v>
      </c>
      <c r="J25" s="3560">
        <f t="shared" si="5"/>
        <v>0</v>
      </c>
      <c r="K25" s="3085">
        <f t="shared" si="6"/>
        <v>0</v>
      </c>
      <c r="L25" s="3086">
        <f t="shared" si="6"/>
        <v>19</v>
      </c>
      <c r="M25" s="3578">
        <f t="shared" si="6"/>
        <v>19</v>
      </c>
      <c r="N25" s="2958"/>
      <c r="O25" s="2958"/>
    </row>
    <row r="26" spans="1:20" ht="24.95" customHeight="1" thickBot="1">
      <c r="A26" s="3036" t="s">
        <v>17</v>
      </c>
      <c r="B26" s="2999">
        <f>SUM(B18:B25)</f>
        <v>0</v>
      </c>
      <c r="C26" s="2999">
        <f>SUM(C18:C25)</f>
        <v>106</v>
      </c>
      <c r="D26" s="2999">
        <f>SUM(D18:D25)</f>
        <v>106</v>
      </c>
      <c r="E26" s="3562">
        <f t="shared" ref="E26:J26" si="7">SUM(E18:E25)</f>
        <v>0</v>
      </c>
      <c r="F26" s="3562">
        <f t="shared" si="7"/>
        <v>143</v>
      </c>
      <c r="G26" s="3562">
        <f t="shared" si="7"/>
        <v>143</v>
      </c>
      <c r="H26" s="3562">
        <f t="shared" si="7"/>
        <v>0</v>
      </c>
      <c r="I26" s="3562">
        <f t="shared" si="7"/>
        <v>6</v>
      </c>
      <c r="J26" s="3562">
        <f t="shared" si="7"/>
        <v>6</v>
      </c>
      <c r="K26" s="3098">
        <f>SUM(K19:K25)</f>
        <v>0</v>
      </c>
      <c r="L26" s="3098">
        <f>SUM(L19:L25)</f>
        <v>255</v>
      </c>
      <c r="M26" s="3583">
        <f>SUM(M19:M25)</f>
        <v>255</v>
      </c>
      <c r="N26" s="567"/>
      <c r="O26" s="567"/>
    </row>
    <row r="27" spans="1:20" ht="24.95" customHeight="1">
      <c r="A27" s="3019" t="s">
        <v>18</v>
      </c>
      <c r="B27" s="3099"/>
      <c r="C27" s="1003"/>
      <c r="D27" s="568"/>
      <c r="E27" s="3099"/>
      <c r="F27" s="1003"/>
      <c r="G27" s="568"/>
      <c r="H27" s="3569"/>
      <c r="I27" s="3570"/>
      <c r="J27" s="3571"/>
      <c r="K27" s="3100"/>
      <c r="L27" s="3101"/>
      <c r="M27" s="3584"/>
      <c r="N27" s="2958"/>
      <c r="O27" s="2958"/>
    </row>
    <row r="28" spans="1:20" ht="24.95" customHeight="1">
      <c r="A28" s="2994" t="s">
        <v>202</v>
      </c>
      <c r="B28" s="2771">
        <v>0</v>
      </c>
      <c r="C28" s="2606">
        <v>0</v>
      </c>
      <c r="D28" s="2772">
        <f t="shared" ref="D28:D34" si="8">SUM(B28:C28)</f>
        <v>0</v>
      </c>
      <c r="E28" s="3561">
        <v>0</v>
      </c>
      <c r="F28" s="3556">
        <v>0</v>
      </c>
      <c r="G28" s="3572">
        <f t="shared" ref="G28:G34" si="9">SUM(E28:F28)</f>
        <v>0</v>
      </c>
      <c r="H28" s="3555">
        <v>0</v>
      </c>
      <c r="I28" s="3573">
        <v>0</v>
      </c>
      <c r="J28" s="3572">
        <f t="shared" ref="J28:J34" si="10">SUM(H28:I28)</f>
        <v>0</v>
      </c>
      <c r="K28" s="3085">
        <f t="shared" ref="K28:M34" si="11">B28+E28+H28</f>
        <v>0</v>
      </c>
      <c r="L28" s="3086">
        <f t="shared" si="11"/>
        <v>0</v>
      </c>
      <c r="M28" s="3578">
        <f t="shared" si="11"/>
        <v>0</v>
      </c>
      <c r="N28" s="7095"/>
      <c r="O28" s="7095"/>
      <c r="P28" s="7095"/>
      <c r="Q28" s="7095"/>
      <c r="R28" s="7095"/>
    </row>
    <row r="29" spans="1:20" ht="24.95" customHeight="1">
      <c r="A29" s="2978" t="s">
        <v>101</v>
      </c>
      <c r="B29" s="2771">
        <v>0</v>
      </c>
      <c r="C29" s="2606">
        <v>0</v>
      </c>
      <c r="D29" s="2772">
        <v>0</v>
      </c>
      <c r="E29" s="3561">
        <v>0</v>
      </c>
      <c r="F29" s="3556">
        <v>0</v>
      </c>
      <c r="G29" s="3572">
        <f t="shared" si="9"/>
        <v>0</v>
      </c>
      <c r="H29" s="3555">
        <v>0</v>
      </c>
      <c r="I29" s="3573">
        <v>0</v>
      </c>
      <c r="J29" s="3572">
        <f t="shared" si="10"/>
        <v>0</v>
      </c>
      <c r="K29" s="3085">
        <f t="shared" si="11"/>
        <v>0</v>
      </c>
      <c r="L29" s="3086">
        <f t="shared" si="11"/>
        <v>0</v>
      </c>
      <c r="M29" s="3578">
        <f t="shared" si="11"/>
        <v>0</v>
      </c>
      <c r="N29" s="7095"/>
      <c r="O29" s="7095"/>
      <c r="P29" s="7095"/>
      <c r="Q29" s="7095"/>
      <c r="R29" s="7095"/>
      <c r="S29" s="7095"/>
      <c r="T29" s="7095"/>
    </row>
    <row r="30" spans="1:20" ht="26.25" customHeight="1">
      <c r="A30" s="2978" t="s">
        <v>103</v>
      </c>
      <c r="B30" s="2771">
        <v>0</v>
      </c>
      <c r="C30" s="2606">
        <v>1</v>
      </c>
      <c r="D30" s="2772">
        <f t="shared" si="8"/>
        <v>1</v>
      </c>
      <c r="E30" s="3561">
        <v>0</v>
      </c>
      <c r="F30" s="3556">
        <v>0</v>
      </c>
      <c r="G30" s="3572">
        <f t="shared" si="9"/>
        <v>0</v>
      </c>
      <c r="H30" s="3555">
        <v>0</v>
      </c>
      <c r="I30" s="3573">
        <v>0</v>
      </c>
      <c r="J30" s="3572">
        <f t="shared" si="10"/>
        <v>0</v>
      </c>
      <c r="K30" s="3085">
        <f t="shared" si="11"/>
        <v>0</v>
      </c>
      <c r="L30" s="3086">
        <f>C30+F30+I30</f>
        <v>1</v>
      </c>
      <c r="M30" s="3578">
        <f>D30+G30+J30</f>
        <v>1</v>
      </c>
      <c r="N30" s="7090"/>
      <c r="O30" s="7090"/>
      <c r="P30" s="7090"/>
      <c r="Q30" s="7090"/>
    </row>
    <row r="31" spans="1:20" ht="24.95" customHeight="1">
      <c r="A31" s="2978" t="s">
        <v>203</v>
      </c>
      <c r="B31" s="2771">
        <v>0</v>
      </c>
      <c r="C31" s="2606">
        <v>0</v>
      </c>
      <c r="D31" s="2772">
        <v>0</v>
      </c>
      <c r="E31" s="3561">
        <v>0</v>
      </c>
      <c r="F31" s="3556">
        <v>0</v>
      </c>
      <c r="G31" s="3572">
        <f t="shared" si="9"/>
        <v>0</v>
      </c>
      <c r="H31" s="3555">
        <v>0</v>
      </c>
      <c r="I31" s="3573">
        <v>0</v>
      </c>
      <c r="J31" s="3572">
        <f t="shared" si="10"/>
        <v>0</v>
      </c>
      <c r="K31" s="3085">
        <f t="shared" si="11"/>
        <v>0</v>
      </c>
      <c r="L31" s="3086">
        <f t="shared" si="11"/>
        <v>0</v>
      </c>
      <c r="M31" s="3578">
        <f t="shared" si="11"/>
        <v>0</v>
      </c>
      <c r="N31" s="567"/>
      <c r="O31" s="567"/>
    </row>
    <row r="32" spans="1:20" ht="28.5" customHeight="1">
      <c r="A32" s="2978" t="s">
        <v>204</v>
      </c>
      <c r="B32" s="2771">
        <v>0</v>
      </c>
      <c r="C32" s="2606">
        <v>0</v>
      </c>
      <c r="D32" s="2772">
        <f t="shared" si="8"/>
        <v>0</v>
      </c>
      <c r="E32" s="3561">
        <v>0</v>
      </c>
      <c r="F32" s="3556">
        <v>1</v>
      </c>
      <c r="G32" s="3572">
        <f t="shared" si="9"/>
        <v>1</v>
      </c>
      <c r="H32" s="3555">
        <v>0</v>
      </c>
      <c r="I32" s="3573">
        <v>0</v>
      </c>
      <c r="J32" s="3572">
        <f>SUM(H32:I32)</f>
        <v>0</v>
      </c>
      <c r="K32" s="3085">
        <f t="shared" si="11"/>
        <v>0</v>
      </c>
      <c r="L32" s="3086">
        <f t="shared" si="11"/>
        <v>1</v>
      </c>
      <c r="M32" s="3578">
        <f t="shared" si="11"/>
        <v>1</v>
      </c>
      <c r="N32" s="7091"/>
      <c r="O32" s="7091"/>
      <c r="P32" s="7091"/>
      <c r="Q32" s="7091"/>
      <c r="R32" s="7091"/>
      <c r="S32" s="7091"/>
    </row>
    <row r="33" spans="1:21" ht="32.25" customHeight="1">
      <c r="A33" s="2994" t="s">
        <v>205</v>
      </c>
      <c r="B33" s="2771">
        <v>0</v>
      </c>
      <c r="C33" s="2606">
        <v>1</v>
      </c>
      <c r="D33" s="2772">
        <f>SUM(B33:C33)</f>
        <v>1</v>
      </c>
      <c r="E33" s="3561">
        <v>0</v>
      </c>
      <c r="F33" s="3556">
        <v>0</v>
      </c>
      <c r="G33" s="3572">
        <f t="shared" si="9"/>
        <v>0</v>
      </c>
      <c r="H33" s="3555">
        <v>0</v>
      </c>
      <c r="I33" s="3573">
        <v>0</v>
      </c>
      <c r="J33" s="3572">
        <f t="shared" si="10"/>
        <v>0</v>
      </c>
      <c r="K33" s="3085">
        <f t="shared" si="11"/>
        <v>0</v>
      </c>
      <c r="L33" s="3086">
        <f t="shared" si="11"/>
        <v>1</v>
      </c>
      <c r="M33" s="3578">
        <f t="shared" si="11"/>
        <v>1</v>
      </c>
      <c r="N33" s="7096"/>
      <c r="O33" s="7096"/>
      <c r="P33" s="7096"/>
      <c r="Q33" s="7096"/>
      <c r="R33" s="7096"/>
    </row>
    <row r="34" spans="1:21" ht="60" customHeight="1" thickBot="1">
      <c r="A34" s="2994" t="s">
        <v>206</v>
      </c>
      <c r="B34" s="2771">
        <v>0</v>
      </c>
      <c r="C34" s="2606">
        <v>0</v>
      </c>
      <c r="D34" s="2772">
        <f t="shared" si="8"/>
        <v>0</v>
      </c>
      <c r="E34" s="3561">
        <v>0</v>
      </c>
      <c r="F34" s="3556">
        <v>0</v>
      </c>
      <c r="G34" s="3572">
        <f t="shared" si="9"/>
        <v>0</v>
      </c>
      <c r="H34" s="3555">
        <v>0</v>
      </c>
      <c r="I34" s="3573">
        <v>0</v>
      </c>
      <c r="J34" s="3572">
        <f t="shared" si="10"/>
        <v>0</v>
      </c>
      <c r="K34" s="3085">
        <f t="shared" si="11"/>
        <v>0</v>
      </c>
      <c r="L34" s="3086">
        <f t="shared" si="11"/>
        <v>0</v>
      </c>
      <c r="M34" s="3578">
        <f t="shared" si="11"/>
        <v>0</v>
      </c>
      <c r="N34" s="7091"/>
      <c r="O34" s="7091"/>
      <c r="P34" s="7091"/>
      <c r="Q34" s="7091"/>
      <c r="R34" s="7091"/>
      <c r="S34" s="7091"/>
      <c r="T34" s="7091"/>
      <c r="U34" s="7091"/>
    </row>
    <row r="35" spans="1:21" ht="27.75" customHeight="1" thickBot="1">
      <c r="A35" s="3036" t="s">
        <v>19</v>
      </c>
      <c r="B35" s="3102">
        <f>SUM(B28:B34)</f>
        <v>0</v>
      </c>
      <c r="C35" s="3102">
        <f t="shared" ref="C35:M35" si="12">SUM(C28:C34)</f>
        <v>2</v>
      </c>
      <c r="D35" s="3102">
        <f t="shared" si="12"/>
        <v>2</v>
      </c>
      <c r="E35" s="3574">
        <f t="shared" ref="E35:J35" si="13">SUM(E28:E34)</f>
        <v>0</v>
      </c>
      <c r="F35" s="3574">
        <f t="shared" si="13"/>
        <v>1</v>
      </c>
      <c r="G35" s="3574">
        <f t="shared" si="13"/>
        <v>1</v>
      </c>
      <c r="H35" s="3574">
        <f t="shared" si="13"/>
        <v>0</v>
      </c>
      <c r="I35" s="3574">
        <f t="shared" si="13"/>
        <v>0</v>
      </c>
      <c r="J35" s="3574">
        <f t="shared" si="13"/>
        <v>0</v>
      </c>
      <c r="K35" s="3102">
        <f t="shared" si="12"/>
        <v>0</v>
      </c>
      <c r="L35" s="3102">
        <f t="shared" si="12"/>
        <v>3</v>
      </c>
      <c r="M35" s="3583">
        <f t="shared" si="12"/>
        <v>3</v>
      </c>
      <c r="N35" s="2958"/>
      <c r="O35" s="2958"/>
    </row>
    <row r="36" spans="1:21" ht="30" customHeight="1" thickBot="1">
      <c r="A36" s="3040" t="s">
        <v>29</v>
      </c>
      <c r="B36" s="2999">
        <f>B26</f>
        <v>0</v>
      </c>
      <c r="C36" s="2999">
        <f>C26</f>
        <v>106</v>
      </c>
      <c r="D36" s="2999">
        <f>D26</f>
        <v>106</v>
      </c>
      <c r="E36" s="3562">
        <f>E26</f>
        <v>0</v>
      </c>
      <c r="F36" s="3562">
        <f t="shared" ref="F36:J36" si="14">F26</f>
        <v>143</v>
      </c>
      <c r="G36" s="3575">
        <f t="shared" si="14"/>
        <v>143</v>
      </c>
      <c r="H36" s="3575">
        <f t="shared" si="14"/>
        <v>0</v>
      </c>
      <c r="I36" s="3575">
        <f t="shared" si="14"/>
        <v>6</v>
      </c>
      <c r="J36" s="3575">
        <f t="shared" si="14"/>
        <v>6</v>
      </c>
      <c r="K36" s="3037">
        <f t="shared" ref="K36" si="15">K26</f>
        <v>0</v>
      </c>
      <c r="L36" s="3037">
        <f>L26</f>
        <v>255</v>
      </c>
      <c r="M36" s="3579">
        <f>M26</f>
        <v>255</v>
      </c>
      <c r="N36" s="569"/>
      <c r="O36" s="569"/>
    </row>
    <row r="37" spans="1:21" ht="26.25" thickBot="1">
      <c r="A37" s="3040" t="s">
        <v>30</v>
      </c>
      <c r="B37" s="2999">
        <f t="shared" ref="B37:K37" si="16">B35</f>
        <v>0</v>
      </c>
      <c r="C37" s="2999">
        <f>C35</f>
        <v>2</v>
      </c>
      <c r="D37" s="2999">
        <f>D35</f>
        <v>2</v>
      </c>
      <c r="E37" s="3562">
        <f t="shared" ref="E37:H37" si="17">E35</f>
        <v>0</v>
      </c>
      <c r="F37" s="3562">
        <f t="shared" si="17"/>
        <v>1</v>
      </c>
      <c r="G37" s="3575">
        <f t="shared" si="17"/>
        <v>1</v>
      </c>
      <c r="H37" s="3575">
        <f t="shared" si="17"/>
        <v>0</v>
      </c>
      <c r="I37" s="3575">
        <f>I35</f>
        <v>0</v>
      </c>
      <c r="J37" s="3575">
        <f>J35</f>
        <v>0</v>
      </c>
      <c r="K37" s="3037">
        <f t="shared" si="16"/>
        <v>0</v>
      </c>
      <c r="L37" s="3037">
        <f>L35</f>
        <v>3</v>
      </c>
      <c r="M37" s="3038">
        <f>M35</f>
        <v>3</v>
      </c>
      <c r="N37" s="264"/>
      <c r="O37" s="264"/>
    </row>
    <row r="38" spans="1:21" ht="36.75" customHeight="1" thickBot="1">
      <c r="A38" s="3041" t="s">
        <v>31</v>
      </c>
      <c r="B38" s="3103">
        <f>SUM(B36:B37)</f>
        <v>0</v>
      </c>
      <c r="C38" s="3103">
        <f>SUM(C36:C37)</f>
        <v>108</v>
      </c>
      <c r="D38" s="3103">
        <f>SUM(D36:D37)</f>
        <v>108</v>
      </c>
      <c r="E38" s="3576">
        <f>SUM(E36:E37)</f>
        <v>0</v>
      </c>
      <c r="F38" s="3576">
        <f t="shared" ref="F38:J38" si="18">SUM(F36:F37)</f>
        <v>144</v>
      </c>
      <c r="G38" s="3577">
        <f t="shared" si="18"/>
        <v>144</v>
      </c>
      <c r="H38" s="3577">
        <f t="shared" si="18"/>
        <v>0</v>
      </c>
      <c r="I38" s="3577">
        <f t="shared" si="18"/>
        <v>6</v>
      </c>
      <c r="J38" s="3577">
        <f t="shared" si="18"/>
        <v>6</v>
      </c>
      <c r="K38" s="3104">
        <f t="shared" ref="K38" si="19">SUM(K36:K37)</f>
        <v>0</v>
      </c>
      <c r="L38" s="3104">
        <f>SUM(L36:L37)</f>
        <v>258</v>
      </c>
      <c r="M38" s="3105">
        <f>SUM(M36:M37)</f>
        <v>258</v>
      </c>
      <c r="N38" s="264"/>
      <c r="O38" s="264"/>
    </row>
    <row r="39" spans="1:21" ht="12" customHeight="1">
      <c r="A39" s="2958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</row>
    <row r="40" spans="1:21" ht="25.5" hidden="1" customHeight="1">
      <c r="A40" s="2958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5"/>
    </row>
    <row r="41" spans="1:21" ht="37.5" customHeight="1">
      <c r="A41" s="7037"/>
      <c r="B41" s="7037"/>
      <c r="C41" s="7037"/>
      <c r="D41" s="7037"/>
      <c r="E41" s="7037"/>
      <c r="F41" s="7037"/>
      <c r="G41" s="7037"/>
      <c r="H41" s="7037"/>
      <c r="I41" s="7037"/>
      <c r="J41" s="7037"/>
      <c r="K41" s="7037"/>
      <c r="L41" s="7037"/>
      <c r="M41" s="7037"/>
      <c r="N41" s="7037"/>
      <c r="O41" s="7037"/>
      <c r="P41" s="7037"/>
    </row>
    <row r="42" spans="1:21" ht="26.25" customHeight="1"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</row>
  </sheetData>
  <mergeCells count="18">
    <mergeCell ref="N30:Q30"/>
    <mergeCell ref="N32:S32"/>
    <mergeCell ref="N34:U34"/>
    <mergeCell ref="A41:P41"/>
    <mergeCell ref="A5:A7"/>
    <mergeCell ref="K5:M6"/>
    <mergeCell ref="B6:D6"/>
    <mergeCell ref="E6:G6"/>
    <mergeCell ref="H6:J6"/>
    <mergeCell ref="N28:R28"/>
    <mergeCell ref="N29:T29"/>
    <mergeCell ref="N33:R33"/>
    <mergeCell ref="A1:M1"/>
    <mergeCell ref="A2:M2"/>
    <mergeCell ref="A3:M3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ColWidth="9" defaultRowHeight="25.5"/>
  <cols>
    <col min="1" max="1" width="103.85546875" style="71" customWidth="1"/>
    <col min="2" max="10" width="19.7109375" style="71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5703125" style="71" customWidth="1"/>
    <col min="19" max="19" width="11.28515625" style="71" customWidth="1"/>
    <col min="20" max="256" width="9.140625" style="71"/>
    <col min="257" max="257" width="103.85546875" style="71" customWidth="1"/>
    <col min="258" max="266" width="19.7109375" style="71" customWidth="1"/>
    <col min="267" max="268" width="10.7109375" style="71" customWidth="1"/>
    <col min="269" max="269" width="9.140625" style="71"/>
    <col min="270" max="270" width="12.85546875" style="71" customWidth="1"/>
    <col min="271" max="271" width="23.42578125" style="71" customWidth="1"/>
    <col min="272" max="273" width="9.140625" style="71"/>
    <col min="274" max="274" width="10.5703125" style="71" customWidth="1"/>
    <col min="275" max="275" width="11.28515625" style="71" customWidth="1"/>
    <col min="276" max="512" width="9.140625" style="71"/>
    <col min="513" max="513" width="103.85546875" style="71" customWidth="1"/>
    <col min="514" max="522" width="19.7109375" style="71" customWidth="1"/>
    <col min="523" max="524" width="10.7109375" style="71" customWidth="1"/>
    <col min="525" max="525" width="9.140625" style="71"/>
    <col min="526" max="526" width="12.85546875" style="71" customWidth="1"/>
    <col min="527" max="527" width="23.42578125" style="71" customWidth="1"/>
    <col min="528" max="529" width="9.140625" style="71"/>
    <col min="530" max="530" width="10.5703125" style="71" customWidth="1"/>
    <col min="531" max="531" width="11.28515625" style="71" customWidth="1"/>
    <col min="532" max="768" width="9.140625" style="71"/>
    <col min="769" max="769" width="103.85546875" style="71" customWidth="1"/>
    <col min="770" max="778" width="19.7109375" style="71" customWidth="1"/>
    <col min="779" max="780" width="10.7109375" style="71" customWidth="1"/>
    <col min="781" max="781" width="9.140625" style="71"/>
    <col min="782" max="782" width="12.85546875" style="71" customWidth="1"/>
    <col min="783" max="783" width="23.42578125" style="71" customWidth="1"/>
    <col min="784" max="785" width="9.140625" style="71"/>
    <col min="786" max="786" width="10.5703125" style="71" customWidth="1"/>
    <col min="787" max="787" width="11.28515625" style="71" customWidth="1"/>
    <col min="788" max="1024" width="9.140625" style="71"/>
    <col min="1025" max="1025" width="103.85546875" style="71" customWidth="1"/>
    <col min="1026" max="1034" width="19.7109375" style="71" customWidth="1"/>
    <col min="1035" max="1036" width="10.7109375" style="71" customWidth="1"/>
    <col min="1037" max="1037" width="9.140625" style="71"/>
    <col min="1038" max="1038" width="12.85546875" style="71" customWidth="1"/>
    <col min="1039" max="1039" width="23.42578125" style="71" customWidth="1"/>
    <col min="1040" max="1041" width="9.140625" style="71"/>
    <col min="1042" max="1042" width="10.5703125" style="71" customWidth="1"/>
    <col min="1043" max="1043" width="11.28515625" style="71" customWidth="1"/>
    <col min="1044" max="1280" width="9.140625" style="71"/>
    <col min="1281" max="1281" width="103.85546875" style="71" customWidth="1"/>
    <col min="1282" max="1290" width="19.7109375" style="71" customWidth="1"/>
    <col min="1291" max="1292" width="10.7109375" style="71" customWidth="1"/>
    <col min="1293" max="1293" width="9.140625" style="71"/>
    <col min="1294" max="1294" width="12.85546875" style="71" customWidth="1"/>
    <col min="1295" max="1295" width="23.42578125" style="71" customWidth="1"/>
    <col min="1296" max="1297" width="9.140625" style="71"/>
    <col min="1298" max="1298" width="10.5703125" style="71" customWidth="1"/>
    <col min="1299" max="1299" width="11.28515625" style="71" customWidth="1"/>
    <col min="1300" max="1536" width="9.140625" style="71"/>
    <col min="1537" max="1537" width="103.85546875" style="71" customWidth="1"/>
    <col min="1538" max="1546" width="19.7109375" style="71" customWidth="1"/>
    <col min="1547" max="1548" width="10.7109375" style="71" customWidth="1"/>
    <col min="1549" max="1549" width="9.140625" style="71"/>
    <col min="1550" max="1550" width="12.85546875" style="71" customWidth="1"/>
    <col min="1551" max="1551" width="23.42578125" style="71" customWidth="1"/>
    <col min="1552" max="1553" width="9.140625" style="71"/>
    <col min="1554" max="1554" width="10.5703125" style="71" customWidth="1"/>
    <col min="1555" max="1555" width="11.28515625" style="71" customWidth="1"/>
    <col min="1556" max="1792" width="9.140625" style="71"/>
    <col min="1793" max="1793" width="103.85546875" style="71" customWidth="1"/>
    <col min="1794" max="1802" width="19.7109375" style="71" customWidth="1"/>
    <col min="1803" max="1804" width="10.7109375" style="71" customWidth="1"/>
    <col min="1805" max="1805" width="9.140625" style="71"/>
    <col min="1806" max="1806" width="12.85546875" style="71" customWidth="1"/>
    <col min="1807" max="1807" width="23.42578125" style="71" customWidth="1"/>
    <col min="1808" max="1809" width="9.140625" style="71"/>
    <col min="1810" max="1810" width="10.5703125" style="71" customWidth="1"/>
    <col min="1811" max="1811" width="11.28515625" style="71" customWidth="1"/>
    <col min="1812" max="2048" width="9.140625" style="71"/>
    <col min="2049" max="2049" width="103.85546875" style="71" customWidth="1"/>
    <col min="2050" max="2058" width="19.7109375" style="71" customWidth="1"/>
    <col min="2059" max="2060" width="10.7109375" style="71" customWidth="1"/>
    <col min="2061" max="2061" width="9.140625" style="71"/>
    <col min="2062" max="2062" width="12.85546875" style="71" customWidth="1"/>
    <col min="2063" max="2063" width="23.42578125" style="71" customWidth="1"/>
    <col min="2064" max="2065" width="9.140625" style="71"/>
    <col min="2066" max="2066" width="10.5703125" style="71" customWidth="1"/>
    <col min="2067" max="2067" width="11.28515625" style="71" customWidth="1"/>
    <col min="2068" max="2304" width="9.140625" style="71"/>
    <col min="2305" max="2305" width="103.85546875" style="71" customWidth="1"/>
    <col min="2306" max="2314" width="19.7109375" style="71" customWidth="1"/>
    <col min="2315" max="2316" width="10.7109375" style="71" customWidth="1"/>
    <col min="2317" max="2317" width="9.140625" style="71"/>
    <col min="2318" max="2318" width="12.85546875" style="71" customWidth="1"/>
    <col min="2319" max="2319" width="23.42578125" style="71" customWidth="1"/>
    <col min="2320" max="2321" width="9.140625" style="71"/>
    <col min="2322" max="2322" width="10.5703125" style="71" customWidth="1"/>
    <col min="2323" max="2323" width="11.28515625" style="71" customWidth="1"/>
    <col min="2324" max="2560" width="9.140625" style="71"/>
    <col min="2561" max="2561" width="103.85546875" style="71" customWidth="1"/>
    <col min="2562" max="2570" width="19.7109375" style="71" customWidth="1"/>
    <col min="2571" max="2572" width="10.7109375" style="71" customWidth="1"/>
    <col min="2573" max="2573" width="9.140625" style="71"/>
    <col min="2574" max="2574" width="12.85546875" style="71" customWidth="1"/>
    <col min="2575" max="2575" width="23.42578125" style="71" customWidth="1"/>
    <col min="2576" max="2577" width="9.140625" style="71"/>
    <col min="2578" max="2578" width="10.5703125" style="71" customWidth="1"/>
    <col min="2579" max="2579" width="11.28515625" style="71" customWidth="1"/>
    <col min="2580" max="2816" width="9.140625" style="71"/>
    <col min="2817" max="2817" width="103.85546875" style="71" customWidth="1"/>
    <col min="2818" max="2826" width="19.7109375" style="71" customWidth="1"/>
    <col min="2827" max="2828" width="10.7109375" style="71" customWidth="1"/>
    <col min="2829" max="2829" width="9.140625" style="71"/>
    <col min="2830" max="2830" width="12.85546875" style="71" customWidth="1"/>
    <col min="2831" max="2831" width="23.42578125" style="71" customWidth="1"/>
    <col min="2832" max="2833" width="9.140625" style="71"/>
    <col min="2834" max="2834" width="10.5703125" style="71" customWidth="1"/>
    <col min="2835" max="2835" width="11.28515625" style="71" customWidth="1"/>
    <col min="2836" max="3072" width="9.140625" style="71"/>
    <col min="3073" max="3073" width="103.85546875" style="71" customWidth="1"/>
    <col min="3074" max="3082" width="19.7109375" style="71" customWidth="1"/>
    <col min="3083" max="3084" width="10.7109375" style="71" customWidth="1"/>
    <col min="3085" max="3085" width="9.140625" style="71"/>
    <col min="3086" max="3086" width="12.85546875" style="71" customWidth="1"/>
    <col min="3087" max="3087" width="23.42578125" style="71" customWidth="1"/>
    <col min="3088" max="3089" width="9.140625" style="71"/>
    <col min="3090" max="3090" width="10.5703125" style="71" customWidth="1"/>
    <col min="3091" max="3091" width="11.28515625" style="71" customWidth="1"/>
    <col min="3092" max="3328" width="9.140625" style="71"/>
    <col min="3329" max="3329" width="103.85546875" style="71" customWidth="1"/>
    <col min="3330" max="3338" width="19.7109375" style="71" customWidth="1"/>
    <col min="3339" max="3340" width="10.7109375" style="71" customWidth="1"/>
    <col min="3341" max="3341" width="9.140625" style="71"/>
    <col min="3342" max="3342" width="12.85546875" style="71" customWidth="1"/>
    <col min="3343" max="3343" width="23.42578125" style="71" customWidth="1"/>
    <col min="3344" max="3345" width="9.140625" style="71"/>
    <col min="3346" max="3346" width="10.5703125" style="71" customWidth="1"/>
    <col min="3347" max="3347" width="11.28515625" style="71" customWidth="1"/>
    <col min="3348" max="3584" width="9.140625" style="71"/>
    <col min="3585" max="3585" width="103.85546875" style="71" customWidth="1"/>
    <col min="3586" max="3594" width="19.7109375" style="71" customWidth="1"/>
    <col min="3595" max="3596" width="10.7109375" style="71" customWidth="1"/>
    <col min="3597" max="3597" width="9.140625" style="71"/>
    <col min="3598" max="3598" width="12.85546875" style="71" customWidth="1"/>
    <col min="3599" max="3599" width="23.42578125" style="71" customWidth="1"/>
    <col min="3600" max="3601" width="9.140625" style="71"/>
    <col min="3602" max="3602" width="10.5703125" style="71" customWidth="1"/>
    <col min="3603" max="3603" width="11.28515625" style="71" customWidth="1"/>
    <col min="3604" max="3840" width="9.140625" style="71"/>
    <col min="3841" max="3841" width="103.85546875" style="71" customWidth="1"/>
    <col min="3842" max="3850" width="19.7109375" style="71" customWidth="1"/>
    <col min="3851" max="3852" width="10.7109375" style="71" customWidth="1"/>
    <col min="3853" max="3853" width="9.140625" style="71"/>
    <col min="3854" max="3854" width="12.85546875" style="71" customWidth="1"/>
    <col min="3855" max="3855" width="23.42578125" style="71" customWidth="1"/>
    <col min="3856" max="3857" width="9.140625" style="71"/>
    <col min="3858" max="3858" width="10.5703125" style="71" customWidth="1"/>
    <col min="3859" max="3859" width="11.28515625" style="71" customWidth="1"/>
    <col min="3860" max="4096" width="9.140625" style="71"/>
    <col min="4097" max="4097" width="103.85546875" style="71" customWidth="1"/>
    <col min="4098" max="4106" width="19.7109375" style="71" customWidth="1"/>
    <col min="4107" max="4108" width="10.7109375" style="71" customWidth="1"/>
    <col min="4109" max="4109" width="9.140625" style="71"/>
    <col min="4110" max="4110" width="12.85546875" style="71" customWidth="1"/>
    <col min="4111" max="4111" width="23.42578125" style="71" customWidth="1"/>
    <col min="4112" max="4113" width="9.140625" style="71"/>
    <col min="4114" max="4114" width="10.5703125" style="71" customWidth="1"/>
    <col min="4115" max="4115" width="11.28515625" style="71" customWidth="1"/>
    <col min="4116" max="4352" width="9.140625" style="71"/>
    <col min="4353" max="4353" width="103.85546875" style="71" customWidth="1"/>
    <col min="4354" max="4362" width="19.7109375" style="71" customWidth="1"/>
    <col min="4363" max="4364" width="10.7109375" style="71" customWidth="1"/>
    <col min="4365" max="4365" width="9.140625" style="71"/>
    <col min="4366" max="4366" width="12.85546875" style="71" customWidth="1"/>
    <col min="4367" max="4367" width="23.42578125" style="71" customWidth="1"/>
    <col min="4368" max="4369" width="9.140625" style="71"/>
    <col min="4370" max="4370" width="10.5703125" style="71" customWidth="1"/>
    <col min="4371" max="4371" width="11.28515625" style="71" customWidth="1"/>
    <col min="4372" max="4608" width="9.140625" style="71"/>
    <col min="4609" max="4609" width="103.85546875" style="71" customWidth="1"/>
    <col min="4610" max="4618" width="19.7109375" style="71" customWidth="1"/>
    <col min="4619" max="4620" width="10.7109375" style="71" customWidth="1"/>
    <col min="4621" max="4621" width="9.140625" style="71"/>
    <col min="4622" max="4622" width="12.85546875" style="71" customWidth="1"/>
    <col min="4623" max="4623" width="23.42578125" style="71" customWidth="1"/>
    <col min="4624" max="4625" width="9.140625" style="71"/>
    <col min="4626" max="4626" width="10.5703125" style="71" customWidth="1"/>
    <col min="4627" max="4627" width="11.28515625" style="71" customWidth="1"/>
    <col min="4628" max="4864" width="9.140625" style="71"/>
    <col min="4865" max="4865" width="103.85546875" style="71" customWidth="1"/>
    <col min="4866" max="4874" width="19.7109375" style="71" customWidth="1"/>
    <col min="4875" max="4876" width="10.7109375" style="71" customWidth="1"/>
    <col min="4877" max="4877" width="9.140625" style="71"/>
    <col min="4878" max="4878" width="12.85546875" style="71" customWidth="1"/>
    <col min="4879" max="4879" width="23.42578125" style="71" customWidth="1"/>
    <col min="4880" max="4881" width="9.140625" style="71"/>
    <col min="4882" max="4882" width="10.5703125" style="71" customWidth="1"/>
    <col min="4883" max="4883" width="11.28515625" style="71" customWidth="1"/>
    <col min="4884" max="5120" width="9.140625" style="71"/>
    <col min="5121" max="5121" width="103.85546875" style="71" customWidth="1"/>
    <col min="5122" max="5130" width="19.7109375" style="71" customWidth="1"/>
    <col min="5131" max="5132" width="10.7109375" style="71" customWidth="1"/>
    <col min="5133" max="5133" width="9.140625" style="71"/>
    <col min="5134" max="5134" width="12.85546875" style="71" customWidth="1"/>
    <col min="5135" max="5135" width="23.42578125" style="71" customWidth="1"/>
    <col min="5136" max="5137" width="9.140625" style="71"/>
    <col min="5138" max="5138" width="10.5703125" style="71" customWidth="1"/>
    <col min="5139" max="5139" width="11.28515625" style="71" customWidth="1"/>
    <col min="5140" max="5376" width="9.140625" style="71"/>
    <col min="5377" max="5377" width="103.85546875" style="71" customWidth="1"/>
    <col min="5378" max="5386" width="19.7109375" style="71" customWidth="1"/>
    <col min="5387" max="5388" width="10.7109375" style="71" customWidth="1"/>
    <col min="5389" max="5389" width="9.140625" style="71"/>
    <col min="5390" max="5390" width="12.85546875" style="71" customWidth="1"/>
    <col min="5391" max="5391" width="23.42578125" style="71" customWidth="1"/>
    <col min="5392" max="5393" width="9.140625" style="71"/>
    <col min="5394" max="5394" width="10.5703125" style="71" customWidth="1"/>
    <col min="5395" max="5395" width="11.28515625" style="71" customWidth="1"/>
    <col min="5396" max="5632" width="9.140625" style="71"/>
    <col min="5633" max="5633" width="103.85546875" style="71" customWidth="1"/>
    <col min="5634" max="5642" width="19.7109375" style="71" customWidth="1"/>
    <col min="5643" max="5644" width="10.7109375" style="71" customWidth="1"/>
    <col min="5645" max="5645" width="9.140625" style="71"/>
    <col min="5646" max="5646" width="12.85546875" style="71" customWidth="1"/>
    <col min="5647" max="5647" width="23.42578125" style="71" customWidth="1"/>
    <col min="5648" max="5649" width="9.140625" style="71"/>
    <col min="5650" max="5650" width="10.5703125" style="71" customWidth="1"/>
    <col min="5651" max="5651" width="11.28515625" style="71" customWidth="1"/>
    <col min="5652" max="5888" width="9.140625" style="71"/>
    <col min="5889" max="5889" width="103.85546875" style="71" customWidth="1"/>
    <col min="5890" max="5898" width="19.7109375" style="71" customWidth="1"/>
    <col min="5899" max="5900" width="10.7109375" style="71" customWidth="1"/>
    <col min="5901" max="5901" width="9.140625" style="71"/>
    <col min="5902" max="5902" width="12.85546875" style="71" customWidth="1"/>
    <col min="5903" max="5903" width="23.42578125" style="71" customWidth="1"/>
    <col min="5904" max="5905" width="9.140625" style="71"/>
    <col min="5906" max="5906" width="10.5703125" style="71" customWidth="1"/>
    <col min="5907" max="5907" width="11.28515625" style="71" customWidth="1"/>
    <col min="5908" max="6144" width="9.140625" style="71"/>
    <col min="6145" max="6145" width="103.85546875" style="71" customWidth="1"/>
    <col min="6146" max="6154" width="19.7109375" style="71" customWidth="1"/>
    <col min="6155" max="6156" width="10.7109375" style="71" customWidth="1"/>
    <col min="6157" max="6157" width="9.140625" style="71"/>
    <col min="6158" max="6158" width="12.85546875" style="71" customWidth="1"/>
    <col min="6159" max="6159" width="23.42578125" style="71" customWidth="1"/>
    <col min="6160" max="6161" width="9.140625" style="71"/>
    <col min="6162" max="6162" width="10.5703125" style="71" customWidth="1"/>
    <col min="6163" max="6163" width="11.28515625" style="71" customWidth="1"/>
    <col min="6164" max="6400" width="9.140625" style="71"/>
    <col min="6401" max="6401" width="103.85546875" style="71" customWidth="1"/>
    <col min="6402" max="6410" width="19.7109375" style="71" customWidth="1"/>
    <col min="6411" max="6412" width="10.7109375" style="71" customWidth="1"/>
    <col min="6413" max="6413" width="9.140625" style="71"/>
    <col min="6414" max="6414" width="12.85546875" style="71" customWidth="1"/>
    <col min="6415" max="6415" width="23.42578125" style="71" customWidth="1"/>
    <col min="6416" max="6417" width="9.140625" style="71"/>
    <col min="6418" max="6418" width="10.5703125" style="71" customWidth="1"/>
    <col min="6419" max="6419" width="11.28515625" style="71" customWidth="1"/>
    <col min="6420" max="6656" width="9.140625" style="71"/>
    <col min="6657" max="6657" width="103.85546875" style="71" customWidth="1"/>
    <col min="6658" max="6666" width="19.7109375" style="71" customWidth="1"/>
    <col min="6667" max="6668" width="10.7109375" style="71" customWidth="1"/>
    <col min="6669" max="6669" width="9.140625" style="71"/>
    <col min="6670" max="6670" width="12.85546875" style="71" customWidth="1"/>
    <col min="6671" max="6671" width="23.42578125" style="71" customWidth="1"/>
    <col min="6672" max="6673" width="9.140625" style="71"/>
    <col min="6674" max="6674" width="10.5703125" style="71" customWidth="1"/>
    <col min="6675" max="6675" width="11.28515625" style="71" customWidth="1"/>
    <col min="6676" max="6912" width="9.140625" style="71"/>
    <col min="6913" max="6913" width="103.85546875" style="71" customWidth="1"/>
    <col min="6914" max="6922" width="19.7109375" style="71" customWidth="1"/>
    <col min="6923" max="6924" width="10.7109375" style="71" customWidth="1"/>
    <col min="6925" max="6925" width="9.140625" style="71"/>
    <col min="6926" max="6926" width="12.85546875" style="71" customWidth="1"/>
    <col min="6927" max="6927" width="23.42578125" style="71" customWidth="1"/>
    <col min="6928" max="6929" width="9.140625" style="71"/>
    <col min="6930" max="6930" width="10.5703125" style="71" customWidth="1"/>
    <col min="6931" max="6931" width="11.28515625" style="71" customWidth="1"/>
    <col min="6932" max="7168" width="9.140625" style="71"/>
    <col min="7169" max="7169" width="103.85546875" style="71" customWidth="1"/>
    <col min="7170" max="7178" width="19.7109375" style="71" customWidth="1"/>
    <col min="7179" max="7180" width="10.7109375" style="71" customWidth="1"/>
    <col min="7181" max="7181" width="9.140625" style="71"/>
    <col min="7182" max="7182" width="12.85546875" style="71" customWidth="1"/>
    <col min="7183" max="7183" width="23.42578125" style="71" customWidth="1"/>
    <col min="7184" max="7185" width="9.140625" style="71"/>
    <col min="7186" max="7186" width="10.5703125" style="71" customWidth="1"/>
    <col min="7187" max="7187" width="11.28515625" style="71" customWidth="1"/>
    <col min="7188" max="7424" width="9.140625" style="71"/>
    <col min="7425" max="7425" width="103.85546875" style="71" customWidth="1"/>
    <col min="7426" max="7434" width="19.7109375" style="71" customWidth="1"/>
    <col min="7435" max="7436" width="10.7109375" style="71" customWidth="1"/>
    <col min="7437" max="7437" width="9.140625" style="71"/>
    <col min="7438" max="7438" width="12.85546875" style="71" customWidth="1"/>
    <col min="7439" max="7439" width="23.42578125" style="71" customWidth="1"/>
    <col min="7440" max="7441" width="9.140625" style="71"/>
    <col min="7442" max="7442" width="10.5703125" style="71" customWidth="1"/>
    <col min="7443" max="7443" width="11.28515625" style="71" customWidth="1"/>
    <col min="7444" max="7680" width="9.140625" style="71"/>
    <col min="7681" max="7681" width="103.85546875" style="71" customWidth="1"/>
    <col min="7682" max="7690" width="19.7109375" style="71" customWidth="1"/>
    <col min="7691" max="7692" width="10.7109375" style="71" customWidth="1"/>
    <col min="7693" max="7693" width="9.140625" style="71"/>
    <col min="7694" max="7694" width="12.85546875" style="71" customWidth="1"/>
    <col min="7695" max="7695" width="23.42578125" style="71" customWidth="1"/>
    <col min="7696" max="7697" width="9.140625" style="71"/>
    <col min="7698" max="7698" width="10.5703125" style="71" customWidth="1"/>
    <col min="7699" max="7699" width="11.28515625" style="71" customWidth="1"/>
    <col min="7700" max="7936" width="9.140625" style="71"/>
    <col min="7937" max="7937" width="103.85546875" style="71" customWidth="1"/>
    <col min="7938" max="7946" width="19.7109375" style="71" customWidth="1"/>
    <col min="7947" max="7948" width="10.7109375" style="71" customWidth="1"/>
    <col min="7949" max="7949" width="9.140625" style="71"/>
    <col min="7950" max="7950" width="12.85546875" style="71" customWidth="1"/>
    <col min="7951" max="7951" width="23.42578125" style="71" customWidth="1"/>
    <col min="7952" max="7953" width="9.140625" style="71"/>
    <col min="7954" max="7954" width="10.5703125" style="71" customWidth="1"/>
    <col min="7955" max="7955" width="11.28515625" style="71" customWidth="1"/>
    <col min="7956" max="8192" width="9.140625" style="71"/>
    <col min="8193" max="8193" width="103.85546875" style="71" customWidth="1"/>
    <col min="8194" max="8202" width="19.7109375" style="71" customWidth="1"/>
    <col min="8203" max="8204" width="10.7109375" style="71" customWidth="1"/>
    <col min="8205" max="8205" width="9.140625" style="71"/>
    <col min="8206" max="8206" width="12.85546875" style="71" customWidth="1"/>
    <col min="8207" max="8207" width="23.42578125" style="71" customWidth="1"/>
    <col min="8208" max="8209" width="9.140625" style="71"/>
    <col min="8210" max="8210" width="10.5703125" style="71" customWidth="1"/>
    <col min="8211" max="8211" width="11.28515625" style="71" customWidth="1"/>
    <col min="8212" max="8448" width="9.140625" style="71"/>
    <col min="8449" max="8449" width="103.85546875" style="71" customWidth="1"/>
    <col min="8450" max="8458" width="19.7109375" style="71" customWidth="1"/>
    <col min="8459" max="8460" width="10.7109375" style="71" customWidth="1"/>
    <col min="8461" max="8461" width="9.140625" style="71"/>
    <col min="8462" max="8462" width="12.85546875" style="71" customWidth="1"/>
    <col min="8463" max="8463" width="23.42578125" style="71" customWidth="1"/>
    <col min="8464" max="8465" width="9.140625" style="71"/>
    <col min="8466" max="8466" width="10.5703125" style="71" customWidth="1"/>
    <col min="8467" max="8467" width="11.28515625" style="71" customWidth="1"/>
    <col min="8468" max="8704" width="9.140625" style="71"/>
    <col min="8705" max="8705" width="103.85546875" style="71" customWidth="1"/>
    <col min="8706" max="8714" width="19.7109375" style="71" customWidth="1"/>
    <col min="8715" max="8716" width="10.7109375" style="71" customWidth="1"/>
    <col min="8717" max="8717" width="9.140625" style="71"/>
    <col min="8718" max="8718" width="12.85546875" style="71" customWidth="1"/>
    <col min="8719" max="8719" width="23.42578125" style="71" customWidth="1"/>
    <col min="8720" max="8721" width="9.140625" style="71"/>
    <col min="8722" max="8722" width="10.5703125" style="71" customWidth="1"/>
    <col min="8723" max="8723" width="11.28515625" style="71" customWidth="1"/>
    <col min="8724" max="8960" width="9.140625" style="71"/>
    <col min="8961" max="8961" width="103.85546875" style="71" customWidth="1"/>
    <col min="8962" max="8970" width="19.7109375" style="71" customWidth="1"/>
    <col min="8971" max="8972" width="10.7109375" style="71" customWidth="1"/>
    <col min="8973" max="8973" width="9.140625" style="71"/>
    <col min="8974" max="8974" width="12.85546875" style="71" customWidth="1"/>
    <col min="8975" max="8975" width="23.42578125" style="71" customWidth="1"/>
    <col min="8976" max="8977" width="9.140625" style="71"/>
    <col min="8978" max="8978" width="10.5703125" style="71" customWidth="1"/>
    <col min="8979" max="8979" width="11.28515625" style="71" customWidth="1"/>
    <col min="8980" max="9216" width="9.140625" style="71"/>
    <col min="9217" max="9217" width="103.85546875" style="71" customWidth="1"/>
    <col min="9218" max="9226" width="19.7109375" style="71" customWidth="1"/>
    <col min="9227" max="9228" width="10.7109375" style="71" customWidth="1"/>
    <col min="9229" max="9229" width="9.140625" style="71"/>
    <col min="9230" max="9230" width="12.85546875" style="71" customWidth="1"/>
    <col min="9231" max="9231" width="23.42578125" style="71" customWidth="1"/>
    <col min="9232" max="9233" width="9.140625" style="71"/>
    <col min="9234" max="9234" width="10.5703125" style="71" customWidth="1"/>
    <col min="9235" max="9235" width="11.28515625" style="71" customWidth="1"/>
    <col min="9236" max="9472" width="9.140625" style="71"/>
    <col min="9473" max="9473" width="103.85546875" style="71" customWidth="1"/>
    <col min="9474" max="9482" width="19.7109375" style="71" customWidth="1"/>
    <col min="9483" max="9484" width="10.7109375" style="71" customWidth="1"/>
    <col min="9485" max="9485" width="9.140625" style="71"/>
    <col min="9486" max="9486" width="12.85546875" style="71" customWidth="1"/>
    <col min="9487" max="9487" width="23.42578125" style="71" customWidth="1"/>
    <col min="9488" max="9489" width="9.140625" style="71"/>
    <col min="9490" max="9490" width="10.5703125" style="71" customWidth="1"/>
    <col min="9491" max="9491" width="11.28515625" style="71" customWidth="1"/>
    <col min="9492" max="9728" width="9.140625" style="71"/>
    <col min="9729" max="9729" width="103.85546875" style="71" customWidth="1"/>
    <col min="9730" max="9738" width="19.7109375" style="71" customWidth="1"/>
    <col min="9739" max="9740" width="10.7109375" style="71" customWidth="1"/>
    <col min="9741" max="9741" width="9.140625" style="71"/>
    <col min="9742" max="9742" width="12.85546875" style="71" customWidth="1"/>
    <col min="9743" max="9743" width="23.42578125" style="71" customWidth="1"/>
    <col min="9744" max="9745" width="9.140625" style="71"/>
    <col min="9746" max="9746" width="10.5703125" style="71" customWidth="1"/>
    <col min="9747" max="9747" width="11.28515625" style="71" customWidth="1"/>
    <col min="9748" max="9984" width="9.140625" style="71"/>
    <col min="9985" max="9985" width="103.85546875" style="71" customWidth="1"/>
    <col min="9986" max="9994" width="19.7109375" style="71" customWidth="1"/>
    <col min="9995" max="9996" width="10.7109375" style="71" customWidth="1"/>
    <col min="9997" max="9997" width="9.140625" style="71"/>
    <col min="9998" max="9998" width="12.85546875" style="71" customWidth="1"/>
    <col min="9999" max="9999" width="23.42578125" style="71" customWidth="1"/>
    <col min="10000" max="10001" width="9.140625" style="71"/>
    <col min="10002" max="10002" width="10.5703125" style="71" customWidth="1"/>
    <col min="10003" max="10003" width="11.28515625" style="71" customWidth="1"/>
    <col min="10004" max="10240" width="9.140625" style="71"/>
    <col min="10241" max="10241" width="103.85546875" style="71" customWidth="1"/>
    <col min="10242" max="10250" width="19.7109375" style="71" customWidth="1"/>
    <col min="10251" max="10252" width="10.7109375" style="71" customWidth="1"/>
    <col min="10253" max="10253" width="9.140625" style="71"/>
    <col min="10254" max="10254" width="12.85546875" style="71" customWidth="1"/>
    <col min="10255" max="10255" width="23.42578125" style="71" customWidth="1"/>
    <col min="10256" max="10257" width="9.140625" style="71"/>
    <col min="10258" max="10258" width="10.5703125" style="71" customWidth="1"/>
    <col min="10259" max="10259" width="11.28515625" style="71" customWidth="1"/>
    <col min="10260" max="10496" width="9.140625" style="71"/>
    <col min="10497" max="10497" width="103.85546875" style="71" customWidth="1"/>
    <col min="10498" max="10506" width="19.7109375" style="71" customWidth="1"/>
    <col min="10507" max="10508" width="10.7109375" style="71" customWidth="1"/>
    <col min="10509" max="10509" width="9.140625" style="71"/>
    <col min="10510" max="10510" width="12.85546875" style="71" customWidth="1"/>
    <col min="10511" max="10511" width="23.42578125" style="71" customWidth="1"/>
    <col min="10512" max="10513" width="9.140625" style="71"/>
    <col min="10514" max="10514" width="10.5703125" style="71" customWidth="1"/>
    <col min="10515" max="10515" width="11.28515625" style="71" customWidth="1"/>
    <col min="10516" max="10752" width="9.140625" style="71"/>
    <col min="10753" max="10753" width="103.85546875" style="71" customWidth="1"/>
    <col min="10754" max="10762" width="19.7109375" style="71" customWidth="1"/>
    <col min="10763" max="10764" width="10.7109375" style="71" customWidth="1"/>
    <col min="10765" max="10765" width="9.140625" style="71"/>
    <col min="10766" max="10766" width="12.85546875" style="71" customWidth="1"/>
    <col min="10767" max="10767" width="23.42578125" style="71" customWidth="1"/>
    <col min="10768" max="10769" width="9.140625" style="71"/>
    <col min="10770" max="10770" width="10.5703125" style="71" customWidth="1"/>
    <col min="10771" max="10771" width="11.28515625" style="71" customWidth="1"/>
    <col min="10772" max="11008" width="9.140625" style="71"/>
    <col min="11009" max="11009" width="103.85546875" style="71" customWidth="1"/>
    <col min="11010" max="11018" width="19.7109375" style="71" customWidth="1"/>
    <col min="11019" max="11020" width="10.7109375" style="71" customWidth="1"/>
    <col min="11021" max="11021" width="9.140625" style="71"/>
    <col min="11022" max="11022" width="12.85546875" style="71" customWidth="1"/>
    <col min="11023" max="11023" width="23.42578125" style="71" customWidth="1"/>
    <col min="11024" max="11025" width="9.140625" style="71"/>
    <col min="11026" max="11026" width="10.5703125" style="71" customWidth="1"/>
    <col min="11027" max="11027" width="11.28515625" style="71" customWidth="1"/>
    <col min="11028" max="11264" width="9.140625" style="71"/>
    <col min="11265" max="11265" width="103.85546875" style="71" customWidth="1"/>
    <col min="11266" max="11274" width="19.7109375" style="71" customWidth="1"/>
    <col min="11275" max="11276" width="10.7109375" style="71" customWidth="1"/>
    <col min="11277" max="11277" width="9.140625" style="71"/>
    <col min="11278" max="11278" width="12.85546875" style="71" customWidth="1"/>
    <col min="11279" max="11279" width="23.42578125" style="71" customWidth="1"/>
    <col min="11280" max="11281" width="9.140625" style="71"/>
    <col min="11282" max="11282" width="10.5703125" style="71" customWidth="1"/>
    <col min="11283" max="11283" width="11.28515625" style="71" customWidth="1"/>
    <col min="11284" max="11520" width="9.140625" style="71"/>
    <col min="11521" max="11521" width="103.85546875" style="71" customWidth="1"/>
    <col min="11522" max="11530" width="19.7109375" style="71" customWidth="1"/>
    <col min="11531" max="11532" width="10.7109375" style="71" customWidth="1"/>
    <col min="11533" max="11533" width="9.140625" style="71"/>
    <col min="11534" max="11534" width="12.85546875" style="71" customWidth="1"/>
    <col min="11535" max="11535" width="23.42578125" style="71" customWidth="1"/>
    <col min="11536" max="11537" width="9.140625" style="71"/>
    <col min="11538" max="11538" width="10.5703125" style="71" customWidth="1"/>
    <col min="11539" max="11539" width="11.28515625" style="71" customWidth="1"/>
    <col min="11540" max="11776" width="9.140625" style="71"/>
    <col min="11777" max="11777" width="103.85546875" style="71" customWidth="1"/>
    <col min="11778" max="11786" width="19.7109375" style="71" customWidth="1"/>
    <col min="11787" max="11788" width="10.7109375" style="71" customWidth="1"/>
    <col min="11789" max="11789" width="9.140625" style="71"/>
    <col min="11790" max="11790" width="12.85546875" style="71" customWidth="1"/>
    <col min="11791" max="11791" width="23.42578125" style="71" customWidth="1"/>
    <col min="11792" max="11793" width="9.140625" style="71"/>
    <col min="11794" max="11794" width="10.5703125" style="71" customWidth="1"/>
    <col min="11795" max="11795" width="11.28515625" style="71" customWidth="1"/>
    <col min="11796" max="12032" width="9.140625" style="71"/>
    <col min="12033" max="12033" width="103.85546875" style="71" customWidth="1"/>
    <col min="12034" max="12042" width="19.7109375" style="71" customWidth="1"/>
    <col min="12043" max="12044" width="10.7109375" style="71" customWidth="1"/>
    <col min="12045" max="12045" width="9.140625" style="71"/>
    <col min="12046" max="12046" width="12.85546875" style="71" customWidth="1"/>
    <col min="12047" max="12047" width="23.42578125" style="71" customWidth="1"/>
    <col min="12048" max="12049" width="9.140625" style="71"/>
    <col min="12050" max="12050" width="10.5703125" style="71" customWidth="1"/>
    <col min="12051" max="12051" width="11.28515625" style="71" customWidth="1"/>
    <col min="12052" max="12288" width="9.140625" style="71"/>
    <col min="12289" max="12289" width="103.85546875" style="71" customWidth="1"/>
    <col min="12290" max="12298" width="19.7109375" style="71" customWidth="1"/>
    <col min="12299" max="12300" width="10.7109375" style="71" customWidth="1"/>
    <col min="12301" max="12301" width="9.140625" style="71"/>
    <col min="12302" max="12302" width="12.85546875" style="71" customWidth="1"/>
    <col min="12303" max="12303" width="23.42578125" style="71" customWidth="1"/>
    <col min="12304" max="12305" width="9.140625" style="71"/>
    <col min="12306" max="12306" width="10.5703125" style="71" customWidth="1"/>
    <col min="12307" max="12307" width="11.28515625" style="71" customWidth="1"/>
    <col min="12308" max="12544" width="9.140625" style="71"/>
    <col min="12545" max="12545" width="103.85546875" style="71" customWidth="1"/>
    <col min="12546" max="12554" width="19.7109375" style="71" customWidth="1"/>
    <col min="12555" max="12556" width="10.7109375" style="71" customWidth="1"/>
    <col min="12557" max="12557" width="9.140625" style="71"/>
    <col min="12558" max="12558" width="12.85546875" style="71" customWidth="1"/>
    <col min="12559" max="12559" width="23.42578125" style="71" customWidth="1"/>
    <col min="12560" max="12561" width="9.140625" style="71"/>
    <col min="12562" max="12562" width="10.5703125" style="71" customWidth="1"/>
    <col min="12563" max="12563" width="11.28515625" style="71" customWidth="1"/>
    <col min="12564" max="12800" width="9.140625" style="71"/>
    <col min="12801" max="12801" width="103.85546875" style="71" customWidth="1"/>
    <col min="12802" max="12810" width="19.7109375" style="71" customWidth="1"/>
    <col min="12811" max="12812" width="10.7109375" style="71" customWidth="1"/>
    <col min="12813" max="12813" width="9.140625" style="71"/>
    <col min="12814" max="12814" width="12.85546875" style="71" customWidth="1"/>
    <col min="12815" max="12815" width="23.42578125" style="71" customWidth="1"/>
    <col min="12816" max="12817" width="9.140625" style="71"/>
    <col min="12818" max="12818" width="10.5703125" style="71" customWidth="1"/>
    <col min="12819" max="12819" width="11.28515625" style="71" customWidth="1"/>
    <col min="12820" max="13056" width="9.140625" style="71"/>
    <col min="13057" max="13057" width="103.85546875" style="71" customWidth="1"/>
    <col min="13058" max="13066" width="19.7109375" style="71" customWidth="1"/>
    <col min="13067" max="13068" width="10.7109375" style="71" customWidth="1"/>
    <col min="13069" max="13069" width="9.140625" style="71"/>
    <col min="13070" max="13070" width="12.85546875" style="71" customWidth="1"/>
    <col min="13071" max="13071" width="23.42578125" style="71" customWidth="1"/>
    <col min="13072" max="13073" width="9.140625" style="71"/>
    <col min="13074" max="13074" width="10.5703125" style="71" customWidth="1"/>
    <col min="13075" max="13075" width="11.28515625" style="71" customWidth="1"/>
    <col min="13076" max="13312" width="9.140625" style="71"/>
    <col min="13313" max="13313" width="103.85546875" style="71" customWidth="1"/>
    <col min="13314" max="13322" width="19.7109375" style="71" customWidth="1"/>
    <col min="13323" max="13324" width="10.7109375" style="71" customWidth="1"/>
    <col min="13325" max="13325" width="9.140625" style="71"/>
    <col min="13326" max="13326" width="12.85546875" style="71" customWidth="1"/>
    <col min="13327" max="13327" width="23.42578125" style="71" customWidth="1"/>
    <col min="13328" max="13329" width="9.140625" style="71"/>
    <col min="13330" max="13330" width="10.5703125" style="71" customWidth="1"/>
    <col min="13331" max="13331" width="11.28515625" style="71" customWidth="1"/>
    <col min="13332" max="13568" width="9.140625" style="71"/>
    <col min="13569" max="13569" width="103.85546875" style="71" customWidth="1"/>
    <col min="13570" max="13578" width="19.7109375" style="71" customWidth="1"/>
    <col min="13579" max="13580" width="10.7109375" style="71" customWidth="1"/>
    <col min="13581" max="13581" width="9.140625" style="71"/>
    <col min="13582" max="13582" width="12.85546875" style="71" customWidth="1"/>
    <col min="13583" max="13583" width="23.42578125" style="71" customWidth="1"/>
    <col min="13584" max="13585" width="9.140625" style="71"/>
    <col min="13586" max="13586" width="10.5703125" style="71" customWidth="1"/>
    <col min="13587" max="13587" width="11.28515625" style="71" customWidth="1"/>
    <col min="13588" max="13824" width="9.140625" style="71"/>
    <col min="13825" max="13825" width="103.85546875" style="71" customWidth="1"/>
    <col min="13826" max="13834" width="19.7109375" style="71" customWidth="1"/>
    <col min="13835" max="13836" width="10.7109375" style="71" customWidth="1"/>
    <col min="13837" max="13837" width="9.140625" style="71"/>
    <col min="13838" max="13838" width="12.85546875" style="71" customWidth="1"/>
    <col min="13839" max="13839" width="23.42578125" style="71" customWidth="1"/>
    <col min="13840" max="13841" width="9.140625" style="71"/>
    <col min="13842" max="13842" width="10.5703125" style="71" customWidth="1"/>
    <col min="13843" max="13843" width="11.28515625" style="71" customWidth="1"/>
    <col min="13844" max="14080" width="9.140625" style="71"/>
    <col min="14081" max="14081" width="103.85546875" style="71" customWidth="1"/>
    <col min="14082" max="14090" width="19.7109375" style="71" customWidth="1"/>
    <col min="14091" max="14092" width="10.7109375" style="71" customWidth="1"/>
    <col min="14093" max="14093" width="9.140625" style="71"/>
    <col min="14094" max="14094" width="12.85546875" style="71" customWidth="1"/>
    <col min="14095" max="14095" width="23.42578125" style="71" customWidth="1"/>
    <col min="14096" max="14097" width="9.140625" style="71"/>
    <col min="14098" max="14098" width="10.5703125" style="71" customWidth="1"/>
    <col min="14099" max="14099" width="11.28515625" style="71" customWidth="1"/>
    <col min="14100" max="14336" width="9.140625" style="71"/>
    <col min="14337" max="14337" width="103.85546875" style="71" customWidth="1"/>
    <col min="14338" max="14346" width="19.7109375" style="71" customWidth="1"/>
    <col min="14347" max="14348" width="10.7109375" style="71" customWidth="1"/>
    <col min="14349" max="14349" width="9.140625" style="71"/>
    <col min="14350" max="14350" width="12.85546875" style="71" customWidth="1"/>
    <col min="14351" max="14351" width="23.42578125" style="71" customWidth="1"/>
    <col min="14352" max="14353" width="9.140625" style="71"/>
    <col min="14354" max="14354" width="10.5703125" style="71" customWidth="1"/>
    <col min="14355" max="14355" width="11.28515625" style="71" customWidth="1"/>
    <col min="14356" max="14592" width="9.140625" style="71"/>
    <col min="14593" max="14593" width="103.85546875" style="71" customWidth="1"/>
    <col min="14594" max="14602" width="19.7109375" style="71" customWidth="1"/>
    <col min="14603" max="14604" width="10.7109375" style="71" customWidth="1"/>
    <col min="14605" max="14605" width="9.140625" style="71"/>
    <col min="14606" max="14606" width="12.85546875" style="71" customWidth="1"/>
    <col min="14607" max="14607" width="23.42578125" style="71" customWidth="1"/>
    <col min="14608" max="14609" width="9.140625" style="71"/>
    <col min="14610" max="14610" width="10.5703125" style="71" customWidth="1"/>
    <col min="14611" max="14611" width="11.28515625" style="71" customWidth="1"/>
    <col min="14612" max="14848" width="9.140625" style="71"/>
    <col min="14849" max="14849" width="103.85546875" style="71" customWidth="1"/>
    <col min="14850" max="14858" width="19.7109375" style="71" customWidth="1"/>
    <col min="14859" max="14860" width="10.7109375" style="71" customWidth="1"/>
    <col min="14861" max="14861" width="9.140625" style="71"/>
    <col min="14862" max="14862" width="12.85546875" style="71" customWidth="1"/>
    <col min="14863" max="14863" width="23.42578125" style="71" customWidth="1"/>
    <col min="14864" max="14865" width="9.140625" style="71"/>
    <col min="14866" max="14866" width="10.5703125" style="71" customWidth="1"/>
    <col min="14867" max="14867" width="11.28515625" style="71" customWidth="1"/>
    <col min="14868" max="15104" width="9.140625" style="71"/>
    <col min="15105" max="15105" width="103.85546875" style="71" customWidth="1"/>
    <col min="15106" max="15114" width="19.7109375" style="71" customWidth="1"/>
    <col min="15115" max="15116" width="10.7109375" style="71" customWidth="1"/>
    <col min="15117" max="15117" width="9.140625" style="71"/>
    <col min="15118" max="15118" width="12.85546875" style="71" customWidth="1"/>
    <col min="15119" max="15119" width="23.42578125" style="71" customWidth="1"/>
    <col min="15120" max="15121" width="9.140625" style="71"/>
    <col min="15122" max="15122" width="10.5703125" style="71" customWidth="1"/>
    <col min="15123" max="15123" width="11.28515625" style="71" customWidth="1"/>
    <col min="15124" max="15360" width="9.140625" style="71"/>
    <col min="15361" max="15361" width="103.85546875" style="71" customWidth="1"/>
    <col min="15362" max="15370" width="19.7109375" style="71" customWidth="1"/>
    <col min="15371" max="15372" width="10.7109375" style="71" customWidth="1"/>
    <col min="15373" max="15373" width="9.140625" style="71"/>
    <col min="15374" max="15374" width="12.85546875" style="71" customWidth="1"/>
    <col min="15375" max="15375" width="23.42578125" style="71" customWidth="1"/>
    <col min="15376" max="15377" width="9.140625" style="71"/>
    <col min="15378" max="15378" width="10.5703125" style="71" customWidth="1"/>
    <col min="15379" max="15379" width="11.28515625" style="71" customWidth="1"/>
    <col min="15380" max="15616" width="9.140625" style="71"/>
    <col min="15617" max="15617" width="103.85546875" style="71" customWidth="1"/>
    <col min="15618" max="15626" width="19.7109375" style="71" customWidth="1"/>
    <col min="15627" max="15628" width="10.7109375" style="71" customWidth="1"/>
    <col min="15629" max="15629" width="9.140625" style="71"/>
    <col min="15630" max="15630" width="12.85546875" style="71" customWidth="1"/>
    <col min="15631" max="15631" width="23.42578125" style="71" customWidth="1"/>
    <col min="15632" max="15633" width="9.140625" style="71"/>
    <col min="15634" max="15634" width="10.5703125" style="71" customWidth="1"/>
    <col min="15635" max="15635" width="11.28515625" style="71" customWidth="1"/>
    <col min="15636" max="15872" width="9.140625" style="71"/>
    <col min="15873" max="15873" width="103.85546875" style="71" customWidth="1"/>
    <col min="15874" max="15882" width="19.7109375" style="71" customWidth="1"/>
    <col min="15883" max="15884" width="10.7109375" style="71" customWidth="1"/>
    <col min="15885" max="15885" width="9.140625" style="71"/>
    <col min="15886" max="15886" width="12.85546875" style="71" customWidth="1"/>
    <col min="15887" max="15887" width="23.42578125" style="71" customWidth="1"/>
    <col min="15888" max="15889" width="9.140625" style="71"/>
    <col min="15890" max="15890" width="10.5703125" style="71" customWidth="1"/>
    <col min="15891" max="15891" width="11.28515625" style="71" customWidth="1"/>
    <col min="15892" max="16128" width="9.140625" style="71"/>
    <col min="16129" max="16129" width="103.85546875" style="71" customWidth="1"/>
    <col min="16130" max="16138" width="19.7109375" style="71" customWidth="1"/>
    <col min="16139" max="16140" width="10.7109375" style="71" customWidth="1"/>
    <col min="16141" max="16141" width="9.140625" style="71"/>
    <col min="16142" max="16142" width="12.85546875" style="71" customWidth="1"/>
    <col min="16143" max="16143" width="23.42578125" style="71" customWidth="1"/>
    <col min="16144" max="16145" width="9.140625" style="71"/>
    <col min="16146" max="16146" width="10.5703125" style="71" customWidth="1"/>
    <col min="16147" max="16147" width="11.28515625" style="71" customWidth="1"/>
    <col min="16148" max="16384" width="9.140625" style="71"/>
  </cols>
  <sheetData>
    <row r="1" spans="1:17" ht="9" customHeight="1">
      <c r="A1" s="6705"/>
      <c r="B1" s="6705"/>
      <c r="C1" s="6705"/>
      <c r="D1" s="6705"/>
      <c r="E1" s="6705"/>
      <c r="F1" s="6705"/>
      <c r="G1" s="6705"/>
      <c r="H1" s="6705"/>
      <c r="I1" s="6705"/>
      <c r="J1" s="6705"/>
      <c r="K1" s="6705"/>
      <c r="L1" s="6705"/>
      <c r="M1" s="6705"/>
      <c r="N1" s="6705"/>
      <c r="O1" s="6705"/>
      <c r="P1" s="6705"/>
      <c r="Q1" s="6705"/>
    </row>
    <row r="2" spans="1:17" ht="30" customHeight="1">
      <c r="A2" s="6705" t="s">
        <v>192</v>
      </c>
      <c r="B2" s="6705"/>
      <c r="C2" s="6705"/>
      <c r="D2" s="6705"/>
      <c r="E2" s="6705"/>
      <c r="F2" s="6705"/>
      <c r="G2" s="6705"/>
      <c r="H2" s="6705"/>
      <c r="I2" s="6705"/>
      <c r="J2" s="6705"/>
      <c r="K2" s="102"/>
      <c r="L2" s="102"/>
      <c r="M2" s="102"/>
      <c r="N2" s="102"/>
      <c r="O2" s="102"/>
      <c r="P2" s="102"/>
      <c r="Q2" s="102"/>
    </row>
    <row r="3" spans="1:17" ht="29.25" customHeight="1">
      <c r="A3" s="6646" t="s">
        <v>193</v>
      </c>
      <c r="B3" s="6646"/>
      <c r="C3" s="6646"/>
      <c r="D3" s="6646"/>
      <c r="E3" s="6646"/>
      <c r="F3" s="6646"/>
      <c r="G3" s="6646"/>
      <c r="H3" s="6646"/>
      <c r="I3" s="6646"/>
      <c r="J3" s="6646"/>
      <c r="K3" s="103"/>
      <c r="L3" s="103"/>
      <c r="M3" s="103"/>
      <c r="N3" s="103"/>
      <c r="O3" s="103"/>
      <c r="P3" s="103"/>
    </row>
    <row r="4" spans="1:17" ht="24.75" customHeight="1">
      <c r="A4" s="6705" t="s">
        <v>207</v>
      </c>
      <c r="B4" s="6705"/>
      <c r="C4" s="6705"/>
      <c r="D4" s="6705"/>
      <c r="E4" s="6705"/>
      <c r="F4" s="6705"/>
      <c r="G4" s="6705"/>
      <c r="H4" s="6705"/>
      <c r="I4" s="6705"/>
      <c r="J4" s="6705"/>
      <c r="K4" s="102"/>
      <c r="L4" s="102"/>
    </row>
    <row r="5" spans="1:17" ht="19.5" customHeight="1">
      <c r="A5" s="72"/>
    </row>
    <row r="6" spans="1:17" ht="33" customHeight="1">
      <c r="A6" s="7097" t="s">
        <v>1</v>
      </c>
      <c r="B6" s="6492" t="s">
        <v>36</v>
      </c>
      <c r="C6" s="6493"/>
      <c r="D6" s="6494"/>
      <c r="E6" s="6492" t="s">
        <v>37</v>
      </c>
      <c r="F6" s="6493"/>
      <c r="G6" s="6494"/>
      <c r="H6" s="6724" t="s">
        <v>38</v>
      </c>
      <c r="I6" s="6725"/>
      <c r="J6" s="6726"/>
      <c r="K6" s="104"/>
      <c r="L6" s="104"/>
    </row>
    <row r="7" spans="1:17" ht="33" customHeight="1">
      <c r="A7" s="7098"/>
      <c r="B7" s="6495" t="s">
        <v>39</v>
      </c>
      <c r="C7" s="6496"/>
      <c r="D7" s="6497"/>
      <c r="E7" s="6495" t="s">
        <v>39</v>
      </c>
      <c r="F7" s="6496"/>
      <c r="G7" s="6497"/>
      <c r="H7" s="6727"/>
      <c r="I7" s="6728"/>
      <c r="J7" s="6729"/>
      <c r="K7" s="104"/>
      <c r="L7" s="104"/>
    </row>
    <row r="8" spans="1:17" ht="99.75" customHeight="1">
      <c r="A8" s="7099"/>
      <c r="B8" s="458" t="s">
        <v>7</v>
      </c>
      <c r="C8" s="459" t="s">
        <v>8</v>
      </c>
      <c r="D8" s="461" t="s">
        <v>9</v>
      </c>
      <c r="E8" s="458" t="s">
        <v>7</v>
      </c>
      <c r="F8" s="459" t="s">
        <v>8</v>
      </c>
      <c r="G8" s="461" t="s">
        <v>9</v>
      </c>
      <c r="H8" s="458" t="s">
        <v>7</v>
      </c>
      <c r="I8" s="459" t="s">
        <v>8</v>
      </c>
      <c r="J8" s="461" t="s">
        <v>9</v>
      </c>
      <c r="K8" s="104"/>
      <c r="L8" s="104"/>
    </row>
    <row r="9" spans="1:17" ht="36.75" customHeight="1">
      <c r="A9" s="463" t="s">
        <v>10</v>
      </c>
      <c r="B9" s="74"/>
      <c r="C9" s="75"/>
      <c r="D9" s="76"/>
      <c r="E9" s="74"/>
      <c r="F9" s="75"/>
      <c r="G9" s="77"/>
      <c r="H9" s="78"/>
      <c r="I9" s="105"/>
      <c r="J9" s="106"/>
      <c r="K9" s="104"/>
      <c r="L9" s="104"/>
    </row>
    <row r="10" spans="1:17" ht="29.25" customHeight="1">
      <c r="A10" s="249" t="s">
        <v>204</v>
      </c>
      <c r="B10" s="147">
        <v>0</v>
      </c>
      <c r="C10" s="118">
        <v>0</v>
      </c>
      <c r="D10" s="151">
        <f>SUM(B10:C10)</f>
        <v>0</v>
      </c>
      <c r="E10" s="147">
        <v>6</v>
      </c>
      <c r="F10" s="118">
        <v>0</v>
      </c>
      <c r="G10" s="151">
        <f>SUM(E10:F10)</f>
        <v>6</v>
      </c>
      <c r="H10" s="259">
        <f>B10+E10</f>
        <v>6</v>
      </c>
      <c r="I10" s="123">
        <f>C10+F10</f>
        <v>0</v>
      </c>
      <c r="J10" s="124">
        <f>D10+G10</f>
        <v>6</v>
      </c>
      <c r="K10" s="104"/>
      <c r="L10" s="104"/>
    </row>
    <row r="11" spans="1:17" ht="31.5" customHeight="1">
      <c r="A11" s="79" t="s">
        <v>27</v>
      </c>
      <c r="B11" s="80">
        <f t="shared" ref="B11:G11" si="0">SUM(B9:B10)</f>
        <v>0</v>
      </c>
      <c r="C11" s="80">
        <f t="shared" si="0"/>
        <v>0</v>
      </c>
      <c r="D11" s="80">
        <f t="shared" si="0"/>
        <v>0</v>
      </c>
      <c r="E11" s="80">
        <f t="shared" si="0"/>
        <v>6</v>
      </c>
      <c r="F11" s="80">
        <f t="shared" si="0"/>
        <v>0</v>
      </c>
      <c r="G11" s="80">
        <f t="shared" si="0"/>
        <v>6</v>
      </c>
      <c r="H11" s="80">
        <f>SUM(H10:H10)</f>
        <v>6</v>
      </c>
      <c r="I11" s="80">
        <f>SUM(I10:I10)</f>
        <v>0</v>
      </c>
      <c r="J11" s="115">
        <f>SUM(J10:J10)</f>
        <v>6</v>
      </c>
      <c r="K11" s="104"/>
      <c r="L11" s="104"/>
    </row>
    <row r="12" spans="1:17" ht="36.75" customHeight="1">
      <c r="A12" s="79" t="s">
        <v>15</v>
      </c>
      <c r="B12" s="81"/>
      <c r="C12" s="82"/>
      <c r="D12" s="83"/>
      <c r="E12" s="81"/>
      <c r="F12" s="82"/>
      <c r="G12" s="83"/>
      <c r="H12" s="84"/>
      <c r="I12" s="82"/>
      <c r="J12" s="107"/>
      <c r="K12" s="104"/>
      <c r="L12" s="104"/>
    </row>
    <row r="13" spans="1:17" ht="27" customHeight="1">
      <c r="A13" s="85" t="s">
        <v>16</v>
      </c>
      <c r="B13" s="81"/>
      <c r="C13" s="86"/>
      <c r="D13" s="87"/>
      <c r="E13" s="81"/>
      <c r="F13" s="86"/>
      <c r="G13" s="87"/>
      <c r="H13" s="84"/>
      <c r="I13" s="108"/>
      <c r="J13" s="109"/>
      <c r="K13" s="110"/>
      <c r="L13" s="110"/>
    </row>
    <row r="14" spans="1:17" ht="31.5" customHeight="1">
      <c r="A14" s="252" t="s">
        <v>204</v>
      </c>
      <c r="B14" s="147">
        <v>0</v>
      </c>
      <c r="C14" s="118">
        <v>0</v>
      </c>
      <c r="D14" s="151">
        <f>SUM(B14:C14)</f>
        <v>0</v>
      </c>
      <c r="E14" s="120">
        <v>6</v>
      </c>
      <c r="F14" s="117">
        <v>0</v>
      </c>
      <c r="G14" s="119">
        <f>SUM(E14:F14)</f>
        <v>6</v>
      </c>
      <c r="H14" s="259">
        <f>B14+E14</f>
        <v>6</v>
      </c>
      <c r="I14" s="123">
        <f>C14+F14</f>
        <v>0</v>
      </c>
      <c r="J14" s="124">
        <f>D14+G14</f>
        <v>6</v>
      </c>
      <c r="K14" s="99"/>
      <c r="L14" s="99"/>
    </row>
    <row r="15" spans="1:17" ht="24.95" customHeight="1">
      <c r="A15" s="457" t="s">
        <v>17</v>
      </c>
      <c r="B15" s="80">
        <f>SUM(B13:B14)</f>
        <v>0</v>
      </c>
      <c r="C15" s="80">
        <f>SUM(C13:C14)</f>
        <v>0</v>
      </c>
      <c r="D15" s="80">
        <f>SUM(D13:D14)</f>
        <v>0</v>
      </c>
      <c r="E15" s="88">
        <f t="shared" ref="E15:J15" si="1">SUM(E14:E14)</f>
        <v>6</v>
      </c>
      <c r="F15" s="88">
        <f t="shared" si="1"/>
        <v>0</v>
      </c>
      <c r="G15" s="114">
        <f t="shared" si="1"/>
        <v>6</v>
      </c>
      <c r="H15" s="88">
        <f t="shared" si="1"/>
        <v>6</v>
      </c>
      <c r="I15" s="88">
        <f t="shared" si="1"/>
        <v>0</v>
      </c>
      <c r="J15" s="114">
        <f t="shared" si="1"/>
        <v>6</v>
      </c>
      <c r="K15" s="111"/>
      <c r="L15" s="111"/>
    </row>
    <row r="16" spans="1:17" ht="32.25" customHeight="1">
      <c r="A16" s="89" t="s">
        <v>18</v>
      </c>
      <c r="B16" s="90"/>
      <c r="C16" s="91"/>
      <c r="D16" s="92"/>
      <c r="E16" s="90"/>
      <c r="F16" s="91"/>
      <c r="G16" s="255"/>
      <c r="H16" s="93"/>
      <c r="I16" s="112"/>
      <c r="J16" s="113"/>
      <c r="K16" s="99"/>
      <c r="L16" s="99"/>
    </row>
    <row r="17" spans="1:16" ht="24.95" customHeight="1">
      <c r="A17" s="249" t="s">
        <v>204</v>
      </c>
      <c r="B17" s="260">
        <v>0</v>
      </c>
      <c r="C17" s="122">
        <v>0</v>
      </c>
      <c r="D17" s="261">
        <f>SUM(B17:C17)</f>
        <v>0</v>
      </c>
      <c r="E17" s="121">
        <v>0</v>
      </c>
      <c r="F17" s="250">
        <v>0</v>
      </c>
      <c r="G17" s="261">
        <f>SUM(E17:F17)</f>
        <v>0</v>
      </c>
      <c r="H17" s="254">
        <f>B17+E17</f>
        <v>0</v>
      </c>
      <c r="I17" s="258">
        <f>C17+F17</f>
        <v>0</v>
      </c>
      <c r="J17" s="257">
        <f>D17+G17</f>
        <v>0</v>
      </c>
      <c r="K17" s="99"/>
      <c r="L17" s="99"/>
    </row>
    <row r="18" spans="1:16" ht="24.95" customHeight="1">
      <c r="A18" s="457" t="s">
        <v>19</v>
      </c>
      <c r="B18" s="94">
        <f t="shared" ref="B18:J18" si="2">SUM(B17:B17)</f>
        <v>0</v>
      </c>
      <c r="C18" s="94">
        <f t="shared" si="2"/>
        <v>0</v>
      </c>
      <c r="D18" s="94">
        <f t="shared" si="2"/>
        <v>0</v>
      </c>
      <c r="E18" s="94">
        <f t="shared" si="2"/>
        <v>0</v>
      </c>
      <c r="F18" s="94">
        <f t="shared" si="2"/>
        <v>0</v>
      </c>
      <c r="G18" s="94">
        <f t="shared" si="2"/>
        <v>0</v>
      </c>
      <c r="H18" s="94">
        <f t="shared" si="2"/>
        <v>0</v>
      </c>
      <c r="I18" s="94">
        <f t="shared" si="2"/>
        <v>0</v>
      </c>
      <c r="J18" s="114">
        <f t="shared" si="2"/>
        <v>0</v>
      </c>
      <c r="K18" s="99"/>
      <c r="L18" s="99"/>
    </row>
    <row r="19" spans="1:16" ht="24.95" customHeight="1">
      <c r="A19" s="95" t="s">
        <v>29</v>
      </c>
      <c r="B19" s="80">
        <f t="shared" ref="B19:J19" si="3">B15</f>
        <v>0</v>
      </c>
      <c r="C19" s="80">
        <f t="shared" si="3"/>
        <v>0</v>
      </c>
      <c r="D19" s="80">
        <f t="shared" si="3"/>
        <v>0</v>
      </c>
      <c r="E19" s="80">
        <f t="shared" si="3"/>
        <v>6</v>
      </c>
      <c r="F19" s="80">
        <f t="shared" si="3"/>
        <v>0</v>
      </c>
      <c r="G19" s="96">
        <f t="shared" si="3"/>
        <v>6</v>
      </c>
      <c r="H19" s="96">
        <f t="shared" si="3"/>
        <v>6</v>
      </c>
      <c r="I19" s="96">
        <f t="shared" si="3"/>
        <v>0</v>
      </c>
      <c r="J19" s="115">
        <f t="shared" si="3"/>
        <v>6</v>
      </c>
      <c r="K19" s="116"/>
      <c r="L19" s="116"/>
    </row>
    <row r="20" spans="1:16" ht="28.5" customHeight="1">
      <c r="A20" s="95" t="s">
        <v>30</v>
      </c>
      <c r="B20" s="80">
        <f t="shared" ref="B20:J20" si="4">B18</f>
        <v>0</v>
      </c>
      <c r="C20" s="80">
        <f t="shared" si="4"/>
        <v>0</v>
      </c>
      <c r="D20" s="80">
        <f t="shared" si="4"/>
        <v>0</v>
      </c>
      <c r="E20" s="80">
        <f t="shared" si="4"/>
        <v>0</v>
      </c>
      <c r="F20" s="80">
        <f t="shared" si="4"/>
        <v>0</v>
      </c>
      <c r="G20" s="96">
        <f t="shared" si="4"/>
        <v>0</v>
      </c>
      <c r="H20" s="96">
        <f t="shared" si="4"/>
        <v>0</v>
      </c>
      <c r="I20" s="96">
        <f t="shared" si="4"/>
        <v>0</v>
      </c>
      <c r="J20" s="115">
        <f t="shared" si="4"/>
        <v>0</v>
      </c>
      <c r="K20" s="100"/>
      <c r="L20" s="100"/>
    </row>
    <row r="21" spans="1:16" ht="36.75" customHeight="1">
      <c r="A21" s="97" t="s">
        <v>31</v>
      </c>
      <c r="B21" s="98">
        <f t="shared" ref="B21:J21" si="5">SUM(B19:B20)</f>
        <v>0</v>
      </c>
      <c r="C21" s="98">
        <f t="shared" si="5"/>
        <v>0</v>
      </c>
      <c r="D21" s="98">
        <f t="shared" si="5"/>
        <v>0</v>
      </c>
      <c r="E21" s="98">
        <f t="shared" si="5"/>
        <v>6</v>
      </c>
      <c r="F21" s="98">
        <f t="shared" si="5"/>
        <v>0</v>
      </c>
      <c r="G21" s="152">
        <f t="shared" si="5"/>
        <v>6</v>
      </c>
      <c r="H21" s="152">
        <f t="shared" si="5"/>
        <v>6</v>
      </c>
      <c r="I21" s="152">
        <f t="shared" si="5"/>
        <v>0</v>
      </c>
      <c r="J21" s="127">
        <f t="shared" si="5"/>
        <v>6</v>
      </c>
      <c r="K21" s="100"/>
      <c r="L21" s="100"/>
    </row>
    <row r="22" spans="1:16" ht="30" customHeight="1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6" ht="25.5" hidden="1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1"/>
    </row>
    <row r="24" spans="1:16">
      <c r="A24" s="6479"/>
      <c r="B24" s="6479"/>
      <c r="C24" s="6479"/>
      <c r="D24" s="6479"/>
      <c r="E24" s="6479"/>
      <c r="F24" s="6479"/>
      <c r="G24" s="6479"/>
      <c r="H24" s="6479"/>
      <c r="I24" s="6479"/>
      <c r="J24" s="6479"/>
      <c r="K24" s="6479"/>
      <c r="L24" s="6479"/>
      <c r="M24" s="6479"/>
      <c r="N24" s="6479"/>
      <c r="O24" s="6479"/>
      <c r="P24" s="6479"/>
    </row>
    <row r="25" spans="1:16" ht="12" customHeight="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6" ht="25.5" hidden="1" customHeight="1"/>
    <row r="27" spans="1:16" ht="37.5" customHeight="1"/>
    <row r="28" spans="1:16" ht="26.25" customHeight="1"/>
  </sheetData>
  <mergeCells count="11">
    <mergeCell ref="B7:D7"/>
    <mergeCell ref="E7:G7"/>
    <mergeCell ref="A24:P24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0" zoomScaleNormal="50" workbookViewId="0">
      <selection activeCell="E28" sqref="E28"/>
    </sheetView>
  </sheetViews>
  <sheetFormatPr defaultRowHeight="20.25"/>
  <cols>
    <col min="1" max="1" width="100.7109375" style="919" customWidth="1"/>
    <col min="2" max="2" width="11.42578125" style="919" customWidth="1"/>
    <col min="3" max="3" width="12.140625" style="919" customWidth="1"/>
    <col min="4" max="4" width="12.42578125" style="919" customWidth="1"/>
    <col min="5" max="5" width="11.5703125" style="919" customWidth="1"/>
    <col min="6" max="6" width="11.85546875" style="919" customWidth="1"/>
    <col min="7" max="7" width="11.28515625" style="919" customWidth="1"/>
    <col min="8" max="8" width="12.42578125" style="919" customWidth="1"/>
    <col min="9" max="9" width="13.140625" style="919" customWidth="1"/>
    <col min="10" max="10" width="11.5703125" style="919" customWidth="1"/>
    <col min="11" max="256" width="9.140625" style="919"/>
    <col min="257" max="257" width="89" style="919" customWidth="1"/>
    <col min="258" max="258" width="11.42578125" style="919" customWidth="1"/>
    <col min="259" max="259" width="12.140625" style="919" customWidth="1"/>
    <col min="260" max="260" width="11" style="919" customWidth="1"/>
    <col min="261" max="261" width="11.5703125" style="919" customWidth="1"/>
    <col min="262" max="262" width="9.85546875" style="919" customWidth="1"/>
    <col min="263" max="263" width="9.5703125" style="919" customWidth="1"/>
    <col min="264" max="264" width="12.42578125" style="919" customWidth="1"/>
    <col min="265" max="265" width="13.140625" style="919" customWidth="1"/>
    <col min="266" max="266" width="10.7109375" style="919" customWidth="1"/>
    <col min="267" max="512" width="9.140625" style="919"/>
    <col min="513" max="513" width="89" style="919" customWidth="1"/>
    <col min="514" max="514" width="11.42578125" style="919" customWidth="1"/>
    <col min="515" max="515" width="12.140625" style="919" customWidth="1"/>
    <col min="516" max="516" width="11" style="919" customWidth="1"/>
    <col min="517" max="517" width="11.5703125" style="919" customWidth="1"/>
    <col min="518" max="518" width="9.85546875" style="919" customWidth="1"/>
    <col min="519" max="519" width="9.5703125" style="919" customWidth="1"/>
    <col min="520" max="520" width="12.42578125" style="919" customWidth="1"/>
    <col min="521" max="521" width="13.140625" style="919" customWidth="1"/>
    <col min="522" max="522" width="10.7109375" style="919" customWidth="1"/>
    <col min="523" max="768" width="9.140625" style="919"/>
    <col min="769" max="769" width="89" style="919" customWidth="1"/>
    <col min="770" max="770" width="11.42578125" style="919" customWidth="1"/>
    <col min="771" max="771" width="12.140625" style="919" customWidth="1"/>
    <col min="772" max="772" width="11" style="919" customWidth="1"/>
    <col min="773" max="773" width="11.5703125" style="919" customWidth="1"/>
    <col min="774" max="774" width="9.85546875" style="919" customWidth="1"/>
    <col min="775" max="775" width="9.5703125" style="919" customWidth="1"/>
    <col min="776" max="776" width="12.42578125" style="919" customWidth="1"/>
    <col min="777" max="777" width="13.140625" style="919" customWidth="1"/>
    <col min="778" max="778" width="10.7109375" style="919" customWidth="1"/>
    <col min="779" max="1024" width="9.140625" style="919"/>
    <col min="1025" max="1025" width="89" style="919" customWidth="1"/>
    <col min="1026" max="1026" width="11.42578125" style="919" customWidth="1"/>
    <col min="1027" max="1027" width="12.140625" style="919" customWidth="1"/>
    <col min="1028" max="1028" width="11" style="919" customWidth="1"/>
    <col min="1029" max="1029" width="11.5703125" style="919" customWidth="1"/>
    <col min="1030" max="1030" width="9.85546875" style="919" customWidth="1"/>
    <col min="1031" max="1031" width="9.5703125" style="919" customWidth="1"/>
    <col min="1032" max="1032" width="12.42578125" style="919" customWidth="1"/>
    <col min="1033" max="1033" width="13.140625" style="919" customWidth="1"/>
    <col min="1034" max="1034" width="10.7109375" style="919" customWidth="1"/>
    <col min="1035" max="1280" width="9.140625" style="919"/>
    <col min="1281" max="1281" width="89" style="919" customWidth="1"/>
    <col min="1282" max="1282" width="11.42578125" style="919" customWidth="1"/>
    <col min="1283" max="1283" width="12.140625" style="919" customWidth="1"/>
    <col min="1284" max="1284" width="11" style="919" customWidth="1"/>
    <col min="1285" max="1285" width="11.5703125" style="919" customWidth="1"/>
    <col min="1286" max="1286" width="9.85546875" style="919" customWidth="1"/>
    <col min="1287" max="1287" width="9.5703125" style="919" customWidth="1"/>
    <col min="1288" max="1288" width="12.42578125" style="919" customWidth="1"/>
    <col min="1289" max="1289" width="13.140625" style="919" customWidth="1"/>
    <col min="1290" max="1290" width="10.7109375" style="919" customWidth="1"/>
    <col min="1291" max="1536" width="9.140625" style="919"/>
    <col min="1537" max="1537" width="89" style="919" customWidth="1"/>
    <col min="1538" max="1538" width="11.42578125" style="919" customWidth="1"/>
    <col min="1539" max="1539" width="12.140625" style="919" customWidth="1"/>
    <col min="1540" max="1540" width="11" style="919" customWidth="1"/>
    <col min="1541" max="1541" width="11.5703125" style="919" customWidth="1"/>
    <col min="1542" max="1542" width="9.85546875" style="919" customWidth="1"/>
    <col min="1543" max="1543" width="9.5703125" style="919" customWidth="1"/>
    <col min="1544" max="1544" width="12.42578125" style="919" customWidth="1"/>
    <col min="1545" max="1545" width="13.140625" style="919" customWidth="1"/>
    <col min="1546" max="1546" width="10.7109375" style="919" customWidth="1"/>
    <col min="1547" max="1792" width="9.140625" style="919"/>
    <col min="1793" max="1793" width="89" style="919" customWidth="1"/>
    <col min="1794" max="1794" width="11.42578125" style="919" customWidth="1"/>
    <col min="1795" max="1795" width="12.140625" style="919" customWidth="1"/>
    <col min="1796" max="1796" width="11" style="919" customWidth="1"/>
    <col min="1797" max="1797" width="11.5703125" style="919" customWidth="1"/>
    <col min="1798" max="1798" width="9.85546875" style="919" customWidth="1"/>
    <col min="1799" max="1799" width="9.5703125" style="919" customWidth="1"/>
    <col min="1800" max="1800" width="12.42578125" style="919" customWidth="1"/>
    <col min="1801" max="1801" width="13.140625" style="919" customWidth="1"/>
    <col min="1802" max="1802" width="10.7109375" style="919" customWidth="1"/>
    <col min="1803" max="2048" width="9.140625" style="919"/>
    <col min="2049" max="2049" width="89" style="919" customWidth="1"/>
    <col min="2050" max="2050" width="11.42578125" style="919" customWidth="1"/>
    <col min="2051" max="2051" width="12.140625" style="919" customWidth="1"/>
    <col min="2052" max="2052" width="11" style="919" customWidth="1"/>
    <col min="2053" max="2053" width="11.5703125" style="919" customWidth="1"/>
    <col min="2054" max="2054" width="9.85546875" style="919" customWidth="1"/>
    <col min="2055" max="2055" width="9.5703125" style="919" customWidth="1"/>
    <col min="2056" max="2056" width="12.42578125" style="919" customWidth="1"/>
    <col min="2057" max="2057" width="13.140625" style="919" customWidth="1"/>
    <col min="2058" max="2058" width="10.7109375" style="919" customWidth="1"/>
    <col min="2059" max="2304" width="9.140625" style="919"/>
    <col min="2305" max="2305" width="89" style="919" customWidth="1"/>
    <col min="2306" max="2306" width="11.42578125" style="919" customWidth="1"/>
    <col min="2307" max="2307" width="12.140625" style="919" customWidth="1"/>
    <col min="2308" max="2308" width="11" style="919" customWidth="1"/>
    <col min="2309" max="2309" width="11.5703125" style="919" customWidth="1"/>
    <col min="2310" max="2310" width="9.85546875" style="919" customWidth="1"/>
    <col min="2311" max="2311" width="9.5703125" style="919" customWidth="1"/>
    <col min="2312" max="2312" width="12.42578125" style="919" customWidth="1"/>
    <col min="2313" max="2313" width="13.140625" style="919" customWidth="1"/>
    <col min="2314" max="2314" width="10.7109375" style="919" customWidth="1"/>
    <col min="2315" max="2560" width="9.140625" style="919"/>
    <col min="2561" max="2561" width="89" style="919" customWidth="1"/>
    <col min="2562" max="2562" width="11.42578125" style="919" customWidth="1"/>
    <col min="2563" max="2563" width="12.140625" style="919" customWidth="1"/>
    <col min="2564" max="2564" width="11" style="919" customWidth="1"/>
    <col min="2565" max="2565" width="11.5703125" style="919" customWidth="1"/>
    <col min="2566" max="2566" width="9.85546875" style="919" customWidth="1"/>
    <col min="2567" max="2567" width="9.5703125" style="919" customWidth="1"/>
    <col min="2568" max="2568" width="12.42578125" style="919" customWidth="1"/>
    <col min="2569" max="2569" width="13.140625" style="919" customWidth="1"/>
    <col min="2570" max="2570" width="10.7109375" style="919" customWidth="1"/>
    <col min="2571" max="2816" width="9.140625" style="919"/>
    <col min="2817" max="2817" width="89" style="919" customWidth="1"/>
    <col min="2818" max="2818" width="11.42578125" style="919" customWidth="1"/>
    <col min="2819" max="2819" width="12.140625" style="919" customWidth="1"/>
    <col min="2820" max="2820" width="11" style="919" customWidth="1"/>
    <col min="2821" max="2821" width="11.5703125" style="919" customWidth="1"/>
    <col min="2822" max="2822" width="9.85546875" style="919" customWidth="1"/>
    <col min="2823" max="2823" width="9.5703125" style="919" customWidth="1"/>
    <col min="2824" max="2824" width="12.42578125" style="919" customWidth="1"/>
    <col min="2825" max="2825" width="13.140625" style="919" customWidth="1"/>
    <col min="2826" max="2826" width="10.7109375" style="919" customWidth="1"/>
    <col min="2827" max="3072" width="9.140625" style="919"/>
    <col min="3073" max="3073" width="89" style="919" customWidth="1"/>
    <col min="3074" max="3074" width="11.42578125" style="919" customWidth="1"/>
    <col min="3075" max="3075" width="12.140625" style="919" customWidth="1"/>
    <col min="3076" max="3076" width="11" style="919" customWidth="1"/>
    <col min="3077" max="3077" width="11.5703125" style="919" customWidth="1"/>
    <col min="3078" max="3078" width="9.85546875" style="919" customWidth="1"/>
    <col min="3079" max="3079" width="9.5703125" style="919" customWidth="1"/>
    <col min="3080" max="3080" width="12.42578125" style="919" customWidth="1"/>
    <col min="3081" max="3081" width="13.140625" style="919" customWidth="1"/>
    <col min="3082" max="3082" width="10.7109375" style="919" customWidth="1"/>
    <col min="3083" max="3328" width="9.140625" style="919"/>
    <col min="3329" max="3329" width="89" style="919" customWidth="1"/>
    <col min="3330" max="3330" width="11.42578125" style="919" customWidth="1"/>
    <col min="3331" max="3331" width="12.140625" style="919" customWidth="1"/>
    <col min="3332" max="3332" width="11" style="919" customWidth="1"/>
    <col min="3333" max="3333" width="11.5703125" style="919" customWidth="1"/>
    <col min="3334" max="3334" width="9.85546875" style="919" customWidth="1"/>
    <col min="3335" max="3335" width="9.5703125" style="919" customWidth="1"/>
    <col min="3336" max="3336" width="12.42578125" style="919" customWidth="1"/>
    <col min="3337" max="3337" width="13.140625" style="919" customWidth="1"/>
    <col min="3338" max="3338" width="10.7109375" style="919" customWidth="1"/>
    <col min="3339" max="3584" width="9.140625" style="919"/>
    <col min="3585" max="3585" width="89" style="919" customWidth="1"/>
    <col min="3586" max="3586" width="11.42578125" style="919" customWidth="1"/>
    <col min="3587" max="3587" width="12.140625" style="919" customWidth="1"/>
    <col min="3588" max="3588" width="11" style="919" customWidth="1"/>
    <col min="3589" max="3589" width="11.5703125" style="919" customWidth="1"/>
    <col min="3590" max="3590" width="9.85546875" style="919" customWidth="1"/>
    <col min="3591" max="3591" width="9.5703125" style="919" customWidth="1"/>
    <col min="3592" max="3592" width="12.42578125" style="919" customWidth="1"/>
    <col min="3593" max="3593" width="13.140625" style="919" customWidth="1"/>
    <col min="3594" max="3594" width="10.7109375" style="919" customWidth="1"/>
    <col min="3595" max="3840" width="9.140625" style="919"/>
    <col min="3841" max="3841" width="89" style="919" customWidth="1"/>
    <col min="3842" max="3842" width="11.42578125" style="919" customWidth="1"/>
    <col min="3843" max="3843" width="12.140625" style="919" customWidth="1"/>
    <col min="3844" max="3844" width="11" style="919" customWidth="1"/>
    <col min="3845" max="3845" width="11.5703125" style="919" customWidth="1"/>
    <col min="3846" max="3846" width="9.85546875" style="919" customWidth="1"/>
    <col min="3847" max="3847" width="9.5703125" style="919" customWidth="1"/>
    <col min="3848" max="3848" width="12.42578125" style="919" customWidth="1"/>
    <col min="3849" max="3849" width="13.140625" style="919" customWidth="1"/>
    <col min="3850" max="3850" width="10.7109375" style="919" customWidth="1"/>
    <col min="3851" max="4096" width="9.140625" style="919"/>
    <col min="4097" max="4097" width="89" style="919" customWidth="1"/>
    <col min="4098" max="4098" width="11.42578125" style="919" customWidth="1"/>
    <col min="4099" max="4099" width="12.140625" style="919" customWidth="1"/>
    <col min="4100" max="4100" width="11" style="919" customWidth="1"/>
    <col min="4101" max="4101" width="11.5703125" style="919" customWidth="1"/>
    <col min="4102" max="4102" width="9.85546875" style="919" customWidth="1"/>
    <col min="4103" max="4103" width="9.5703125" style="919" customWidth="1"/>
    <col min="4104" max="4104" width="12.42578125" style="919" customWidth="1"/>
    <col min="4105" max="4105" width="13.140625" style="919" customWidth="1"/>
    <col min="4106" max="4106" width="10.7109375" style="919" customWidth="1"/>
    <col min="4107" max="4352" width="9.140625" style="919"/>
    <col min="4353" max="4353" width="89" style="919" customWidth="1"/>
    <col min="4354" max="4354" width="11.42578125" style="919" customWidth="1"/>
    <col min="4355" max="4355" width="12.140625" style="919" customWidth="1"/>
    <col min="4356" max="4356" width="11" style="919" customWidth="1"/>
    <col min="4357" max="4357" width="11.5703125" style="919" customWidth="1"/>
    <col min="4358" max="4358" width="9.85546875" style="919" customWidth="1"/>
    <col min="4359" max="4359" width="9.5703125" style="919" customWidth="1"/>
    <col min="4360" max="4360" width="12.42578125" style="919" customWidth="1"/>
    <col min="4361" max="4361" width="13.140625" style="919" customWidth="1"/>
    <col min="4362" max="4362" width="10.7109375" style="919" customWidth="1"/>
    <col min="4363" max="4608" width="9.140625" style="919"/>
    <col min="4609" max="4609" width="89" style="919" customWidth="1"/>
    <col min="4610" max="4610" width="11.42578125" style="919" customWidth="1"/>
    <col min="4611" max="4611" width="12.140625" style="919" customWidth="1"/>
    <col min="4612" max="4612" width="11" style="919" customWidth="1"/>
    <col min="4613" max="4613" width="11.5703125" style="919" customWidth="1"/>
    <col min="4614" max="4614" width="9.85546875" style="919" customWidth="1"/>
    <col min="4615" max="4615" width="9.5703125" style="919" customWidth="1"/>
    <col min="4616" max="4616" width="12.42578125" style="919" customWidth="1"/>
    <col min="4617" max="4617" width="13.140625" style="919" customWidth="1"/>
    <col min="4618" max="4618" width="10.7109375" style="919" customWidth="1"/>
    <col min="4619" max="4864" width="9.140625" style="919"/>
    <col min="4865" max="4865" width="89" style="919" customWidth="1"/>
    <col min="4866" max="4866" width="11.42578125" style="919" customWidth="1"/>
    <col min="4867" max="4867" width="12.140625" style="919" customWidth="1"/>
    <col min="4868" max="4868" width="11" style="919" customWidth="1"/>
    <col min="4869" max="4869" width="11.5703125" style="919" customWidth="1"/>
    <col min="4870" max="4870" width="9.85546875" style="919" customWidth="1"/>
    <col min="4871" max="4871" width="9.5703125" style="919" customWidth="1"/>
    <col min="4872" max="4872" width="12.42578125" style="919" customWidth="1"/>
    <col min="4873" max="4873" width="13.140625" style="919" customWidth="1"/>
    <col min="4874" max="4874" width="10.7109375" style="919" customWidth="1"/>
    <col min="4875" max="5120" width="9.140625" style="919"/>
    <col min="5121" max="5121" width="89" style="919" customWidth="1"/>
    <col min="5122" max="5122" width="11.42578125" style="919" customWidth="1"/>
    <col min="5123" max="5123" width="12.140625" style="919" customWidth="1"/>
    <col min="5124" max="5124" width="11" style="919" customWidth="1"/>
    <col min="5125" max="5125" width="11.5703125" style="919" customWidth="1"/>
    <col min="5126" max="5126" width="9.85546875" style="919" customWidth="1"/>
    <col min="5127" max="5127" width="9.5703125" style="919" customWidth="1"/>
    <col min="5128" max="5128" width="12.42578125" style="919" customWidth="1"/>
    <col min="5129" max="5129" width="13.140625" style="919" customWidth="1"/>
    <col min="5130" max="5130" width="10.7109375" style="919" customWidth="1"/>
    <col min="5131" max="5376" width="9.140625" style="919"/>
    <col min="5377" max="5377" width="89" style="919" customWidth="1"/>
    <col min="5378" max="5378" width="11.42578125" style="919" customWidth="1"/>
    <col min="5379" max="5379" width="12.140625" style="919" customWidth="1"/>
    <col min="5380" max="5380" width="11" style="919" customWidth="1"/>
    <col min="5381" max="5381" width="11.5703125" style="919" customWidth="1"/>
    <col min="5382" max="5382" width="9.85546875" style="919" customWidth="1"/>
    <col min="5383" max="5383" width="9.5703125" style="919" customWidth="1"/>
    <col min="5384" max="5384" width="12.42578125" style="919" customWidth="1"/>
    <col min="5385" max="5385" width="13.140625" style="919" customWidth="1"/>
    <col min="5386" max="5386" width="10.7109375" style="919" customWidth="1"/>
    <col min="5387" max="5632" width="9.140625" style="919"/>
    <col min="5633" max="5633" width="89" style="919" customWidth="1"/>
    <col min="5634" max="5634" width="11.42578125" style="919" customWidth="1"/>
    <col min="5635" max="5635" width="12.140625" style="919" customWidth="1"/>
    <col min="5636" max="5636" width="11" style="919" customWidth="1"/>
    <col min="5637" max="5637" width="11.5703125" style="919" customWidth="1"/>
    <col min="5638" max="5638" width="9.85546875" style="919" customWidth="1"/>
    <col min="5639" max="5639" width="9.5703125" style="919" customWidth="1"/>
    <col min="5640" max="5640" width="12.42578125" style="919" customWidth="1"/>
    <col min="5641" max="5641" width="13.140625" style="919" customWidth="1"/>
    <col min="5642" max="5642" width="10.7109375" style="919" customWidth="1"/>
    <col min="5643" max="5888" width="9.140625" style="919"/>
    <col min="5889" max="5889" width="89" style="919" customWidth="1"/>
    <col min="5890" max="5890" width="11.42578125" style="919" customWidth="1"/>
    <col min="5891" max="5891" width="12.140625" style="919" customWidth="1"/>
    <col min="5892" max="5892" width="11" style="919" customWidth="1"/>
    <col min="5893" max="5893" width="11.5703125" style="919" customWidth="1"/>
    <col min="5894" max="5894" width="9.85546875" style="919" customWidth="1"/>
    <col min="5895" max="5895" width="9.5703125" style="919" customWidth="1"/>
    <col min="5896" max="5896" width="12.42578125" style="919" customWidth="1"/>
    <col min="5897" max="5897" width="13.140625" style="919" customWidth="1"/>
    <col min="5898" max="5898" width="10.7109375" style="919" customWidth="1"/>
    <col min="5899" max="6144" width="9.140625" style="919"/>
    <col min="6145" max="6145" width="89" style="919" customWidth="1"/>
    <col min="6146" max="6146" width="11.42578125" style="919" customWidth="1"/>
    <col min="6147" max="6147" width="12.140625" style="919" customWidth="1"/>
    <col min="6148" max="6148" width="11" style="919" customWidth="1"/>
    <col min="6149" max="6149" width="11.5703125" style="919" customWidth="1"/>
    <col min="6150" max="6150" width="9.85546875" style="919" customWidth="1"/>
    <col min="6151" max="6151" width="9.5703125" style="919" customWidth="1"/>
    <col min="6152" max="6152" width="12.42578125" style="919" customWidth="1"/>
    <col min="6153" max="6153" width="13.140625" style="919" customWidth="1"/>
    <col min="6154" max="6154" width="10.7109375" style="919" customWidth="1"/>
    <col min="6155" max="6400" width="9.140625" style="919"/>
    <col min="6401" max="6401" width="89" style="919" customWidth="1"/>
    <col min="6402" max="6402" width="11.42578125" style="919" customWidth="1"/>
    <col min="6403" max="6403" width="12.140625" style="919" customWidth="1"/>
    <col min="6404" max="6404" width="11" style="919" customWidth="1"/>
    <col min="6405" max="6405" width="11.5703125" style="919" customWidth="1"/>
    <col min="6406" max="6406" width="9.85546875" style="919" customWidth="1"/>
    <col min="6407" max="6407" width="9.5703125" style="919" customWidth="1"/>
    <col min="6408" max="6408" width="12.42578125" style="919" customWidth="1"/>
    <col min="6409" max="6409" width="13.140625" style="919" customWidth="1"/>
    <col min="6410" max="6410" width="10.7109375" style="919" customWidth="1"/>
    <col min="6411" max="6656" width="9.140625" style="919"/>
    <col min="6657" max="6657" width="89" style="919" customWidth="1"/>
    <col min="6658" max="6658" width="11.42578125" style="919" customWidth="1"/>
    <col min="6659" max="6659" width="12.140625" style="919" customWidth="1"/>
    <col min="6660" max="6660" width="11" style="919" customWidth="1"/>
    <col min="6661" max="6661" width="11.5703125" style="919" customWidth="1"/>
    <col min="6662" max="6662" width="9.85546875" style="919" customWidth="1"/>
    <col min="6663" max="6663" width="9.5703125" style="919" customWidth="1"/>
    <col min="6664" max="6664" width="12.42578125" style="919" customWidth="1"/>
    <col min="6665" max="6665" width="13.140625" style="919" customWidth="1"/>
    <col min="6666" max="6666" width="10.7109375" style="919" customWidth="1"/>
    <col min="6667" max="6912" width="9.140625" style="919"/>
    <col min="6913" max="6913" width="89" style="919" customWidth="1"/>
    <col min="6914" max="6914" width="11.42578125" style="919" customWidth="1"/>
    <col min="6915" max="6915" width="12.140625" style="919" customWidth="1"/>
    <col min="6916" max="6916" width="11" style="919" customWidth="1"/>
    <col min="6917" max="6917" width="11.5703125" style="919" customWidth="1"/>
    <col min="6918" max="6918" width="9.85546875" style="919" customWidth="1"/>
    <col min="6919" max="6919" width="9.5703125" style="919" customWidth="1"/>
    <col min="6920" max="6920" width="12.42578125" style="919" customWidth="1"/>
    <col min="6921" max="6921" width="13.140625" style="919" customWidth="1"/>
    <col min="6922" max="6922" width="10.7109375" style="919" customWidth="1"/>
    <col min="6923" max="7168" width="9.140625" style="919"/>
    <col min="7169" max="7169" width="89" style="919" customWidth="1"/>
    <col min="7170" max="7170" width="11.42578125" style="919" customWidth="1"/>
    <col min="7171" max="7171" width="12.140625" style="919" customWidth="1"/>
    <col min="7172" max="7172" width="11" style="919" customWidth="1"/>
    <col min="7173" max="7173" width="11.5703125" style="919" customWidth="1"/>
    <col min="7174" max="7174" width="9.85546875" style="919" customWidth="1"/>
    <col min="7175" max="7175" width="9.5703125" style="919" customWidth="1"/>
    <col min="7176" max="7176" width="12.42578125" style="919" customWidth="1"/>
    <col min="7177" max="7177" width="13.140625" style="919" customWidth="1"/>
    <col min="7178" max="7178" width="10.7109375" style="919" customWidth="1"/>
    <col min="7179" max="7424" width="9.140625" style="919"/>
    <col min="7425" max="7425" width="89" style="919" customWidth="1"/>
    <col min="7426" max="7426" width="11.42578125" style="919" customWidth="1"/>
    <col min="7427" max="7427" width="12.140625" style="919" customWidth="1"/>
    <col min="7428" max="7428" width="11" style="919" customWidth="1"/>
    <col min="7429" max="7429" width="11.5703125" style="919" customWidth="1"/>
    <col min="7430" max="7430" width="9.85546875" style="919" customWidth="1"/>
    <col min="7431" max="7431" width="9.5703125" style="919" customWidth="1"/>
    <col min="7432" max="7432" width="12.42578125" style="919" customWidth="1"/>
    <col min="7433" max="7433" width="13.140625" style="919" customWidth="1"/>
    <col min="7434" max="7434" width="10.7109375" style="919" customWidth="1"/>
    <col min="7435" max="7680" width="9.140625" style="919"/>
    <col min="7681" max="7681" width="89" style="919" customWidth="1"/>
    <col min="7682" max="7682" width="11.42578125" style="919" customWidth="1"/>
    <col min="7683" max="7683" width="12.140625" style="919" customWidth="1"/>
    <col min="7684" max="7684" width="11" style="919" customWidth="1"/>
    <col min="7685" max="7685" width="11.5703125" style="919" customWidth="1"/>
    <col min="7686" max="7686" width="9.85546875" style="919" customWidth="1"/>
    <col min="7687" max="7687" width="9.5703125" style="919" customWidth="1"/>
    <col min="7688" max="7688" width="12.42578125" style="919" customWidth="1"/>
    <col min="7689" max="7689" width="13.140625" style="919" customWidth="1"/>
    <col min="7690" max="7690" width="10.7109375" style="919" customWidth="1"/>
    <col min="7691" max="7936" width="9.140625" style="919"/>
    <col min="7937" max="7937" width="89" style="919" customWidth="1"/>
    <col min="7938" max="7938" width="11.42578125" style="919" customWidth="1"/>
    <col min="7939" max="7939" width="12.140625" style="919" customWidth="1"/>
    <col min="7940" max="7940" width="11" style="919" customWidth="1"/>
    <col min="7941" max="7941" width="11.5703125" style="919" customWidth="1"/>
    <col min="7942" max="7942" width="9.85546875" style="919" customWidth="1"/>
    <col min="7943" max="7943" width="9.5703125" style="919" customWidth="1"/>
    <col min="7944" max="7944" width="12.42578125" style="919" customWidth="1"/>
    <col min="7945" max="7945" width="13.140625" style="919" customWidth="1"/>
    <col min="7946" max="7946" width="10.7109375" style="919" customWidth="1"/>
    <col min="7947" max="8192" width="9.140625" style="919"/>
    <col min="8193" max="8193" width="89" style="919" customWidth="1"/>
    <col min="8194" max="8194" width="11.42578125" style="919" customWidth="1"/>
    <col min="8195" max="8195" width="12.140625" style="919" customWidth="1"/>
    <col min="8196" max="8196" width="11" style="919" customWidth="1"/>
    <col min="8197" max="8197" width="11.5703125" style="919" customWidth="1"/>
    <col min="8198" max="8198" width="9.85546875" style="919" customWidth="1"/>
    <col min="8199" max="8199" width="9.5703125" style="919" customWidth="1"/>
    <col min="8200" max="8200" width="12.42578125" style="919" customWidth="1"/>
    <col min="8201" max="8201" width="13.140625" style="919" customWidth="1"/>
    <col min="8202" max="8202" width="10.7109375" style="919" customWidth="1"/>
    <col min="8203" max="8448" width="9.140625" style="919"/>
    <col min="8449" max="8449" width="89" style="919" customWidth="1"/>
    <col min="8450" max="8450" width="11.42578125" style="919" customWidth="1"/>
    <col min="8451" max="8451" width="12.140625" style="919" customWidth="1"/>
    <col min="8452" max="8452" width="11" style="919" customWidth="1"/>
    <col min="8453" max="8453" width="11.5703125" style="919" customWidth="1"/>
    <col min="8454" max="8454" width="9.85546875" style="919" customWidth="1"/>
    <col min="8455" max="8455" width="9.5703125" style="919" customWidth="1"/>
    <col min="8456" max="8456" width="12.42578125" style="919" customWidth="1"/>
    <col min="8457" max="8457" width="13.140625" style="919" customWidth="1"/>
    <col min="8458" max="8458" width="10.7109375" style="919" customWidth="1"/>
    <col min="8459" max="8704" width="9.140625" style="919"/>
    <col min="8705" max="8705" width="89" style="919" customWidth="1"/>
    <col min="8706" max="8706" width="11.42578125" style="919" customWidth="1"/>
    <col min="8707" max="8707" width="12.140625" style="919" customWidth="1"/>
    <col min="8708" max="8708" width="11" style="919" customWidth="1"/>
    <col min="8709" max="8709" width="11.5703125" style="919" customWidth="1"/>
    <col min="8710" max="8710" width="9.85546875" style="919" customWidth="1"/>
    <col min="8711" max="8711" width="9.5703125" style="919" customWidth="1"/>
    <col min="8712" max="8712" width="12.42578125" style="919" customWidth="1"/>
    <col min="8713" max="8713" width="13.140625" style="919" customWidth="1"/>
    <col min="8714" max="8714" width="10.7109375" style="919" customWidth="1"/>
    <col min="8715" max="8960" width="9.140625" style="919"/>
    <col min="8961" max="8961" width="89" style="919" customWidth="1"/>
    <col min="8962" max="8962" width="11.42578125" style="919" customWidth="1"/>
    <col min="8963" max="8963" width="12.140625" style="919" customWidth="1"/>
    <col min="8964" max="8964" width="11" style="919" customWidth="1"/>
    <col min="8965" max="8965" width="11.5703125" style="919" customWidth="1"/>
    <col min="8966" max="8966" width="9.85546875" style="919" customWidth="1"/>
    <col min="8967" max="8967" width="9.5703125" style="919" customWidth="1"/>
    <col min="8968" max="8968" width="12.42578125" style="919" customWidth="1"/>
    <col min="8969" max="8969" width="13.140625" style="919" customWidth="1"/>
    <col min="8970" max="8970" width="10.7109375" style="919" customWidth="1"/>
    <col min="8971" max="9216" width="9.140625" style="919"/>
    <col min="9217" max="9217" width="89" style="919" customWidth="1"/>
    <col min="9218" max="9218" width="11.42578125" style="919" customWidth="1"/>
    <col min="9219" max="9219" width="12.140625" style="919" customWidth="1"/>
    <col min="9220" max="9220" width="11" style="919" customWidth="1"/>
    <col min="9221" max="9221" width="11.5703125" style="919" customWidth="1"/>
    <col min="9222" max="9222" width="9.85546875" style="919" customWidth="1"/>
    <col min="9223" max="9223" width="9.5703125" style="919" customWidth="1"/>
    <col min="9224" max="9224" width="12.42578125" style="919" customWidth="1"/>
    <col min="9225" max="9225" width="13.140625" style="919" customWidth="1"/>
    <col min="9226" max="9226" width="10.7109375" style="919" customWidth="1"/>
    <col min="9227" max="9472" width="9.140625" style="919"/>
    <col min="9473" max="9473" width="89" style="919" customWidth="1"/>
    <col min="9474" max="9474" width="11.42578125" style="919" customWidth="1"/>
    <col min="9475" max="9475" width="12.140625" style="919" customWidth="1"/>
    <col min="9476" max="9476" width="11" style="919" customWidth="1"/>
    <col min="9477" max="9477" width="11.5703125" style="919" customWidth="1"/>
    <col min="9478" max="9478" width="9.85546875" style="919" customWidth="1"/>
    <col min="9479" max="9479" width="9.5703125" style="919" customWidth="1"/>
    <col min="9480" max="9480" width="12.42578125" style="919" customWidth="1"/>
    <col min="9481" max="9481" width="13.140625" style="919" customWidth="1"/>
    <col min="9482" max="9482" width="10.7109375" style="919" customWidth="1"/>
    <col min="9483" max="9728" width="9.140625" style="919"/>
    <col min="9729" max="9729" width="89" style="919" customWidth="1"/>
    <col min="9730" max="9730" width="11.42578125" style="919" customWidth="1"/>
    <col min="9731" max="9731" width="12.140625" style="919" customWidth="1"/>
    <col min="9732" max="9732" width="11" style="919" customWidth="1"/>
    <col min="9733" max="9733" width="11.5703125" style="919" customWidth="1"/>
    <col min="9734" max="9734" width="9.85546875" style="919" customWidth="1"/>
    <col min="9735" max="9735" width="9.5703125" style="919" customWidth="1"/>
    <col min="9736" max="9736" width="12.42578125" style="919" customWidth="1"/>
    <col min="9737" max="9737" width="13.140625" style="919" customWidth="1"/>
    <col min="9738" max="9738" width="10.7109375" style="919" customWidth="1"/>
    <col min="9739" max="9984" width="9.140625" style="919"/>
    <col min="9985" max="9985" width="89" style="919" customWidth="1"/>
    <col min="9986" max="9986" width="11.42578125" style="919" customWidth="1"/>
    <col min="9987" max="9987" width="12.140625" style="919" customWidth="1"/>
    <col min="9988" max="9988" width="11" style="919" customWidth="1"/>
    <col min="9989" max="9989" width="11.5703125" style="919" customWidth="1"/>
    <col min="9990" max="9990" width="9.85546875" style="919" customWidth="1"/>
    <col min="9991" max="9991" width="9.5703125" style="919" customWidth="1"/>
    <col min="9992" max="9992" width="12.42578125" style="919" customWidth="1"/>
    <col min="9993" max="9993" width="13.140625" style="919" customWidth="1"/>
    <col min="9994" max="9994" width="10.7109375" style="919" customWidth="1"/>
    <col min="9995" max="10240" width="9.140625" style="919"/>
    <col min="10241" max="10241" width="89" style="919" customWidth="1"/>
    <col min="10242" max="10242" width="11.42578125" style="919" customWidth="1"/>
    <col min="10243" max="10243" width="12.140625" style="919" customWidth="1"/>
    <col min="10244" max="10244" width="11" style="919" customWidth="1"/>
    <col min="10245" max="10245" width="11.5703125" style="919" customWidth="1"/>
    <col min="10246" max="10246" width="9.85546875" style="919" customWidth="1"/>
    <col min="10247" max="10247" width="9.5703125" style="919" customWidth="1"/>
    <col min="10248" max="10248" width="12.42578125" style="919" customWidth="1"/>
    <col min="10249" max="10249" width="13.140625" style="919" customWidth="1"/>
    <col min="10250" max="10250" width="10.7109375" style="919" customWidth="1"/>
    <col min="10251" max="10496" width="9.140625" style="919"/>
    <col min="10497" max="10497" width="89" style="919" customWidth="1"/>
    <col min="10498" max="10498" width="11.42578125" style="919" customWidth="1"/>
    <col min="10499" max="10499" width="12.140625" style="919" customWidth="1"/>
    <col min="10500" max="10500" width="11" style="919" customWidth="1"/>
    <col min="10501" max="10501" width="11.5703125" style="919" customWidth="1"/>
    <col min="10502" max="10502" width="9.85546875" style="919" customWidth="1"/>
    <col min="10503" max="10503" width="9.5703125" style="919" customWidth="1"/>
    <col min="10504" max="10504" width="12.42578125" style="919" customWidth="1"/>
    <col min="10505" max="10505" width="13.140625" style="919" customWidth="1"/>
    <col min="10506" max="10506" width="10.7109375" style="919" customWidth="1"/>
    <col min="10507" max="10752" width="9.140625" style="919"/>
    <col min="10753" max="10753" width="89" style="919" customWidth="1"/>
    <col min="10754" max="10754" width="11.42578125" style="919" customWidth="1"/>
    <col min="10755" max="10755" width="12.140625" style="919" customWidth="1"/>
    <col min="10756" max="10756" width="11" style="919" customWidth="1"/>
    <col min="10757" max="10757" width="11.5703125" style="919" customWidth="1"/>
    <col min="10758" max="10758" width="9.85546875" style="919" customWidth="1"/>
    <col min="10759" max="10759" width="9.5703125" style="919" customWidth="1"/>
    <col min="10760" max="10760" width="12.42578125" style="919" customWidth="1"/>
    <col min="10761" max="10761" width="13.140625" style="919" customWidth="1"/>
    <col min="10762" max="10762" width="10.7109375" style="919" customWidth="1"/>
    <col min="10763" max="11008" width="9.140625" style="919"/>
    <col min="11009" max="11009" width="89" style="919" customWidth="1"/>
    <col min="11010" max="11010" width="11.42578125" style="919" customWidth="1"/>
    <col min="11011" max="11011" width="12.140625" style="919" customWidth="1"/>
    <col min="11012" max="11012" width="11" style="919" customWidth="1"/>
    <col min="11013" max="11013" width="11.5703125" style="919" customWidth="1"/>
    <col min="11014" max="11014" width="9.85546875" style="919" customWidth="1"/>
    <col min="11015" max="11015" width="9.5703125" style="919" customWidth="1"/>
    <col min="11016" max="11016" width="12.42578125" style="919" customWidth="1"/>
    <col min="11017" max="11017" width="13.140625" style="919" customWidth="1"/>
    <col min="11018" max="11018" width="10.7109375" style="919" customWidth="1"/>
    <col min="11019" max="11264" width="9.140625" style="919"/>
    <col min="11265" max="11265" width="89" style="919" customWidth="1"/>
    <col min="11266" max="11266" width="11.42578125" style="919" customWidth="1"/>
    <col min="11267" max="11267" width="12.140625" style="919" customWidth="1"/>
    <col min="11268" max="11268" width="11" style="919" customWidth="1"/>
    <col min="11269" max="11269" width="11.5703125" style="919" customWidth="1"/>
    <col min="11270" max="11270" width="9.85546875" style="919" customWidth="1"/>
    <col min="11271" max="11271" width="9.5703125" style="919" customWidth="1"/>
    <col min="11272" max="11272" width="12.42578125" style="919" customWidth="1"/>
    <col min="11273" max="11273" width="13.140625" style="919" customWidth="1"/>
    <col min="11274" max="11274" width="10.7109375" style="919" customWidth="1"/>
    <col min="11275" max="11520" width="9.140625" style="919"/>
    <col min="11521" max="11521" width="89" style="919" customWidth="1"/>
    <col min="11522" max="11522" width="11.42578125" style="919" customWidth="1"/>
    <col min="11523" max="11523" width="12.140625" style="919" customWidth="1"/>
    <col min="11524" max="11524" width="11" style="919" customWidth="1"/>
    <col min="11525" max="11525" width="11.5703125" style="919" customWidth="1"/>
    <col min="11526" max="11526" width="9.85546875" style="919" customWidth="1"/>
    <col min="11527" max="11527" width="9.5703125" style="919" customWidth="1"/>
    <col min="11528" max="11528" width="12.42578125" style="919" customWidth="1"/>
    <col min="11529" max="11529" width="13.140625" style="919" customWidth="1"/>
    <col min="11530" max="11530" width="10.7109375" style="919" customWidth="1"/>
    <col min="11531" max="11776" width="9.140625" style="919"/>
    <col min="11777" max="11777" width="89" style="919" customWidth="1"/>
    <col min="11778" max="11778" width="11.42578125" style="919" customWidth="1"/>
    <col min="11779" max="11779" width="12.140625" style="919" customWidth="1"/>
    <col min="11780" max="11780" width="11" style="919" customWidth="1"/>
    <col min="11781" max="11781" width="11.5703125" style="919" customWidth="1"/>
    <col min="11782" max="11782" width="9.85546875" style="919" customWidth="1"/>
    <col min="11783" max="11783" width="9.5703125" style="919" customWidth="1"/>
    <col min="11784" max="11784" width="12.42578125" style="919" customWidth="1"/>
    <col min="11785" max="11785" width="13.140625" style="919" customWidth="1"/>
    <col min="11786" max="11786" width="10.7109375" style="919" customWidth="1"/>
    <col min="11787" max="12032" width="9.140625" style="919"/>
    <col min="12033" max="12033" width="89" style="919" customWidth="1"/>
    <col min="12034" max="12034" width="11.42578125" style="919" customWidth="1"/>
    <col min="12035" max="12035" width="12.140625" style="919" customWidth="1"/>
    <col min="12036" max="12036" width="11" style="919" customWidth="1"/>
    <col min="12037" max="12037" width="11.5703125" style="919" customWidth="1"/>
    <col min="12038" max="12038" width="9.85546875" style="919" customWidth="1"/>
    <col min="12039" max="12039" width="9.5703125" style="919" customWidth="1"/>
    <col min="12040" max="12040" width="12.42578125" style="919" customWidth="1"/>
    <col min="12041" max="12041" width="13.140625" style="919" customWidth="1"/>
    <col min="12042" max="12042" width="10.7109375" style="919" customWidth="1"/>
    <col min="12043" max="12288" width="9.140625" style="919"/>
    <col min="12289" max="12289" width="89" style="919" customWidth="1"/>
    <col min="12290" max="12290" width="11.42578125" style="919" customWidth="1"/>
    <col min="12291" max="12291" width="12.140625" style="919" customWidth="1"/>
    <col min="12292" max="12292" width="11" style="919" customWidth="1"/>
    <col min="12293" max="12293" width="11.5703125" style="919" customWidth="1"/>
    <col min="12294" max="12294" width="9.85546875" style="919" customWidth="1"/>
    <col min="12295" max="12295" width="9.5703125" style="919" customWidth="1"/>
    <col min="12296" max="12296" width="12.42578125" style="919" customWidth="1"/>
    <col min="12297" max="12297" width="13.140625" style="919" customWidth="1"/>
    <col min="12298" max="12298" width="10.7109375" style="919" customWidth="1"/>
    <col min="12299" max="12544" width="9.140625" style="919"/>
    <col min="12545" max="12545" width="89" style="919" customWidth="1"/>
    <col min="12546" max="12546" width="11.42578125" style="919" customWidth="1"/>
    <col min="12547" max="12547" width="12.140625" style="919" customWidth="1"/>
    <col min="12548" max="12548" width="11" style="919" customWidth="1"/>
    <col min="12549" max="12549" width="11.5703125" style="919" customWidth="1"/>
    <col min="12550" max="12550" width="9.85546875" style="919" customWidth="1"/>
    <col min="12551" max="12551" width="9.5703125" style="919" customWidth="1"/>
    <col min="12552" max="12552" width="12.42578125" style="919" customWidth="1"/>
    <col min="12553" max="12553" width="13.140625" style="919" customWidth="1"/>
    <col min="12554" max="12554" width="10.7109375" style="919" customWidth="1"/>
    <col min="12555" max="12800" width="9.140625" style="919"/>
    <col min="12801" max="12801" width="89" style="919" customWidth="1"/>
    <col min="12802" max="12802" width="11.42578125" style="919" customWidth="1"/>
    <col min="12803" max="12803" width="12.140625" style="919" customWidth="1"/>
    <col min="12804" max="12804" width="11" style="919" customWidth="1"/>
    <col min="12805" max="12805" width="11.5703125" style="919" customWidth="1"/>
    <col min="12806" max="12806" width="9.85546875" style="919" customWidth="1"/>
    <col min="12807" max="12807" width="9.5703125" style="919" customWidth="1"/>
    <col min="12808" max="12808" width="12.42578125" style="919" customWidth="1"/>
    <col min="12809" max="12809" width="13.140625" style="919" customWidth="1"/>
    <col min="12810" max="12810" width="10.7109375" style="919" customWidth="1"/>
    <col min="12811" max="13056" width="9.140625" style="919"/>
    <col min="13057" max="13057" width="89" style="919" customWidth="1"/>
    <col min="13058" max="13058" width="11.42578125" style="919" customWidth="1"/>
    <col min="13059" max="13059" width="12.140625" style="919" customWidth="1"/>
    <col min="13060" max="13060" width="11" style="919" customWidth="1"/>
    <col min="13061" max="13061" width="11.5703125" style="919" customWidth="1"/>
    <col min="13062" max="13062" width="9.85546875" style="919" customWidth="1"/>
    <col min="13063" max="13063" width="9.5703125" style="919" customWidth="1"/>
    <col min="13064" max="13064" width="12.42578125" style="919" customWidth="1"/>
    <col min="13065" max="13065" width="13.140625" style="919" customWidth="1"/>
    <col min="13066" max="13066" width="10.7109375" style="919" customWidth="1"/>
    <col min="13067" max="13312" width="9.140625" style="919"/>
    <col min="13313" max="13313" width="89" style="919" customWidth="1"/>
    <col min="13314" max="13314" width="11.42578125" style="919" customWidth="1"/>
    <col min="13315" max="13315" width="12.140625" style="919" customWidth="1"/>
    <col min="13316" max="13316" width="11" style="919" customWidth="1"/>
    <col min="13317" max="13317" width="11.5703125" style="919" customWidth="1"/>
    <col min="13318" max="13318" width="9.85546875" style="919" customWidth="1"/>
    <col min="13319" max="13319" width="9.5703125" style="919" customWidth="1"/>
    <col min="13320" max="13320" width="12.42578125" style="919" customWidth="1"/>
    <col min="13321" max="13321" width="13.140625" style="919" customWidth="1"/>
    <col min="13322" max="13322" width="10.7109375" style="919" customWidth="1"/>
    <col min="13323" max="13568" width="9.140625" style="919"/>
    <col min="13569" max="13569" width="89" style="919" customWidth="1"/>
    <col min="13570" max="13570" width="11.42578125" style="919" customWidth="1"/>
    <col min="13571" max="13571" width="12.140625" style="919" customWidth="1"/>
    <col min="13572" max="13572" width="11" style="919" customWidth="1"/>
    <col min="13573" max="13573" width="11.5703125" style="919" customWidth="1"/>
    <col min="13574" max="13574" width="9.85546875" style="919" customWidth="1"/>
    <col min="13575" max="13575" width="9.5703125" style="919" customWidth="1"/>
    <col min="13576" max="13576" width="12.42578125" style="919" customWidth="1"/>
    <col min="13577" max="13577" width="13.140625" style="919" customWidth="1"/>
    <col min="13578" max="13578" width="10.7109375" style="919" customWidth="1"/>
    <col min="13579" max="13824" width="9.140625" style="919"/>
    <col min="13825" max="13825" width="89" style="919" customWidth="1"/>
    <col min="13826" max="13826" width="11.42578125" style="919" customWidth="1"/>
    <col min="13827" max="13827" width="12.140625" style="919" customWidth="1"/>
    <col min="13828" max="13828" width="11" style="919" customWidth="1"/>
    <col min="13829" max="13829" width="11.5703125" style="919" customWidth="1"/>
    <col min="13830" max="13830" width="9.85546875" style="919" customWidth="1"/>
    <col min="13831" max="13831" width="9.5703125" style="919" customWidth="1"/>
    <col min="13832" max="13832" width="12.42578125" style="919" customWidth="1"/>
    <col min="13833" max="13833" width="13.140625" style="919" customWidth="1"/>
    <col min="13834" max="13834" width="10.7109375" style="919" customWidth="1"/>
    <col min="13835" max="14080" width="9.140625" style="919"/>
    <col min="14081" max="14081" width="89" style="919" customWidth="1"/>
    <col min="14082" max="14082" width="11.42578125" style="919" customWidth="1"/>
    <col min="14083" max="14083" width="12.140625" style="919" customWidth="1"/>
    <col min="14084" max="14084" width="11" style="919" customWidth="1"/>
    <col min="14085" max="14085" width="11.5703125" style="919" customWidth="1"/>
    <col min="14086" max="14086" width="9.85546875" style="919" customWidth="1"/>
    <col min="14087" max="14087" width="9.5703125" style="919" customWidth="1"/>
    <col min="14088" max="14088" width="12.42578125" style="919" customWidth="1"/>
    <col min="14089" max="14089" width="13.140625" style="919" customWidth="1"/>
    <col min="14090" max="14090" width="10.7109375" style="919" customWidth="1"/>
    <col min="14091" max="14336" width="9.140625" style="919"/>
    <col min="14337" max="14337" width="89" style="919" customWidth="1"/>
    <col min="14338" max="14338" width="11.42578125" style="919" customWidth="1"/>
    <col min="14339" max="14339" width="12.140625" style="919" customWidth="1"/>
    <col min="14340" max="14340" width="11" style="919" customWidth="1"/>
    <col min="14341" max="14341" width="11.5703125" style="919" customWidth="1"/>
    <col min="14342" max="14342" width="9.85546875" style="919" customWidth="1"/>
    <col min="14343" max="14343" width="9.5703125" style="919" customWidth="1"/>
    <col min="14344" max="14344" width="12.42578125" style="919" customWidth="1"/>
    <col min="14345" max="14345" width="13.140625" style="919" customWidth="1"/>
    <col min="14346" max="14346" width="10.7109375" style="919" customWidth="1"/>
    <col min="14347" max="14592" width="9.140625" style="919"/>
    <col min="14593" max="14593" width="89" style="919" customWidth="1"/>
    <col min="14594" max="14594" width="11.42578125" style="919" customWidth="1"/>
    <col min="14595" max="14595" width="12.140625" style="919" customWidth="1"/>
    <col min="14596" max="14596" width="11" style="919" customWidth="1"/>
    <col min="14597" max="14597" width="11.5703125" style="919" customWidth="1"/>
    <col min="14598" max="14598" width="9.85546875" style="919" customWidth="1"/>
    <col min="14599" max="14599" width="9.5703125" style="919" customWidth="1"/>
    <col min="14600" max="14600" width="12.42578125" style="919" customWidth="1"/>
    <col min="14601" max="14601" width="13.140625" style="919" customWidth="1"/>
    <col min="14602" max="14602" width="10.7109375" style="919" customWidth="1"/>
    <col min="14603" max="14848" width="9.140625" style="919"/>
    <col min="14849" max="14849" width="89" style="919" customWidth="1"/>
    <col min="14850" max="14850" width="11.42578125" style="919" customWidth="1"/>
    <col min="14851" max="14851" width="12.140625" style="919" customWidth="1"/>
    <col min="14852" max="14852" width="11" style="919" customWidth="1"/>
    <col min="14853" max="14853" width="11.5703125" style="919" customWidth="1"/>
    <col min="14854" max="14854" width="9.85546875" style="919" customWidth="1"/>
    <col min="14855" max="14855" width="9.5703125" style="919" customWidth="1"/>
    <col min="14856" max="14856" width="12.42578125" style="919" customWidth="1"/>
    <col min="14857" max="14857" width="13.140625" style="919" customWidth="1"/>
    <col min="14858" max="14858" width="10.7109375" style="919" customWidth="1"/>
    <col min="14859" max="15104" width="9.140625" style="919"/>
    <col min="15105" max="15105" width="89" style="919" customWidth="1"/>
    <col min="15106" max="15106" width="11.42578125" style="919" customWidth="1"/>
    <col min="15107" max="15107" width="12.140625" style="919" customWidth="1"/>
    <col min="15108" max="15108" width="11" style="919" customWidth="1"/>
    <col min="15109" max="15109" width="11.5703125" style="919" customWidth="1"/>
    <col min="15110" max="15110" width="9.85546875" style="919" customWidth="1"/>
    <col min="15111" max="15111" width="9.5703125" style="919" customWidth="1"/>
    <col min="15112" max="15112" width="12.42578125" style="919" customWidth="1"/>
    <col min="15113" max="15113" width="13.140625" style="919" customWidth="1"/>
    <col min="15114" max="15114" width="10.7109375" style="919" customWidth="1"/>
    <col min="15115" max="15360" width="9.140625" style="919"/>
    <col min="15361" max="15361" width="89" style="919" customWidth="1"/>
    <col min="15362" max="15362" width="11.42578125" style="919" customWidth="1"/>
    <col min="15363" max="15363" width="12.140625" style="919" customWidth="1"/>
    <col min="15364" max="15364" width="11" style="919" customWidth="1"/>
    <col min="15365" max="15365" width="11.5703125" style="919" customWidth="1"/>
    <col min="15366" max="15366" width="9.85546875" style="919" customWidth="1"/>
    <col min="15367" max="15367" width="9.5703125" style="919" customWidth="1"/>
    <col min="15368" max="15368" width="12.42578125" style="919" customWidth="1"/>
    <col min="15369" max="15369" width="13.140625" style="919" customWidth="1"/>
    <col min="15370" max="15370" width="10.7109375" style="919" customWidth="1"/>
    <col min="15371" max="15616" width="9.140625" style="919"/>
    <col min="15617" max="15617" width="89" style="919" customWidth="1"/>
    <col min="15618" max="15618" width="11.42578125" style="919" customWidth="1"/>
    <col min="15619" max="15619" width="12.140625" style="919" customWidth="1"/>
    <col min="15620" max="15620" width="11" style="919" customWidth="1"/>
    <col min="15621" max="15621" width="11.5703125" style="919" customWidth="1"/>
    <col min="15622" max="15622" width="9.85546875" style="919" customWidth="1"/>
    <col min="15623" max="15623" width="9.5703125" style="919" customWidth="1"/>
    <col min="15624" max="15624" width="12.42578125" style="919" customWidth="1"/>
    <col min="15625" max="15625" width="13.140625" style="919" customWidth="1"/>
    <col min="15626" max="15626" width="10.7109375" style="919" customWidth="1"/>
    <col min="15627" max="15872" width="9.140625" style="919"/>
    <col min="15873" max="15873" width="89" style="919" customWidth="1"/>
    <col min="15874" max="15874" width="11.42578125" style="919" customWidth="1"/>
    <col min="15875" max="15875" width="12.140625" style="919" customWidth="1"/>
    <col min="15876" max="15876" width="11" style="919" customWidth="1"/>
    <col min="15877" max="15877" width="11.5703125" style="919" customWidth="1"/>
    <col min="15878" max="15878" width="9.85546875" style="919" customWidth="1"/>
    <col min="15879" max="15879" width="9.5703125" style="919" customWidth="1"/>
    <col min="15880" max="15880" width="12.42578125" style="919" customWidth="1"/>
    <col min="15881" max="15881" width="13.140625" style="919" customWidth="1"/>
    <col min="15882" max="15882" width="10.7109375" style="919" customWidth="1"/>
    <col min="15883" max="16128" width="9.140625" style="919"/>
    <col min="16129" max="16129" width="89" style="919" customWidth="1"/>
    <col min="16130" max="16130" width="11.42578125" style="919" customWidth="1"/>
    <col min="16131" max="16131" width="12.140625" style="919" customWidth="1"/>
    <col min="16132" max="16132" width="11" style="919" customWidth="1"/>
    <col min="16133" max="16133" width="11.5703125" style="919" customWidth="1"/>
    <col min="16134" max="16134" width="9.85546875" style="919" customWidth="1"/>
    <col min="16135" max="16135" width="9.5703125" style="919" customWidth="1"/>
    <col min="16136" max="16136" width="12.42578125" style="919" customWidth="1"/>
    <col min="16137" max="16137" width="13.140625" style="919" customWidth="1"/>
    <col min="16138" max="16138" width="10.7109375" style="919" customWidth="1"/>
    <col min="16139" max="16384" width="9.140625" style="919"/>
  </cols>
  <sheetData>
    <row r="1" spans="1:23" ht="44.25" customHeight="1">
      <c r="A1" s="6371" t="s">
        <v>0</v>
      </c>
      <c r="B1" s="6371"/>
      <c r="C1" s="6371"/>
      <c r="D1" s="6371"/>
      <c r="E1" s="6371"/>
      <c r="F1" s="6371"/>
      <c r="G1" s="6371"/>
      <c r="H1" s="6371"/>
      <c r="I1" s="6371"/>
      <c r="J1" s="6371"/>
      <c r="K1" s="1320"/>
      <c r="L1" s="1320"/>
      <c r="M1" s="1320"/>
      <c r="N1" s="1320"/>
      <c r="O1" s="1320"/>
      <c r="P1" s="1320"/>
      <c r="Q1" s="1320"/>
      <c r="R1" s="1320"/>
      <c r="S1" s="1320"/>
      <c r="T1" s="1320"/>
      <c r="U1" s="1320"/>
      <c r="V1" s="1320"/>
      <c r="W1" s="1320"/>
    </row>
    <row r="2" spans="1:23" ht="31.5" customHeight="1">
      <c r="A2" s="6407" t="s">
        <v>381</v>
      </c>
      <c r="B2" s="6407"/>
      <c r="C2" s="6407"/>
      <c r="D2" s="6407"/>
      <c r="E2" s="6407"/>
      <c r="F2" s="6407"/>
      <c r="G2" s="6407"/>
      <c r="H2" s="6407"/>
      <c r="I2" s="6407"/>
      <c r="J2" s="6407"/>
    </row>
    <row r="3" spans="1:23" ht="33" customHeight="1" thickBot="1">
      <c r="A3" s="1097"/>
      <c r="B3" s="920"/>
      <c r="C3" s="920"/>
      <c r="D3" s="920"/>
      <c r="E3" s="920"/>
      <c r="F3" s="920"/>
      <c r="G3" s="920"/>
      <c r="H3" s="920"/>
      <c r="I3" s="920"/>
      <c r="J3" s="920"/>
    </row>
    <row r="4" spans="1:23" ht="33" customHeight="1" thickBot="1">
      <c r="A4" s="6408" t="s">
        <v>1</v>
      </c>
      <c r="B4" s="6410" t="s">
        <v>36</v>
      </c>
      <c r="C4" s="6411"/>
      <c r="D4" s="6412"/>
      <c r="E4" s="6410" t="s">
        <v>37</v>
      </c>
      <c r="F4" s="6411"/>
      <c r="G4" s="6412"/>
      <c r="H4" s="6413" t="s">
        <v>38</v>
      </c>
      <c r="I4" s="6414"/>
      <c r="J4" s="6415"/>
    </row>
    <row r="5" spans="1:23" ht="166.5" customHeight="1" thickBot="1">
      <c r="A5" s="6409"/>
      <c r="B5" s="1244" t="s">
        <v>7</v>
      </c>
      <c r="C5" s="1244" t="s">
        <v>8</v>
      </c>
      <c r="D5" s="1244" t="s">
        <v>9</v>
      </c>
      <c r="E5" s="1244" t="s">
        <v>7</v>
      </c>
      <c r="F5" s="1244" t="s">
        <v>8</v>
      </c>
      <c r="G5" s="1244" t="s">
        <v>9</v>
      </c>
      <c r="H5" s="1244" t="s">
        <v>7</v>
      </c>
      <c r="I5" s="1244" t="s">
        <v>8</v>
      </c>
      <c r="J5" s="1300" t="s">
        <v>9</v>
      </c>
    </row>
    <row r="6" spans="1:23" ht="31.5" customHeight="1" thickBot="1">
      <c r="A6" s="1245" t="s">
        <v>10</v>
      </c>
      <c r="B6" s="1246"/>
      <c r="C6" s="1247"/>
      <c r="D6" s="921"/>
      <c r="E6" s="1246"/>
      <c r="F6" s="1247"/>
      <c r="G6" s="1248"/>
      <c r="H6" s="1249"/>
      <c r="I6" s="1250"/>
      <c r="J6" s="922"/>
    </row>
    <row r="7" spans="1:23">
      <c r="A7" s="1251" t="s">
        <v>268</v>
      </c>
      <c r="B7" s="1252">
        <f t="shared" ref="B7:J7" si="0">B13+B18</f>
        <v>10</v>
      </c>
      <c r="C7" s="1253">
        <f t="shared" si="0"/>
        <v>0</v>
      </c>
      <c r="D7" s="1254">
        <f t="shared" si="0"/>
        <v>10</v>
      </c>
      <c r="E7" s="1252">
        <f t="shared" si="0"/>
        <v>7</v>
      </c>
      <c r="F7" s="1253">
        <f t="shared" si="0"/>
        <v>0</v>
      </c>
      <c r="G7" s="1254">
        <f t="shared" si="0"/>
        <v>7</v>
      </c>
      <c r="H7" s="1252">
        <f t="shared" si="0"/>
        <v>17</v>
      </c>
      <c r="I7" s="1253">
        <f t="shared" si="0"/>
        <v>0</v>
      </c>
      <c r="J7" s="1254">
        <f t="shared" si="0"/>
        <v>17</v>
      </c>
    </row>
    <row r="8" spans="1:23" ht="46.5" customHeight="1">
      <c r="A8" s="1251" t="s">
        <v>269</v>
      </c>
      <c r="B8" s="1252">
        <f t="shared" ref="B8:J8" si="1">B14+B19</f>
        <v>0</v>
      </c>
      <c r="C8" s="1253">
        <f t="shared" si="1"/>
        <v>0</v>
      </c>
      <c r="D8" s="1254">
        <f t="shared" si="1"/>
        <v>0</v>
      </c>
      <c r="E8" s="1252">
        <f t="shared" si="1"/>
        <v>0</v>
      </c>
      <c r="F8" s="1253">
        <f t="shared" si="1"/>
        <v>0</v>
      </c>
      <c r="G8" s="1254">
        <f t="shared" si="1"/>
        <v>0</v>
      </c>
      <c r="H8" s="1252">
        <f t="shared" si="1"/>
        <v>0</v>
      </c>
      <c r="I8" s="1253">
        <f t="shared" si="1"/>
        <v>0</v>
      </c>
      <c r="J8" s="1254">
        <f t="shared" si="1"/>
        <v>0</v>
      </c>
    </row>
    <row r="9" spans="1:23" ht="31.5" customHeight="1" thickBot="1">
      <c r="A9" s="932" t="s">
        <v>270</v>
      </c>
      <c r="B9" s="933">
        <f t="shared" ref="B9:J9" si="2">B15+B20</f>
        <v>10</v>
      </c>
      <c r="C9" s="934">
        <f t="shared" si="2"/>
        <v>0</v>
      </c>
      <c r="D9" s="935">
        <f t="shared" si="2"/>
        <v>10</v>
      </c>
      <c r="E9" s="933">
        <f t="shared" si="2"/>
        <v>8</v>
      </c>
      <c r="F9" s="934">
        <f t="shared" si="2"/>
        <v>0</v>
      </c>
      <c r="G9" s="935">
        <f t="shared" si="2"/>
        <v>8</v>
      </c>
      <c r="H9" s="933">
        <f t="shared" si="2"/>
        <v>18</v>
      </c>
      <c r="I9" s="934">
        <f t="shared" si="2"/>
        <v>0</v>
      </c>
      <c r="J9" s="935">
        <f t="shared" si="2"/>
        <v>18</v>
      </c>
    </row>
    <row r="10" spans="1:23" ht="31.5" customHeight="1" thickBot="1">
      <c r="A10" s="1256" t="s">
        <v>27</v>
      </c>
      <c r="B10" s="979">
        <f t="shared" ref="B10:J10" si="3">SUM(B7:B9)</f>
        <v>20</v>
      </c>
      <c r="C10" s="1257">
        <f t="shared" si="3"/>
        <v>0</v>
      </c>
      <c r="D10" s="1258">
        <f t="shared" si="3"/>
        <v>20</v>
      </c>
      <c r="E10" s="979">
        <f t="shared" si="3"/>
        <v>15</v>
      </c>
      <c r="F10" s="1257">
        <f t="shared" si="3"/>
        <v>0</v>
      </c>
      <c r="G10" s="1258">
        <f t="shared" si="3"/>
        <v>15</v>
      </c>
      <c r="H10" s="979">
        <f t="shared" si="3"/>
        <v>35</v>
      </c>
      <c r="I10" s="1257">
        <f t="shared" si="3"/>
        <v>0</v>
      </c>
      <c r="J10" s="1258">
        <f t="shared" si="3"/>
        <v>35</v>
      </c>
    </row>
    <row r="11" spans="1:23" ht="27" customHeight="1" thickBot="1">
      <c r="A11" s="1259" t="s">
        <v>15</v>
      </c>
      <c r="B11" s="1260"/>
      <c r="C11" s="1261"/>
      <c r="D11" s="1262"/>
      <c r="E11" s="1260"/>
      <c r="F11" s="1261"/>
      <c r="G11" s="1262"/>
      <c r="H11" s="1263"/>
      <c r="I11" s="1264"/>
      <c r="J11" s="1265"/>
    </row>
    <row r="12" spans="1:23" ht="31.5" customHeight="1" thickBot="1">
      <c r="A12" s="1266" t="s">
        <v>16</v>
      </c>
      <c r="B12" s="1267"/>
      <c r="C12" s="1268"/>
      <c r="D12" s="1269"/>
      <c r="E12" s="1267"/>
      <c r="F12" s="1268"/>
      <c r="G12" s="1269"/>
      <c r="H12" s="1270"/>
      <c r="I12" s="1271"/>
      <c r="J12" s="978"/>
    </row>
    <row r="13" spans="1:23" ht="24.95" customHeight="1">
      <c r="A13" s="1251" t="s">
        <v>268</v>
      </c>
      <c r="B13" s="1272">
        <v>10</v>
      </c>
      <c r="C13" s="1273">
        <v>0</v>
      </c>
      <c r="D13" s="1274">
        <v>10</v>
      </c>
      <c r="E13" s="1272">
        <v>7</v>
      </c>
      <c r="F13" s="1273">
        <v>0</v>
      </c>
      <c r="G13" s="1274">
        <v>7</v>
      </c>
      <c r="H13" s="1275">
        <f t="shared" ref="H13:I15" si="4">B13+E13</f>
        <v>17</v>
      </c>
      <c r="I13" s="1276">
        <f t="shared" si="4"/>
        <v>0</v>
      </c>
      <c r="J13" s="1277">
        <f t="shared" ref="J13:J15" si="5">H13+I13</f>
        <v>17</v>
      </c>
    </row>
    <row r="14" spans="1:23" ht="48.75" customHeight="1">
      <c r="A14" s="1251" t="s">
        <v>269</v>
      </c>
      <c r="B14" s="1272">
        <v>0</v>
      </c>
      <c r="C14" s="1273">
        <v>0</v>
      </c>
      <c r="D14" s="1274">
        <v>0</v>
      </c>
      <c r="E14" s="1272">
        <v>0</v>
      </c>
      <c r="F14" s="1273">
        <v>0</v>
      </c>
      <c r="G14" s="1274">
        <v>0</v>
      </c>
      <c r="H14" s="1275">
        <f t="shared" si="4"/>
        <v>0</v>
      </c>
      <c r="I14" s="1276">
        <f t="shared" si="4"/>
        <v>0</v>
      </c>
      <c r="J14" s="1277">
        <f t="shared" si="5"/>
        <v>0</v>
      </c>
    </row>
    <row r="15" spans="1:23" ht="24.95" customHeight="1" thickBot="1">
      <c r="A15" s="932" t="s">
        <v>270</v>
      </c>
      <c r="B15" s="923">
        <v>10</v>
      </c>
      <c r="C15" s="924">
        <v>0</v>
      </c>
      <c r="D15" s="925">
        <v>10</v>
      </c>
      <c r="E15" s="923">
        <v>7</v>
      </c>
      <c r="F15" s="924">
        <v>0</v>
      </c>
      <c r="G15" s="925">
        <v>7</v>
      </c>
      <c r="H15" s="975">
        <f t="shared" si="4"/>
        <v>17</v>
      </c>
      <c r="I15" s="976">
        <f t="shared" si="4"/>
        <v>0</v>
      </c>
      <c r="J15" s="977">
        <f t="shared" si="5"/>
        <v>17</v>
      </c>
    </row>
    <row r="16" spans="1:23" ht="24.95" customHeight="1" thickBot="1">
      <c r="A16" s="1278" t="s">
        <v>17</v>
      </c>
      <c r="B16" s="1279">
        <f t="shared" ref="B16:J16" si="6">SUM(B13:B15)</f>
        <v>20</v>
      </c>
      <c r="C16" s="1280">
        <f t="shared" si="6"/>
        <v>0</v>
      </c>
      <c r="D16" s="1281">
        <f t="shared" si="6"/>
        <v>20</v>
      </c>
      <c r="E16" s="1279">
        <f t="shared" si="6"/>
        <v>14</v>
      </c>
      <c r="F16" s="1280">
        <f t="shared" si="6"/>
        <v>0</v>
      </c>
      <c r="G16" s="1281">
        <f t="shared" si="6"/>
        <v>14</v>
      </c>
      <c r="H16" s="1279">
        <f t="shared" si="6"/>
        <v>34</v>
      </c>
      <c r="I16" s="1280">
        <f t="shared" si="6"/>
        <v>0</v>
      </c>
      <c r="J16" s="1281">
        <f t="shared" si="6"/>
        <v>34</v>
      </c>
    </row>
    <row r="17" spans="1:10" ht="24.95" customHeight="1">
      <c r="A17" s="1282" t="s">
        <v>18</v>
      </c>
      <c r="B17" s="1283"/>
      <c r="C17" s="1284"/>
      <c r="D17" s="1285"/>
      <c r="E17" s="1283"/>
      <c r="F17" s="1284"/>
      <c r="G17" s="1285"/>
      <c r="H17" s="1286"/>
      <c r="I17" s="1287"/>
      <c r="J17" s="1288"/>
    </row>
    <row r="18" spans="1:10" ht="24.95" customHeight="1">
      <c r="A18" s="1251" t="s">
        <v>268</v>
      </c>
      <c r="B18" s="1272">
        <v>0</v>
      </c>
      <c r="C18" s="1273">
        <v>0</v>
      </c>
      <c r="D18" s="1274">
        <v>0</v>
      </c>
      <c r="E18" s="1272">
        <v>0</v>
      </c>
      <c r="F18" s="1273">
        <v>0</v>
      </c>
      <c r="G18" s="1274">
        <v>0</v>
      </c>
      <c r="H18" s="1289">
        <f t="shared" ref="H18:I20" si="7">B18+E18</f>
        <v>0</v>
      </c>
      <c r="I18" s="1290">
        <f t="shared" si="7"/>
        <v>0</v>
      </c>
      <c r="J18" s="1291">
        <f t="shared" ref="J18:J20" si="8">H18+I18</f>
        <v>0</v>
      </c>
    </row>
    <row r="19" spans="1:10" ht="43.5" customHeight="1">
      <c r="A19" s="1251" t="s">
        <v>269</v>
      </c>
      <c r="B19" s="1272">
        <v>0</v>
      </c>
      <c r="C19" s="1273">
        <v>0</v>
      </c>
      <c r="D19" s="1274">
        <v>0</v>
      </c>
      <c r="E19" s="1272">
        <v>0</v>
      </c>
      <c r="F19" s="1273">
        <v>0</v>
      </c>
      <c r="G19" s="1274">
        <v>0</v>
      </c>
      <c r="H19" s="1289">
        <f t="shared" si="7"/>
        <v>0</v>
      </c>
      <c r="I19" s="1290">
        <f t="shared" si="7"/>
        <v>0</v>
      </c>
      <c r="J19" s="1291">
        <f t="shared" si="8"/>
        <v>0</v>
      </c>
    </row>
    <row r="20" spans="1:10" ht="28.5" customHeight="1" thickBot="1">
      <c r="A20" s="932" t="s">
        <v>270</v>
      </c>
      <c r="B20" s="923">
        <v>0</v>
      </c>
      <c r="C20" s="924">
        <v>0</v>
      </c>
      <c r="D20" s="925">
        <v>0</v>
      </c>
      <c r="E20" s="923">
        <v>1</v>
      </c>
      <c r="F20" s="924">
        <v>0</v>
      </c>
      <c r="G20" s="925">
        <v>1</v>
      </c>
      <c r="H20" s="972">
        <f t="shared" si="7"/>
        <v>1</v>
      </c>
      <c r="I20" s="973">
        <f t="shared" si="7"/>
        <v>0</v>
      </c>
      <c r="J20" s="974">
        <f t="shared" si="8"/>
        <v>1</v>
      </c>
    </row>
    <row r="21" spans="1:10" ht="40.15" customHeight="1" thickBot="1">
      <c r="A21" s="1292" t="s">
        <v>19</v>
      </c>
      <c r="B21" s="1293">
        <f t="shared" ref="B21:J21" si="9">SUM(B18:B20)</f>
        <v>0</v>
      </c>
      <c r="C21" s="1293">
        <f t="shared" si="9"/>
        <v>0</v>
      </c>
      <c r="D21" s="1293">
        <f t="shared" si="9"/>
        <v>0</v>
      </c>
      <c r="E21" s="1293">
        <f t="shared" si="9"/>
        <v>1</v>
      </c>
      <c r="F21" s="1293">
        <f t="shared" si="9"/>
        <v>0</v>
      </c>
      <c r="G21" s="1293">
        <f t="shared" si="9"/>
        <v>1</v>
      </c>
      <c r="H21" s="1293">
        <f t="shared" si="9"/>
        <v>1</v>
      </c>
      <c r="I21" s="1293">
        <f t="shared" si="9"/>
        <v>0</v>
      </c>
      <c r="J21" s="1298">
        <f t="shared" si="9"/>
        <v>1</v>
      </c>
    </row>
    <row r="22" spans="1:10" ht="38.25" customHeight="1" thickBot="1">
      <c r="A22" s="1294" t="s">
        <v>271</v>
      </c>
      <c r="B22" s="1295">
        <f t="shared" ref="B22:J22" si="10">B16+B21</f>
        <v>20</v>
      </c>
      <c r="C22" s="1295">
        <f t="shared" si="10"/>
        <v>0</v>
      </c>
      <c r="D22" s="1295">
        <f t="shared" si="10"/>
        <v>20</v>
      </c>
      <c r="E22" s="1295">
        <f t="shared" si="10"/>
        <v>15</v>
      </c>
      <c r="F22" s="1295">
        <f t="shared" si="10"/>
        <v>0</v>
      </c>
      <c r="G22" s="1295">
        <f t="shared" si="10"/>
        <v>15</v>
      </c>
      <c r="H22" s="1295">
        <f t="shared" si="10"/>
        <v>35</v>
      </c>
      <c r="I22" s="1295">
        <f t="shared" si="10"/>
        <v>0</v>
      </c>
      <c r="J22" s="1296">
        <f t="shared" si="10"/>
        <v>35</v>
      </c>
    </row>
    <row r="23" spans="1:10" ht="25.5" hidden="1" customHeight="1">
      <c r="A23" s="575"/>
      <c r="B23" s="926"/>
      <c r="C23" s="926"/>
      <c r="D23" s="926"/>
      <c r="E23" s="926"/>
      <c r="F23" s="926"/>
      <c r="G23" s="926"/>
      <c r="H23" s="926"/>
      <c r="I23" s="926"/>
      <c r="J23" s="926"/>
    </row>
    <row r="24" spans="1:10" ht="24.95" customHeight="1">
      <c r="A24" s="6406"/>
      <c r="B24" s="6406"/>
      <c r="C24" s="6406"/>
      <c r="D24" s="6406"/>
      <c r="E24" s="6406"/>
      <c r="F24" s="6406"/>
      <c r="G24" s="6406"/>
      <c r="H24" s="6406"/>
      <c r="I24" s="6406"/>
      <c r="J24" s="6406"/>
    </row>
    <row r="25" spans="1:10" ht="24.95" customHeight="1"/>
    <row r="26" spans="1:10" ht="24.95" customHeight="1"/>
    <row r="27" spans="1:10" ht="24.95" customHeight="1"/>
    <row r="28" spans="1:10" ht="52.5" customHeight="1"/>
    <row r="29" spans="1:10" ht="24.95" customHeight="1"/>
    <row r="30" spans="1:10" ht="29.25" customHeight="1"/>
    <row r="31" spans="1:10" ht="35.25" customHeight="1"/>
    <row r="32" spans="1:10" ht="20.25" hidden="1" customHeight="1"/>
    <row r="33" ht="4.5" customHeight="1"/>
    <row r="36" ht="42.75" customHeight="1"/>
  </sheetData>
  <mergeCells count="7">
    <mergeCell ref="A24:J24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75"/>
  <sheetViews>
    <sheetView zoomScale="50" zoomScaleNormal="50" workbookViewId="0">
      <selection activeCell="O45" sqref="O45"/>
    </sheetView>
  </sheetViews>
  <sheetFormatPr defaultColWidth="9.140625" defaultRowHeight="15" customHeight="1"/>
  <cols>
    <col min="1" max="1" width="80.5703125" style="71" customWidth="1"/>
    <col min="2" max="2" width="13.5703125" style="71" customWidth="1"/>
    <col min="3" max="3" width="12.85546875" style="71" customWidth="1"/>
    <col min="4" max="4" width="12.28515625" style="71" customWidth="1"/>
    <col min="5" max="5" width="14" style="71" customWidth="1"/>
    <col min="6" max="6" width="12.85546875" style="71" customWidth="1"/>
    <col min="7" max="7" width="11" style="71" customWidth="1"/>
    <col min="8" max="8" width="14.28515625" style="71" customWidth="1"/>
    <col min="9" max="9" width="13" style="71" customWidth="1"/>
    <col min="10" max="10" width="12.28515625" style="71" customWidth="1"/>
    <col min="11" max="11" width="14.7109375" style="71" customWidth="1"/>
    <col min="12" max="12" width="13.28515625" style="71" customWidth="1"/>
    <col min="13" max="13" width="12" style="71" customWidth="1"/>
    <col min="14" max="14" width="15.85546875" style="71" customWidth="1"/>
    <col min="15" max="15" width="14.28515625" style="71" customWidth="1"/>
    <col min="16" max="16" width="16" style="71" customWidth="1"/>
    <col min="17" max="18" width="10.7109375" style="71" customWidth="1"/>
    <col min="19" max="19" width="9.1406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42578125" style="71" bestFit="1" customWidth="1"/>
    <col min="25" max="25" width="11.28515625" style="71" customWidth="1"/>
    <col min="26" max="16384" width="9.140625" style="71"/>
  </cols>
  <sheetData>
    <row r="1" spans="1:20" ht="23.25" customHeight="1">
      <c r="A1" s="7101" t="s">
        <v>208</v>
      </c>
      <c r="B1" s="7101"/>
      <c r="C1" s="7101"/>
      <c r="D1" s="7101"/>
      <c r="E1" s="7101"/>
      <c r="F1" s="7101"/>
      <c r="G1" s="7101"/>
      <c r="H1" s="7101"/>
      <c r="I1" s="7101"/>
      <c r="J1" s="7101"/>
      <c r="K1" s="7101"/>
      <c r="L1" s="7101"/>
      <c r="M1" s="7101"/>
      <c r="N1" s="7101"/>
      <c r="O1" s="7101"/>
      <c r="P1" s="7101"/>
      <c r="Q1" s="810"/>
      <c r="R1" s="810"/>
      <c r="S1" s="810"/>
      <c r="T1" s="810"/>
    </row>
    <row r="2" spans="1:20" ht="21" customHeight="1">
      <c r="A2" s="1378"/>
      <c r="B2" s="1378"/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8"/>
      <c r="N2" s="1378"/>
      <c r="O2" s="1378"/>
      <c r="P2" s="1378"/>
    </row>
    <row r="3" spans="1:20" ht="19.5" customHeight="1">
      <c r="A3" s="7101" t="s">
        <v>384</v>
      </c>
      <c r="B3" s="7101"/>
      <c r="C3" s="7101"/>
      <c r="D3" s="7101"/>
      <c r="E3" s="7101"/>
      <c r="F3" s="7101"/>
      <c r="G3" s="7101"/>
      <c r="H3" s="7101"/>
      <c r="I3" s="7101"/>
      <c r="J3" s="7101"/>
      <c r="K3" s="7101"/>
      <c r="L3" s="7101"/>
      <c r="M3" s="7101"/>
      <c r="N3" s="7101"/>
      <c r="O3" s="7101"/>
      <c r="P3" s="7101"/>
      <c r="Q3" s="1339"/>
      <c r="R3" s="1339"/>
    </row>
    <row r="4" spans="1:20" ht="21" customHeight="1" thickBot="1">
      <c r="A4" s="812"/>
    </row>
    <row r="5" spans="1:20" ht="25.5" customHeight="1">
      <c r="A5" s="7102" t="s">
        <v>1</v>
      </c>
      <c r="B5" s="7105" t="s">
        <v>2</v>
      </c>
      <c r="C5" s="7106"/>
      <c r="D5" s="7107"/>
      <c r="E5" s="7105" t="s">
        <v>3</v>
      </c>
      <c r="F5" s="7106"/>
      <c r="G5" s="7107"/>
      <c r="H5" s="7105" t="s">
        <v>4</v>
      </c>
      <c r="I5" s="7106"/>
      <c r="J5" s="7107"/>
      <c r="K5" s="7105" t="s">
        <v>5</v>
      </c>
      <c r="L5" s="7106"/>
      <c r="M5" s="7107"/>
      <c r="N5" s="7111" t="s">
        <v>22</v>
      </c>
      <c r="O5" s="7112"/>
      <c r="P5" s="7113"/>
      <c r="Q5" s="813"/>
      <c r="R5" s="813"/>
    </row>
    <row r="6" spans="1:20" ht="22.5" customHeight="1" thickBot="1">
      <c r="A6" s="7103"/>
      <c r="B6" s="7108"/>
      <c r="C6" s="7109"/>
      <c r="D6" s="7110"/>
      <c r="E6" s="6657"/>
      <c r="F6" s="6658"/>
      <c r="G6" s="6659"/>
      <c r="H6" s="6657"/>
      <c r="I6" s="6658"/>
      <c r="J6" s="6659"/>
      <c r="K6" s="7108"/>
      <c r="L6" s="7109"/>
      <c r="M6" s="7110"/>
      <c r="N6" s="7114"/>
      <c r="O6" s="7115"/>
      <c r="P6" s="7116"/>
      <c r="Q6" s="813"/>
      <c r="R6" s="813"/>
    </row>
    <row r="7" spans="1:20" ht="65.25" customHeight="1" thickBot="1">
      <c r="A7" s="7104"/>
      <c r="B7" s="2498" t="s">
        <v>7</v>
      </c>
      <c r="C7" s="2498" t="s">
        <v>8</v>
      </c>
      <c r="D7" s="2499" t="s">
        <v>9</v>
      </c>
      <c r="E7" s="2498" t="s">
        <v>7</v>
      </c>
      <c r="F7" s="2498" t="s">
        <v>8</v>
      </c>
      <c r="G7" s="2499" t="s">
        <v>9</v>
      </c>
      <c r="H7" s="2498" t="s">
        <v>7</v>
      </c>
      <c r="I7" s="2498" t="s">
        <v>8</v>
      </c>
      <c r="J7" s="2499" t="s">
        <v>9</v>
      </c>
      <c r="K7" s="2498" t="s">
        <v>7</v>
      </c>
      <c r="L7" s="2498" t="s">
        <v>8</v>
      </c>
      <c r="M7" s="2499" t="s">
        <v>9</v>
      </c>
      <c r="N7" s="2498" t="s">
        <v>7</v>
      </c>
      <c r="O7" s="2498" t="s">
        <v>8</v>
      </c>
      <c r="P7" s="2183" t="s">
        <v>9</v>
      </c>
      <c r="Q7" s="813"/>
      <c r="R7" s="813"/>
    </row>
    <row r="8" spans="1:20" ht="28.5" customHeight="1">
      <c r="A8" s="2185" t="s">
        <v>10</v>
      </c>
      <c r="B8" s="1781"/>
      <c r="C8" s="1782"/>
      <c r="D8" s="1783"/>
      <c r="E8" s="2509"/>
      <c r="F8" s="2510"/>
      <c r="G8" s="2511"/>
      <c r="H8" s="2509"/>
      <c r="I8" s="2510"/>
      <c r="J8" s="2511"/>
      <c r="K8" s="2512"/>
      <c r="L8" s="2510"/>
      <c r="M8" s="2513"/>
      <c r="N8" s="1784"/>
      <c r="O8" s="1785"/>
      <c r="P8" s="1786"/>
      <c r="Q8" s="813"/>
      <c r="R8" s="813"/>
    </row>
    <row r="9" spans="1:20" ht="28.5" customHeight="1">
      <c r="A9" s="2186" t="s">
        <v>359</v>
      </c>
      <c r="B9" s="5728">
        <f t="shared" ref="B9:C19" si="0">B23+B36</f>
        <v>50</v>
      </c>
      <c r="C9" s="3883">
        <f t="shared" si="0"/>
        <v>0</v>
      </c>
      <c r="D9" s="5729">
        <f>C9+B9</f>
        <v>50</v>
      </c>
      <c r="E9" s="5730">
        <f>E23+E36</f>
        <v>33</v>
      </c>
      <c r="F9" s="5731">
        <f t="shared" ref="F9:M16" si="1">F23+F36</f>
        <v>0</v>
      </c>
      <c r="G9" s="5732">
        <f>G23+G36</f>
        <v>33</v>
      </c>
      <c r="H9" s="5730">
        <f>H23+H36</f>
        <v>28</v>
      </c>
      <c r="I9" s="5730">
        <f>I23+I36</f>
        <v>0</v>
      </c>
      <c r="J9" s="5730">
        <f>J23+J36</f>
        <v>28</v>
      </c>
      <c r="K9" s="5730">
        <f>K23+K36</f>
        <v>52</v>
      </c>
      <c r="L9" s="5731">
        <f t="shared" si="1"/>
        <v>0</v>
      </c>
      <c r="M9" s="5732">
        <f t="shared" si="1"/>
        <v>52</v>
      </c>
      <c r="N9" s="1788">
        <f>B9+E9+H9+K9</f>
        <v>163</v>
      </c>
      <c r="O9" s="1788">
        <f t="shared" ref="O9:P20" si="2">C9+F9+I9+L9</f>
        <v>0</v>
      </c>
      <c r="P9" s="1789">
        <f t="shared" si="2"/>
        <v>163</v>
      </c>
      <c r="Q9" s="813"/>
      <c r="R9" s="813"/>
    </row>
    <row r="10" spans="1:20" ht="30.75" customHeight="1">
      <c r="A10" s="2186" t="s">
        <v>209</v>
      </c>
      <c r="B10" s="5728">
        <f t="shared" si="0"/>
        <v>23</v>
      </c>
      <c r="C10" s="3883">
        <f t="shared" si="0"/>
        <v>1</v>
      </c>
      <c r="D10" s="5729">
        <f t="shared" ref="D10:D19" si="3">C10+B10</f>
        <v>24</v>
      </c>
      <c r="E10" s="5730">
        <f>E24+E37</f>
        <v>46</v>
      </c>
      <c r="F10" s="5731">
        <f t="shared" si="1"/>
        <v>0</v>
      </c>
      <c r="G10" s="5732">
        <f>G24+G37</f>
        <v>46</v>
      </c>
      <c r="H10" s="5730">
        <f t="shared" si="1"/>
        <v>31</v>
      </c>
      <c r="I10" s="5730">
        <f t="shared" si="1"/>
        <v>2</v>
      </c>
      <c r="J10" s="5730">
        <f t="shared" si="1"/>
        <v>33</v>
      </c>
      <c r="K10" s="5730">
        <f t="shared" si="1"/>
        <v>26</v>
      </c>
      <c r="L10" s="5731">
        <f t="shared" si="1"/>
        <v>0</v>
      </c>
      <c r="M10" s="5732">
        <f t="shared" si="1"/>
        <v>26</v>
      </c>
      <c r="N10" s="1788">
        <f t="shared" ref="N10:O20" si="4">B10+E10+H10+K10</f>
        <v>126</v>
      </c>
      <c r="O10" s="1788">
        <f t="shared" si="2"/>
        <v>3</v>
      </c>
      <c r="P10" s="1789">
        <f t="shared" si="2"/>
        <v>129</v>
      </c>
      <c r="Q10" s="813"/>
      <c r="R10" s="813"/>
    </row>
    <row r="11" spans="1:20" ht="26.25">
      <c r="A11" s="2186" t="s">
        <v>210</v>
      </c>
      <c r="B11" s="5728">
        <f t="shared" si="0"/>
        <v>26</v>
      </c>
      <c r="C11" s="3883">
        <f t="shared" si="0"/>
        <v>0</v>
      </c>
      <c r="D11" s="5729">
        <f t="shared" si="3"/>
        <v>26</v>
      </c>
      <c r="E11" s="5730">
        <f t="shared" ref="E11:M19" si="5">E25+E38</f>
        <v>25</v>
      </c>
      <c r="F11" s="5731">
        <f t="shared" si="1"/>
        <v>0</v>
      </c>
      <c r="G11" s="5732">
        <f t="shared" si="1"/>
        <v>25</v>
      </c>
      <c r="H11" s="5730">
        <f t="shared" si="1"/>
        <v>27</v>
      </c>
      <c r="I11" s="5730">
        <f t="shared" si="1"/>
        <v>0</v>
      </c>
      <c r="J11" s="5730">
        <f t="shared" si="1"/>
        <v>27</v>
      </c>
      <c r="K11" s="5730">
        <f t="shared" si="1"/>
        <v>16</v>
      </c>
      <c r="L11" s="5731">
        <f t="shared" si="1"/>
        <v>0</v>
      </c>
      <c r="M11" s="5732">
        <f t="shared" si="1"/>
        <v>16</v>
      </c>
      <c r="N11" s="1788">
        <f t="shared" si="4"/>
        <v>94</v>
      </c>
      <c r="O11" s="1788">
        <f t="shared" si="2"/>
        <v>0</v>
      </c>
      <c r="P11" s="1789">
        <f t="shared" si="2"/>
        <v>94</v>
      </c>
      <c r="Q11" s="813"/>
      <c r="R11" s="813"/>
    </row>
    <row r="12" spans="1:20" ht="28.5" customHeight="1">
      <c r="A12" s="2186" t="s">
        <v>211</v>
      </c>
      <c r="B12" s="5728">
        <f t="shared" si="0"/>
        <v>23</v>
      </c>
      <c r="C12" s="3883">
        <f t="shared" si="0"/>
        <v>0</v>
      </c>
      <c r="D12" s="5729">
        <f t="shared" si="3"/>
        <v>23</v>
      </c>
      <c r="E12" s="5730">
        <f t="shared" si="5"/>
        <v>14</v>
      </c>
      <c r="F12" s="5731">
        <f t="shared" si="1"/>
        <v>0</v>
      </c>
      <c r="G12" s="5732">
        <f t="shared" si="1"/>
        <v>14</v>
      </c>
      <c r="H12" s="5730">
        <f t="shared" si="1"/>
        <v>13</v>
      </c>
      <c r="I12" s="5730">
        <f t="shared" si="1"/>
        <v>0</v>
      </c>
      <c r="J12" s="5730">
        <f t="shared" si="1"/>
        <v>13</v>
      </c>
      <c r="K12" s="5730">
        <f t="shared" si="1"/>
        <v>18</v>
      </c>
      <c r="L12" s="5731">
        <f t="shared" si="1"/>
        <v>0</v>
      </c>
      <c r="M12" s="5732">
        <f t="shared" si="1"/>
        <v>18</v>
      </c>
      <c r="N12" s="1788">
        <f t="shared" si="4"/>
        <v>68</v>
      </c>
      <c r="O12" s="1788">
        <f t="shared" si="2"/>
        <v>0</v>
      </c>
      <c r="P12" s="1789">
        <f t="shared" si="2"/>
        <v>68</v>
      </c>
      <c r="Q12" s="813"/>
      <c r="R12" s="813"/>
    </row>
    <row r="13" spans="1:20" ht="30.75" customHeight="1">
      <c r="A13" s="2186" t="s">
        <v>212</v>
      </c>
      <c r="B13" s="5728">
        <f t="shared" si="0"/>
        <v>26</v>
      </c>
      <c r="C13" s="3883">
        <f t="shared" si="0"/>
        <v>0</v>
      </c>
      <c r="D13" s="5729">
        <f t="shared" si="3"/>
        <v>26</v>
      </c>
      <c r="E13" s="5730">
        <f t="shared" si="5"/>
        <v>27</v>
      </c>
      <c r="F13" s="5731">
        <f t="shared" si="1"/>
        <v>0</v>
      </c>
      <c r="G13" s="5732">
        <f t="shared" si="1"/>
        <v>27</v>
      </c>
      <c r="H13" s="5730">
        <f t="shared" si="1"/>
        <v>17</v>
      </c>
      <c r="I13" s="5730">
        <f t="shared" si="1"/>
        <v>0</v>
      </c>
      <c r="J13" s="5730">
        <f t="shared" si="1"/>
        <v>17</v>
      </c>
      <c r="K13" s="5730">
        <f>K27+K40</f>
        <v>14</v>
      </c>
      <c r="L13" s="5731">
        <f t="shared" si="1"/>
        <v>0</v>
      </c>
      <c r="M13" s="5732">
        <f t="shared" si="1"/>
        <v>14</v>
      </c>
      <c r="N13" s="1788">
        <f t="shared" si="4"/>
        <v>84</v>
      </c>
      <c r="O13" s="1788">
        <f t="shared" si="2"/>
        <v>0</v>
      </c>
      <c r="P13" s="1789">
        <f t="shared" si="2"/>
        <v>84</v>
      </c>
      <c r="Q13" s="813"/>
      <c r="R13" s="813"/>
    </row>
    <row r="14" spans="1:20" ht="30.75" customHeight="1">
      <c r="A14" s="2186" t="s">
        <v>216</v>
      </c>
      <c r="B14" s="5728">
        <f t="shared" si="0"/>
        <v>51</v>
      </c>
      <c r="C14" s="3883">
        <f t="shared" si="0"/>
        <v>3</v>
      </c>
      <c r="D14" s="5729">
        <f t="shared" si="3"/>
        <v>54</v>
      </c>
      <c r="E14" s="5730">
        <f t="shared" si="5"/>
        <v>40</v>
      </c>
      <c r="F14" s="5731">
        <f t="shared" si="1"/>
        <v>2</v>
      </c>
      <c r="G14" s="5732">
        <f t="shared" si="1"/>
        <v>42</v>
      </c>
      <c r="H14" s="5730">
        <f t="shared" si="1"/>
        <v>30</v>
      </c>
      <c r="I14" s="5730">
        <f t="shared" si="1"/>
        <v>1</v>
      </c>
      <c r="J14" s="5730">
        <f t="shared" si="1"/>
        <v>31</v>
      </c>
      <c r="K14" s="5730">
        <f t="shared" si="1"/>
        <v>30</v>
      </c>
      <c r="L14" s="5731">
        <f t="shared" si="1"/>
        <v>1</v>
      </c>
      <c r="M14" s="5732">
        <f t="shared" si="1"/>
        <v>31</v>
      </c>
      <c r="N14" s="1788">
        <f t="shared" si="4"/>
        <v>151</v>
      </c>
      <c r="O14" s="1788">
        <f t="shared" si="2"/>
        <v>7</v>
      </c>
      <c r="P14" s="1789">
        <f t="shared" si="2"/>
        <v>158</v>
      </c>
      <c r="Q14" s="813"/>
      <c r="R14" s="813"/>
    </row>
    <row r="15" spans="1:20" ht="30.75" customHeight="1">
      <c r="A15" s="2186" t="s">
        <v>213</v>
      </c>
      <c r="B15" s="5728">
        <f t="shared" si="0"/>
        <v>43</v>
      </c>
      <c r="C15" s="3883">
        <f t="shared" si="0"/>
        <v>4</v>
      </c>
      <c r="D15" s="5729">
        <f t="shared" si="3"/>
        <v>47</v>
      </c>
      <c r="E15" s="5730">
        <f t="shared" si="5"/>
        <v>66</v>
      </c>
      <c r="F15" s="5731">
        <f t="shared" si="5"/>
        <v>9</v>
      </c>
      <c r="G15" s="5732">
        <f t="shared" si="5"/>
        <v>75</v>
      </c>
      <c r="H15" s="5730">
        <f t="shared" si="5"/>
        <v>39</v>
      </c>
      <c r="I15" s="5730">
        <f t="shared" si="5"/>
        <v>7</v>
      </c>
      <c r="J15" s="5730">
        <f t="shared" si="5"/>
        <v>46</v>
      </c>
      <c r="K15" s="5730">
        <f t="shared" si="5"/>
        <v>45</v>
      </c>
      <c r="L15" s="5731">
        <f t="shared" si="5"/>
        <v>6</v>
      </c>
      <c r="M15" s="5732">
        <f t="shared" si="1"/>
        <v>51</v>
      </c>
      <c r="N15" s="1788">
        <f t="shared" si="4"/>
        <v>193</v>
      </c>
      <c r="O15" s="1788">
        <f t="shared" si="2"/>
        <v>26</v>
      </c>
      <c r="P15" s="1789">
        <f t="shared" si="2"/>
        <v>219</v>
      </c>
      <c r="Q15" s="813"/>
      <c r="R15" s="813"/>
    </row>
    <row r="16" spans="1:20" ht="30.75" customHeight="1">
      <c r="A16" s="2186" t="s">
        <v>33</v>
      </c>
      <c r="B16" s="5728">
        <f t="shared" si="0"/>
        <v>21</v>
      </c>
      <c r="C16" s="3883">
        <f t="shared" si="0"/>
        <v>0</v>
      </c>
      <c r="D16" s="5729">
        <f t="shared" si="3"/>
        <v>21</v>
      </c>
      <c r="E16" s="5730">
        <f t="shared" si="5"/>
        <v>30</v>
      </c>
      <c r="F16" s="5731">
        <f t="shared" si="5"/>
        <v>0</v>
      </c>
      <c r="G16" s="5732">
        <f t="shared" si="5"/>
        <v>30</v>
      </c>
      <c r="H16" s="5730">
        <f t="shared" si="5"/>
        <v>26</v>
      </c>
      <c r="I16" s="5730">
        <f t="shared" si="5"/>
        <v>0</v>
      </c>
      <c r="J16" s="5730">
        <f t="shared" si="5"/>
        <v>26</v>
      </c>
      <c r="K16" s="5730">
        <f t="shared" si="5"/>
        <v>20</v>
      </c>
      <c r="L16" s="5731">
        <f t="shared" si="5"/>
        <v>1</v>
      </c>
      <c r="M16" s="5732">
        <f t="shared" si="1"/>
        <v>21</v>
      </c>
      <c r="N16" s="1788">
        <f t="shared" si="4"/>
        <v>97</v>
      </c>
      <c r="O16" s="1788">
        <f t="shared" si="2"/>
        <v>1</v>
      </c>
      <c r="P16" s="1789">
        <f t="shared" si="2"/>
        <v>98</v>
      </c>
      <c r="Q16" s="813"/>
      <c r="R16" s="813"/>
    </row>
    <row r="17" spans="1:19" ht="27.75" customHeight="1">
      <c r="A17" s="2186" t="s">
        <v>214</v>
      </c>
      <c r="B17" s="5728">
        <f t="shared" si="0"/>
        <v>17</v>
      </c>
      <c r="C17" s="3883">
        <f t="shared" si="0"/>
        <v>0</v>
      </c>
      <c r="D17" s="5729">
        <f t="shared" si="3"/>
        <v>17</v>
      </c>
      <c r="E17" s="5730">
        <f t="shared" si="5"/>
        <v>16</v>
      </c>
      <c r="F17" s="5731">
        <f t="shared" si="5"/>
        <v>0</v>
      </c>
      <c r="G17" s="5732">
        <f t="shared" si="5"/>
        <v>16</v>
      </c>
      <c r="H17" s="5730">
        <v>8</v>
      </c>
      <c r="I17" s="5730">
        <f t="shared" si="5"/>
        <v>0</v>
      </c>
      <c r="J17" s="5730">
        <f t="shared" si="5"/>
        <v>9</v>
      </c>
      <c r="K17" s="5730">
        <f t="shared" si="5"/>
        <v>8</v>
      </c>
      <c r="L17" s="5731">
        <f t="shared" si="5"/>
        <v>0</v>
      </c>
      <c r="M17" s="5732">
        <f t="shared" si="5"/>
        <v>8</v>
      </c>
      <c r="N17" s="1788">
        <f t="shared" si="4"/>
        <v>49</v>
      </c>
      <c r="O17" s="1788">
        <f t="shared" si="2"/>
        <v>0</v>
      </c>
      <c r="P17" s="1789">
        <f t="shared" si="2"/>
        <v>50</v>
      </c>
      <c r="Q17" s="813"/>
      <c r="R17" s="813"/>
    </row>
    <row r="18" spans="1:19" ht="30.75" customHeight="1">
      <c r="A18" s="2186" t="s">
        <v>69</v>
      </c>
      <c r="B18" s="5728">
        <f t="shared" si="0"/>
        <v>14</v>
      </c>
      <c r="C18" s="3883">
        <f t="shared" si="0"/>
        <v>0</v>
      </c>
      <c r="D18" s="5729">
        <f t="shared" si="3"/>
        <v>14</v>
      </c>
      <c r="E18" s="5730">
        <f t="shared" si="5"/>
        <v>16</v>
      </c>
      <c r="F18" s="5731">
        <f t="shared" si="5"/>
        <v>0</v>
      </c>
      <c r="G18" s="5732">
        <f t="shared" si="5"/>
        <v>16</v>
      </c>
      <c r="H18" s="5730">
        <f t="shared" si="5"/>
        <v>11</v>
      </c>
      <c r="I18" s="5730">
        <f t="shared" si="5"/>
        <v>0</v>
      </c>
      <c r="J18" s="5730">
        <f t="shared" si="5"/>
        <v>11</v>
      </c>
      <c r="K18" s="5730">
        <f t="shared" si="5"/>
        <v>12</v>
      </c>
      <c r="L18" s="5731">
        <f t="shared" si="5"/>
        <v>0</v>
      </c>
      <c r="M18" s="5732">
        <f t="shared" si="5"/>
        <v>12</v>
      </c>
      <c r="N18" s="1788">
        <f t="shared" si="4"/>
        <v>53</v>
      </c>
      <c r="O18" s="1788">
        <f t="shared" si="2"/>
        <v>0</v>
      </c>
      <c r="P18" s="1789">
        <f t="shared" si="2"/>
        <v>53</v>
      </c>
      <c r="Q18" s="813"/>
      <c r="R18" s="813"/>
    </row>
    <row r="19" spans="1:19" ht="27.75" customHeight="1" thickBot="1">
      <c r="A19" s="2186" t="s">
        <v>215</v>
      </c>
      <c r="B19" s="5728">
        <f t="shared" si="0"/>
        <v>27</v>
      </c>
      <c r="C19" s="3883">
        <f t="shared" si="0"/>
        <v>4</v>
      </c>
      <c r="D19" s="5729">
        <f t="shared" si="3"/>
        <v>31</v>
      </c>
      <c r="E19" s="5730">
        <f t="shared" si="5"/>
        <v>26</v>
      </c>
      <c r="F19" s="5731">
        <f t="shared" si="5"/>
        <v>5</v>
      </c>
      <c r="G19" s="5732">
        <f t="shared" si="5"/>
        <v>31</v>
      </c>
      <c r="H19" s="5730">
        <f t="shared" si="5"/>
        <v>25</v>
      </c>
      <c r="I19" s="5730">
        <f t="shared" si="5"/>
        <v>3</v>
      </c>
      <c r="J19" s="5730">
        <f t="shared" si="5"/>
        <v>28</v>
      </c>
      <c r="K19" s="5730">
        <f t="shared" si="5"/>
        <v>20</v>
      </c>
      <c r="L19" s="5731">
        <f t="shared" si="5"/>
        <v>3</v>
      </c>
      <c r="M19" s="5732">
        <f t="shared" si="5"/>
        <v>23</v>
      </c>
      <c r="N19" s="1790">
        <f t="shared" si="4"/>
        <v>98</v>
      </c>
      <c r="O19" s="1790">
        <f t="shared" si="2"/>
        <v>15</v>
      </c>
      <c r="P19" s="1791">
        <f t="shared" si="2"/>
        <v>113</v>
      </c>
      <c r="Q19" s="813"/>
      <c r="R19" s="813"/>
    </row>
    <row r="20" spans="1:19" ht="31.5" customHeight="1" thickBot="1">
      <c r="A20" s="2187" t="s">
        <v>27</v>
      </c>
      <c r="B20" s="5733">
        <f t="shared" ref="B20:M20" si="6">SUM(B9:B19)</f>
        <v>321</v>
      </c>
      <c r="C20" s="5733">
        <f t="shared" si="6"/>
        <v>12</v>
      </c>
      <c r="D20" s="5733">
        <f t="shared" si="6"/>
        <v>333</v>
      </c>
      <c r="E20" s="5734">
        <f t="shared" si="6"/>
        <v>339</v>
      </c>
      <c r="F20" s="5734">
        <f t="shared" si="6"/>
        <v>16</v>
      </c>
      <c r="G20" s="5734">
        <f t="shared" si="6"/>
        <v>355</v>
      </c>
      <c r="H20" s="5734">
        <f t="shared" si="6"/>
        <v>255</v>
      </c>
      <c r="I20" s="5734">
        <f t="shared" si="6"/>
        <v>13</v>
      </c>
      <c r="J20" s="5734">
        <f t="shared" si="6"/>
        <v>269</v>
      </c>
      <c r="K20" s="5734">
        <f t="shared" si="6"/>
        <v>261</v>
      </c>
      <c r="L20" s="5734">
        <f t="shared" si="6"/>
        <v>11</v>
      </c>
      <c r="M20" s="5734">
        <f t="shared" si="6"/>
        <v>272</v>
      </c>
      <c r="N20" s="1792">
        <f t="shared" si="4"/>
        <v>1176</v>
      </c>
      <c r="O20" s="1792">
        <f t="shared" si="4"/>
        <v>52</v>
      </c>
      <c r="P20" s="1793">
        <f t="shared" si="2"/>
        <v>1229</v>
      </c>
      <c r="Q20" s="813"/>
      <c r="R20" s="813"/>
      <c r="S20" s="813"/>
    </row>
    <row r="21" spans="1:19" ht="31.5" customHeight="1" thickBot="1">
      <c r="A21" s="2188" t="s">
        <v>15</v>
      </c>
      <c r="B21" s="4193"/>
      <c r="C21" s="4194"/>
      <c r="D21" s="4195"/>
      <c r="E21" s="5735"/>
      <c r="F21" s="5735"/>
      <c r="G21" s="5736"/>
      <c r="H21" s="5735"/>
      <c r="I21" s="5735"/>
      <c r="J21" s="5737"/>
      <c r="K21" s="5738"/>
      <c r="L21" s="5735"/>
      <c r="M21" s="5736"/>
      <c r="N21" s="1794"/>
      <c r="O21" s="1795"/>
      <c r="P21" s="1796"/>
      <c r="Q21" s="824"/>
      <c r="R21" s="824"/>
    </row>
    <row r="22" spans="1:19" ht="24.95" customHeight="1" thickBot="1">
      <c r="A22" s="2189" t="s">
        <v>16</v>
      </c>
      <c r="B22" s="5763"/>
      <c r="C22" s="5764"/>
      <c r="D22" s="5765"/>
      <c r="E22" s="5740"/>
      <c r="F22" s="5741"/>
      <c r="G22" s="5742"/>
      <c r="H22" s="5740"/>
      <c r="I22" s="5741" t="s">
        <v>28</v>
      </c>
      <c r="J22" s="5743"/>
      <c r="K22" s="5744"/>
      <c r="L22" s="5741"/>
      <c r="M22" s="5742"/>
      <c r="N22" s="5766"/>
      <c r="O22" s="2102"/>
      <c r="P22" s="1811"/>
      <c r="Q22" s="826"/>
      <c r="R22" s="826"/>
    </row>
    <row r="23" spans="1:19" ht="28.5" customHeight="1">
      <c r="A23" s="2190" t="s">
        <v>359</v>
      </c>
      <c r="B23" s="5774">
        <v>50</v>
      </c>
      <c r="C23" s="5775">
        <v>0</v>
      </c>
      <c r="D23" s="5776">
        <f>C23+B23</f>
        <v>50</v>
      </c>
      <c r="E23" s="5745">
        <v>33</v>
      </c>
      <c r="F23" s="5746">
        <v>0</v>
      </c>
      <c r="G23" s="5777">
        <f>F23+E23</f>
        <v>33</v>
      </c>
      <c r="H23" s="5745">
        <v>28</v>
      </c>
      <c r="I23" s="5746">
        <v>0</v>
      </c>
      <c r="J23" s="5778">
        <f>H23+I23</f>
        <v>28</v>
      </c>
      <c r="K23" s="5748">
        <v>52</v>
      </c>
      <c r="L23" s="5746">
        <v>0</v>
      </c>
      <c r="M23" s="5778">
        <f t="shared" ref="M23:M33" si="7">L23+K23</f>
        <v>52</v>
      </c>
      <c r="N23" s="5779">
        <f>B23+E23+H23+K23</f>
        <v>163</v>
      </c>
      <c r="O23" s="1809">
        <f t="shared" ref="O23:O50" si="8">C23+F23+I23+L23</f>
        <v>0</v>
      </c>
      <c r="P23" s="1810">
        <f t="shared" ref="P23:P33" si="9">SUM(N23:O23)</f>
        <v>163</v>
      </c>
      <c r="Q23" s="813"/>
      <c r="R23" s="813"/>
    </row>
    <row r="24" spans="1:19" ht="30.75" customHeight="1">
      <c r="A24" s="2186" t="s">
        <v>209</v>
      </c>
      <c r="B24" s="5728">
        <v>23</v>
      </c>
      <c r="C24" s="3883">
        <v>1</v>
      </c>
      <c r="D24" s="5729">
        <f t="shared" ref="D24:D33" si="10">C24+B24</f>
        <v>24</v>
      </c>
      <c r="E24" s="5749">
        <v>45</v>
      </c>
      <c r="F24" s="5731">
        <v>0</v>
      </c>
      <c r="G24" s="5732">
        <f>F24+E24</f>
        <v>45</v>
      </c>
      <c r="H24" s="5749">
        <v>31</v>
      </c>
      <c r="I24" s="5731">
        <v>2</v>
      </c>
      <c r="J24" s="5747">
        <f>I24+H24</f>
        <v>33</v>
      </c>
      <c r="K24" s="5750">
        <v>26</v>
      </c>
      <c r="L24" s="5731">
        <v>0</v>
      </c>
      <c r="M24" s="5747">
        <f t="shared" si="7"/>
        <v>26</v>
      </c>
      <c r="N24" s="5780">
        <f t="shared" ref="N24:N25" si="11">B24+E24+H24+K24</f>
        <v>125</v>
      </c>
      <c r="O24" s="1789">
        <f t="shared" si="8"/>
        <v>3</v>
      </c>
      <c r="P24" s="1799">
        <f t="shared" si="9"/>
        <v>128</v>
      </c>
      <c r="Q24" s="813"/>
      <c r="R24" s="813"/>
    </row>
    <row r="25" spans="1:19" ht="30.75" customHeight="1">
      <c r="A25" s="2186" t="s">
        <v>210</v>
      </c>
      <c r="B25" s="5728">
        <v>26</v>
      </c>
      <c r="C25" s="3883">
        <v>0</v>
      </c>
      <c r="D25" s="5729">
        <f t="shared" si="10"/>
        <v>26</v>
      </c>
      <c r="E25" s="5749">
        <v>25</v>
      </c>
      <c r="F25" s="5731">
        <v>0</v>
      </c>
      <c r="G25" s="5732">
        <f t="shared" ref="G25:G33" si="12">F25+E25</f>
        <v>25</v>
      </c>
      <c r="H25" s="5749">
        <v>27</v>
      </c>
      <c r="I25" s="5731">
        <v>0</v>
      </c>
      <c r="J25" s="5747">
        <f t="shared" ref="J25:J33" si="13">I25+H25</f>
        <v>27</v>
      </c>
      <c r="K25" s="5750">
        <v>16</v>
      </c>
      <c r="L25" s="5731">
        <v>0</v>
      </c>
      <c r="M25" s="5747">
        <f t="shared" si="7"/>
        <v>16</v>
      </c>
      <c r="N25" s="5780">
        <f t="shared" si="11"/>
        <v>94</v>
      </c>
      <c r="O25" s="1789">
        <f t="shared" si="8"/>
        <v>0</v>
      </c>
      <c r="P25" s="1799">
        <f t="shared" si="9"/>
        <v>94</v>
      </c>
      <c r="Q25" s="813"/>
      <c r="R25" s="813"/>
    </row>
    <row r="26" spans="1:19" ht="28.5" customHeight="1">
      <c r="A26" s="2186" t="s">
        <v>211</v>
      </c>
      <c r="B26" s="5728">
        <v>23</v>
      </c>
      <c r="C26" s="3883">
        <v>0</v>
      </c>
      <c r="D26" s="5729">
        <f t="shared" si="10"/>
        <v>23</v>
      </c>
      <c r="E26" s="5730">
        <v>14</v>
      </c>
      <c r="F26" s="5731">
        <v>0</v>
      </c>
      <c r="G26" s="5732">
        <f t="shared" si="12"/>
        <v>14</v>
      </c>
      <c r="H26" s="5730">
        <v>13</v>
      </c>
      <c r="I26" s="5731">
        <v>0</v>
      </c>
      <c r="J26" s="5747">
        <f t="shared" si="13"/>
        <v>13</v>
      </c>
      <c r="K26" s="5732">
        <v>18</v>
      </c>
      <c r="L26" s="5731">
        <v>0</v>
      </c>
      <c r="M26" s="5747">
        <f t="shared" si="7"/>
        <v>18</v>
      </c>
      <c r="N26" s="5780">
        <f>B26+E26+H26+K26</f>
        <v>68</v>
      </c>
      <c r="O26" s="1789">
        <f t="shared" si="8"/>
        <v>0</v>
      </c>
      <c r="P26" s="1799">
        <f t="shared" si="9"/>
        <v>68</v>
      </c>
      <c r="Q26" s="813"/>
      <c r="R26" s="813"/>
    </row>
    <row r="27" spans="1:19" ht="30.75" customHeight="1">
      <c r="A27" s="2186" t="s">
        <v>212</v>
      </c>
      <c r="B27" s="5728">
        <v>24</v>
      </c>
      <c r="C27" s="3883">
        <v>0</v>
      </c>
      <c r="D27" s="5729">
        <f t="shared" si="10"/>
        <v>24</v>
      </c>
      <c r="E27" s="5730">
        <v>27</v>
      </c>
      <c r="F27" s="5731">
        <v>0</v>
      </c>
      <c r="G27" s="5732">
        <f t="shared" si="12"/>
        <v>27</v>
      </c>
      <c r="H27" s="5730">
        <v>16</v>
      </c>
      <c r="I27" s="5731">
        <v>0</v>
      </c>
      <c r="J27" s="5747">
        <f t="shared" si="13"/>
        <v>16</v>
      </c>
      <c r="K27" s="5732">
        <v>13</v>
      </c>
      <c r="L27" s="5731">
        <v>0</v>
      </c>
      <c r="M27" s="5747">
        <f t="shared" si="7"/>
        <v>13</v>
      </c>
      <c r="N27" s="5780">
        <f t="shared" ref="N27:N33" si="14">B27+E27+H27+K27</f>
        <v>80</v>
      </c>
      <c r="O27" s="1789">
        <f t="shared" si="8"/>
        <v>0</v>
      </c>
      <c r="P27" s="1799">
        <f t="shared" si="9"/>
        <v>80</v>
      </c>
      <c r="Q27" s="813"/>
      <c r="R27" s="813"/>
    </row>
    <row r="28" spans="1:19" ht="30.75" customHeight="1">
      <c r="A28" s="2186" t="s">
        <v>216</v>
      </c>
      <c r="B28" s="5728">
        <v>51</v>
      </c>
      <c r="C28" s="3883">
        <v>3</v>
      </c>
      <c r="D28" s="5729">
        <f t="shared" si="10"/>
        <v>54</v>
      </c>
      <c r="E28" s="5730">
        <v>40</v>
      </c>
      <c r="F28" s="5731">
        <v>2</v>
      </c>
      <c r="G28" s="5732">
        <f t="shared" si="12"/>
        <v>42</v>
      </c>
      <c r="H28" s="5730">
        <v>30</v>
      </c>
      <c r="I28" s="5731">
        <v>1</v>
      </c>
      <c r="J28" s="5747">
        <f t="shared" si="13"/>
        <v>31</v>
      </c>
      <c r="K28" s="5732">
        <v>30</v>
      </c>
      <c r="L28" s="5731">
        <v>1</v>
      </c>
      <c r="M28" s="5747">
        <f t="shared" si="7"/>
        <v>31</v>
      </c>
      <c r="N28" s="5780">
        <f t="shared" si="14"/>
        <v>151</v>
      </c>
      <c r="O28" s="1789">
        <f t="shared" si="8"/>
        <v>7</v>
      </c>
      <c r="P28" s="1799">
        <f t="shared" si="9"/>
        <v>158</v>
      </c>
      <c r="Q28" s="813"/>
      <c r="R28" s="813"/>
    </row>
    <row r="29" spans="1:19" ht="30.75" customHeight="1">
      <c r="A29" s="2186" t="s">
        <v>213</v>
      </c>
      <c r="B29" s="5728">
        <v>43</v>
      </c>
      <c r="C29" s="3883">
        <v>3</v>
      </c>
      <c r="D29" s="5729">
        <f t="shared" si="10"/>
        <v>46</v>
      </c>
      <c r="E29" s="5730">
        <v>66</v>
      </c>
      <c r="F29" s="5731">
        <v>9</v>
      </c>
      <c r="G29" s="5732">
        <f t="shared" si="12"/>
        <v>75</v>
      </c>
      <c r="H29" s="5730">
        <v>36</v>
      </c>
      <c r="I29" s="5731">
        <v>7</v>
      </c>
      <c r="J29" s="5747">
        <f t="shared" si="13"/>
        <v>43</v>
      </c>
      <c r="K29" s="5732">
        <v>43</v>
      </c>
      <c r="L29" s="5731">
        <v>6</v>
      </c>
      <c r="M29" s="5747">
        <f t="shared" si="7"/>
        <v>49</v>
      </c>
      <c r="N29" s="5780">
        <f t="shared" si="14"/>
        <v>188</v>
      </c>
      <c r="O29" s="1789">
        <f t="shared" si="8"/>
        <v>25</v>
      </c>
      <c r="P29" s="1799">
        <f t="shared" si="9"/>
        <v>213</v>
      </c>
      <c r="Q29" s="813"/>
      <c r="R29" s="813"/>
    </row>
    <row r="30" spans="1:19" ht="30.75" customHeight="1">
      <c r="A30" s="2186" t="s">
        <v>33</v>
      </c>
      <c r="B30" s="5728">
        <v>21</v>
      </c>
      <c r="C30" s="3883">
        <v>0</v>
      </c>
      <c r="D30" s="5729">
        <f t="shared" si="10"/>
        <v>21</v>
      </c>
      <c r="E30" s="5730">
        <v>30</v>
      </c>
      <c r="F30" s="5731">
        <v>0</v>
      </c>
      <c r="G30" s="5732">
        <f t="shared" si="12"/>
        <v>30</v>
      </c>
      <c r="H30" s="5730">
        <v>26</v>
      </c>
      <c r="I30" s="5731">
        <v>0</v>
      </c>
      <c r="J30" s="5747">
        <f t="shared" si="13"/>
        <v>26</v>
      </c>
      <c r="K30" s="5732">
        <v>20</v>
      </c>
      <c r="L30" s="5731">
        <v>1</v>
      </c>
      <c r="M30" s="5747">
        <f t="shared" si="7"/>
        <v>21</v>
      </c>
      <c r="N30" s="5780">
        <f t="shared" si="14"/>
        <v>97</v>
      </c>
      <c r="O30" s="1789">
        <f t="shared" si="8"/>
        <v>1</v>
      </c>
      <c r="P30" s="1799">
        <f t="shared" si="9"/>
        <v>98</v>
      </c>
      <c r="Q30" s="813"/>
      <c r="R30" s="813"/>
    </row>
    <row r="31" spans="1:19" ht="27.75" customHeight="1">
      <c r="A31" s="2186" t="s">
        <v>214</v>
      </c>
      <c r="B31" s="5728">
        <v>17</v>
      </c>
      <c r="C31" s="3883">
        <v>0</v>
      </c>
      <c r="D31" s="5729">
        <f t="shared" si="10"/>
        <v>17</v>
      </c>
      <c r="E31" s="5730">
        <v>16</v>
      </c>
      <c r="F31" s="5731">
        <v>0</v>
      </c>
      <c r="G31" s="5732">
        <f t="shared" si="12"/>
        <v>16</v>
      </c>
      <c r="H31" s="5730">
        <v>9</v>
      </c>
      <c r="I31" s="5731">
        <v>0</v>
      </c>
      <c r="J31" s="5747">
        <f t="shared" si="13"/>
        <v>9</v>
      </c>
      <c r="K31" s="5732">
        <v>8</v>
      </c>
      <c r="L31" s="5731">
        <v>0</v>
      </c>
      <c r="M31" s="5747">
        <f t="shared" si="7"/>
        <v>8</v>
      </c>
      <c r="N31" s="5780">
        <f t="shared" si="14"/>
        <v>50</v>
      </c>
      <c r="O31" s="1791">
        <f t="shared" si="8"/>
        <v>0</v>
      </c>
      <c r="P31" s="1799">
        <f t="shared" si="9"/>
        <v>50</v>
      </c>
      <c r="Q31" s="813"/>
      <c r="R31" s="813"/>
    </row>
    <row r="32" spans="1:19" ht="30.75" customHeight="1">
      <c r="A32" s="2186" t="s">
        <v>69</v>
      </c>
      <c r="B32" s="5728">
        <v>14</v>
      </c>
      <c r="C32" s="3883">
        <v>0</v>
      </c>
      <c r="D32" s="5729">
        <f t="shared" si="10"/>
        <v>14</v>
      </c>
      <c r="E32" s="5749">
        <v>16</v>
      </c>
      <c r="F32" s="5731">
        <v>0</v>
      </c>
      <c r="G32" s="5732">
        <f t="shared" si="12"/>
        <v>16</v>
      </c>
      <c r="H32" s="5749">
        <v>11</v>
      </c>
      <c r="I32" s="5731">
        <v>0</v>
      </c>
      <c r="J32" s="5747">
        <f t="shared" si="13"/>
        <v>11</v>
      </c>
      <c r="K32" s="5750">
        <v>12</v>
      </c>
      <c r="L32" s="5731">
        <v>0</v>
      </c>
      <c r="M32" s="5747">
        <f t="shared" si="7"/>
        <v>12</v>
      </c>
      <c r="N32" s="5780">
        <f t="shared" si="14"/>
        <v>53</v>
      </c>
      <c r="O32" s="1789">
        <f t="shared" si="8"/>
        <v>0</v>
      </c>
      <c r="P32" s="1799">
        <f t="shared" si="9"/>
        <v>53</v>
      </c>
      <c r="Q32" s="813"/>
      <c r="R32" s="813"/>
    </row>
    <row r="33" spans="1:18" ht="27.75" customHeight="1" thickBot="1">
      <c r="A33" s="2186" t="s">
        <v>215</v>
      </c>
      <c r="B33" s="5728">
        <v>27</v>
      </c>
      <c r="C33" s="3883">
        <v>4</v>
      </c>
      <c r="D33" s="5729">
        <f t="shared" si="10"/>
        <v>31</v>
      </c>
      <c r="E33" s="4889">
        <v>26</v>
      </c>
      <c r="F33" s="4890">
        <v>5</v>
      </c>
      <c r="G33" s="5732">
        <f t="shared" si="12"/>
        <v>31</v>
      </c>
      <c r="H33" s="4889">
        <v>24</v>
      </c>
      <c r="I33" s="4890">
        <v>3</v>
      </c>
      <c r="J33" s="5747">
        <f t="shared" si="13"/>
        <v>27</v>
      </c>
      <c r="K33" s="4930">
        <v>20</v>
      </c>
      <c r="L33" s="4890">
        <v>3</v>
      </c>
      <c r="M33" s="5747">
        <f t="shared" si="7"/>
        <v>23</v>
      </c>
      <c r="N33" s="5780">
        <f t="shared" si="14"/>
        <v>97</v>
      </c>
      <c r="O33" s="1791">
        <f t="shared" si="8"/>
        <v>15</v>
      </c>
      <c r="P33" s="1799">
        <f t="shared" si="9"/>
        <v>112</v>
      </c>
      <c r="Q33" s="813"/>
      <c r="R33" s="813"/>
    </row>
    <row r="34" spans="1:18" ht="24.95" customHeight="1" thickBot="1">
      <c r="A34" s="2191" t="s">
        <v>17</v>
      </c>
      <c r="B34" s="5781">
        <f t="shared" ref="B34:M34" si="15">SUM(B23:B33)</f>
        <v>319</v>
      </c>
      <c r="C34" s="5781">
        <f t="shared" si="15"/>
        <v>11</v>
      </c>
      <c r="D34" s="5781">
        <f t="shared" si="15"/>
        <v>330</v>
      </c>
      <c r="E34" s="5751">
        <f t="shared" si="15"/>
        <v>338</v>
      </c>
      <c r="F34" s="5751">
        <f t="shared" si="15"/>
        <v>16</v>
      </c>
      <c r="G34" s="5751">
        <f t="shared" si="15"/>
        <v>354</v>
      </c>
      <c r="H34" s="5751">
        <f t="shared" si="15"/>
        <v>251</v>
      </c>
      <c r="I34" s="5751">
        <f t="shared" si="15"/>
        <v>13</v>
      </c>
      <c r="J34" s="5751">
        <f t="shared" si="15"/>
        <v>264</v>
      </c>
      <c r="K34" s="5751">
        <f t="shared" si="15"/>
        <v>258</v>
      </c>
      <c r="L34" s="5751">
        <f t="shared" si="15"/>
        <v>11</v>
      </c>
      <c r="M34" s="5751">
        <f t="shared" si="15"/>
        <v>269</v>
      </c>
      <c r="N34" s="5782">
        <f t="shared" ref="N34:P34" si="16">SUM(N23:N33)</f>
        <v>1166</v>
      </c>
      <c r="O34" s="1802">
        <f t="shared" si="16"/>
        <v>51</v>
      </c>
      <c r="P34" s="1803">
        <f t="shared" si="16"/>
        <v>1217</v>
      </c>
      <c r="Q34" s="826"/>
      <c r="R34" s="826"/>
    </row>
    <row r="35" spans="1:18" ht="51.75" customHeight="1" thickBot="1">
      <c r="A35" s="3529" t="s">
        <v>18</v>
      </c>
      <c r="B35" s="5783"/>
      <c r="C35" s="5784"/>
      <c r="D35" s="5785"/>
      <c r="E35" s="5786"/>
      <c r="F35" s="5787"/>
      <c r="G35" s="5788"/>
      <c r="H35" s="5789"/>
      <c r="I35" s="5790"/>
      <c r="J35" s="5791"/>
      <c r="K35" s="5789"/>
      <c r="L35" s="5790"/>
      <c r="M35" s="5791"/>
      <c r="N35" s="5792"/>
      <c r="O35" s="3530"/>
      <c r="P35" s="1804"/>
      <c r="Q35" s="826"/>
      <c r="R35" s="826"/>
    </row>
    <row r="36" spans="1:18" ht="28.5" customHeight="1">
      <c r="A36" s="3531" t="s">
        <v>359</v>
      </c>
      <c r="B36" s="5767">
        <v>0</v>
      </c>
      <c r="C36" s="5768">
        <v>0</v>
      </c>
      <c r="D36" s="5769">
        <f t="shared" ref="D36:D46" si="17">C36+B36</f>
        <v>0</v>
      </c>
      <c r="E36" s="5770">
        <v>0</v>
      </c>
      <c r="F36" s="5771">
        <v>0</v>
      </c>
      <c r="G36" s="5772">
        <f t="shared" ref="G36:G46" si="18">F36+E36</f>
        <v>0</v>
      </c>
      <c r="H36" s="5770">
        <v>0</v>
      </c>
      <c r="I36" s="5771">
        <v>0</v>
      </c>
      <c r="J36" s="5772">
        <f t="shared" ref="J36:J46" si="19">I36+H36</f>
        <v>0</v>
      </c>
      <c r="K36" s="5770">
        <v>0</v>
      </c>
      <c r="L36" s="5771">
        <v>0</v>
      </c>
      <c r="M36" s="5772">
        <v>0</v>
      </c>
      <c r="N36" s="5773">
        <f t="shared" ref="N36:O47" si="20">B36+E36+H36+K36</f>
        <v>0</v>
      </c>
      <c r="O36" s="3532">
        <f t="shared" si="20"/>
        <v>0</v>
      </c>
      <c r="P36" s="3533">
        <f t="shared" ref="P36:P47" si="21">SUM(N36:O36)</f>
        <v>0</v>
      </c>
      <c r="Q36" s="813"/>
      <c r="R36" s="813"/>
    </row>
    <row r="37" spans="1:18" ht="30.75" customHeight="1">
      <c r="A37" s="2186" t="s">
        <v>209</v>
      </c>
      <c r="B37" s="5728">
        <v>0</v>
      </c>
      <c r="C37" s="3883">
        <v>0</v>
      </c>
      <c r="D37" s="5753">
        <f t="shared" si="17"/>
        <v>0</v>
      </c>
      <c r="E37" s="5730">
        <v>1</v>
      </c>
      <c r="F37" s="5731">
        <v>0</v>
      </c>
      <c r="G37" s="5750">
        <f t="shared" si="18"/>
        <v>1</v>
      </c>
      <c r="H37" s="5730">
        <v>0</v>
      </c>
      <c r="I37" s="5731">
        <v>0</v>
      </c>
      <c r="J37" s="5750">
        <f t="shared" si="19"/>
        <v>0</v>
      </c>
      <c r="K37" s="5730">
        <v>0</v>
      </c>
      <c r="L37" s="5731">
        <v>0</v>
      </c>
      <c r="M37" s="5750">
        <f t="shared" ref="M37:M46" si="22">L37+K37</f>
        <v>0</v>
      </c>
      <c r="N37" s="1788">
        <f t="shared" si="20"/>
        <v>1</v>
      </c>
      <c r="O37" s="1789">
        <f t="shared" si="20"/>
        <v>0</v>
      </c>
      <c r="P37" s="1799">
        <f t="shared" si="21"/>
        <v>1</v>
      </c>
      <c r="Q37" s="813"/>
      <c r="R37" s="813"/>
    </row>
    <row r="38" spans="1:18" ht="30.75" customHeight="1">
      <c r="A38" s="2186" t="s">
        <v>210</v>
      </c>
      <c r="B38" s="5728">
        <v>0</v>
      </c>
      <c r="C38" s="3883">
        <v>0</v>
      </c>
      <c r="D38" s="5753">
        <f t="shared" si="17"/>
        <v>0</v>
      </c>
      <c r="E38" s="5730">
        <v>0</v>
      </c>
      <c r="F38" s="5731">
        <v>0</v>
      </c>
      <c r="G38" s="5750">
        <f t="shared" si="18"/>
        <v>0</v>
      </c>
      <c r="H38" s="5730">
        <v>0</v>
      </c>
      <c r="I38" s="5731">
        <v>0</v>
      </c>
      <c r="J38" s="5750">
        <f t="shared" si="19"/>
        <v>0</v>
      </c>
      <c r="K38" s="5730">
        <v>0</v>
      </c>
      <c r="L38" s="5731">
        <v>0</v>
      </c>
      <c r="M38" s="5750">
        <f t="shared" si="22"/>
        <v>0</v>
      </c>
      <c r="N38" s="1788">
        <f t="shared" si="20"/>
        <v>0</v>
      </c>
      <c r="O38" s="1789">
        <f t="shared" si="20"/>
        <v>0</v>
      </c>
      <c r="P38" s="1799">
        <f t="shared" si="21"/>
        <v>0</v>
      </c>
      <c r="Q38" s="813"/>
      <c r="R38" s="813"/>
    </row>
    <row r="39" spans="1:18" ht="28.5" customHeight="1">
      <c r="A39" s="2186" t="s">
        <v>211</v>
      </c>
      <c r="B39" s="5728">
        <v>0</v>
      </c>
      <c r="C39" s="3883">
        <v>0</v>
      </c>
      <c r="D39" s="5753">
        <f t="shared" si="17"/>
        <v>0</v>
      </c>
      <c r="E39" s="5730">
        <v>0</v>
      </c>
      <c r="F39" s="5731">
        <v>0</v>
      </c>
      <c r="G39" s="5750">
        <f t="shared" si="18"/>
        <v>0</v>
      </c>
      <c r="H39" s="5730">
        <v>0</v>
      </c>
      <c r="I39" s="5731">
        <v>0</v>
      </c>
      <c r="J39" s="5750">
        <f t="shared" si="19"/>
        <v>0</v>
      </c>
      <c r="K39" s="5730">
        <v>0</v>
      </c>
      <c r="L39" s="5731">
        <v>0</v>
      </c>
      <c r="M39" s="5750">
        <f t="shared" si="22"/>
        <v>0</v>
      </c>
      <c r="N39" s="1788">
        <f t="shared" si="20"/>
        <v>0</v>
      </c>
      <c r="O39" s="1789">
        <f t="shared" si="20"/>
        <v>0</v>
      </c>
      <c r="P39" s="1799">
        <f t="shared" si="21"/>
        <v>0</v>
      </c>
      <c r="Q39" s="813"/>
      <c r="R39" s="813"/>
    </row>
    <row r="40" spans="1:18" ht="30.75" customHeight="1">
      <c r="A40" s="2186" t="s">
        <v>212</v>
      </c>
      <c r="B40" s="5728">
        <v>2</v>
      </c>
      <c r="C40" s="3883">
        <v>0</v>
      </c>
      <c r="D40" s="5753">
        <f t="shared" si="17"/>
        <v>2</v>
      </c>
      <c r="E40" s="5730">
        <v>0</v>
      </c>
      <c r="F40" s="5731">
        <v>0</v>
      </c>
      <c r="G40" s="5750">
        <f t="shared" si="18"/>
        <v>0</v>
      </c>
      <c r="H40" s="5730">
        <v>1</v>
      </c>
      <c r="I40" s="5731">
        <v>0</v>
      </c>
      <c r="J40" s="5750">
        <f t="shared" si="19"/>
        <v>1</v>
      </c>
      <c r="K40" s="5730">
        <v>1</v>
      </c>
      <c r="L40" s="5731">
        <v>0</v>
      </c>
      <c r="M40" s="5750">
        <f t="shared" si="22"/>
        <v>1</v>
      </c>
      <c r="N40" s="1788">
        <f t="shared" si="20"/>
        <v>4</v>
      </c>
      <c r="O40" s="1789">
        <f t="shared" si="20"/>
        <v>0</v>
      </c>
      <c r="P40" s="1799">
        <f t="shared" si="21"/>
        <v>4</v>
      </c>
      <c r="Q40" s="813"/>
      <c r="R40" s="813"/>
    </row>
    <row r="41" spans="1:18" ht="30.75" customHeight="1">
      <c r="A41" s="2186" t="s">
        <v>216</v>
      </c>
      <c r="B41" s="5728">
        <v>0</v>
      </c>
      <c r="C41" s="3883">
        <v>0</v>
      </c>
      <c r="D41" s="5753">
        <f t="shared" si="17"/>
        <v>0</v>
      </c>
      <c r="E41" s="5730">
        <v>0</v>
      </c>
      <c r="F41" s="5731">
        <v>0</v>
      </c>
      <c r="G41" s="5750">
        <f t="shared" si="18"/>
        <v>0</v>
      </c>
      <c r="H41" s="5730">
        <v>0</v>
      </c>
      <c r="I41" s="5731">
        <v>0</v>
      </c>
      <c r="J41" s="5750">
        <f t="shared" si="19"/>
        <v>0</v>
      </c>
      <c r="K41" s="5730">
        <v>0</v>
      </c>
      <c r="L41" s="5731">
        <v>0</v>
      </c>
      <c r="M41" s="5750">
        <f t="shared" si="22"/>
        <v>0</v>
      </c>
      <c r="N41" s="1788">
        <f t="shared" si="20"/>
        <v>0</v>
      </c>
      <c r="O41" s="1789">
        <f t="shared" si="20"/>
        <v>0</v>
      </c>
      <c r="P41" s="1799">
        <f t="shared" si="21"/>
        <v>0</v>
      </c>
      <c r="Q41" s="813"/>
      <c r="R41" s="813"/>
    </row>
    <row r="42" spans="1:18" ht="30.75" customHeight="1">
      <c r="A42" s="2186" t="s">
        <v>213</v>
      </c>
      <c r="B42" s="5728">
        <v>0</v>
      </c>
      <c r="C42" s="3883">
        <v>1</v>
      </c>
      <c r="D42" s="5753">
        <f t="shared" si="17"/>
        <v>1</v>
      </c>
      <c r="E42" s="5730">
        <v>0</v>
      </c>
      <c r="F42" s="5731">
        <v>0</v>
      </c>
      <c r="G42" s="5750">
        <f t="shared" si="18"/>
        <v>0</v>
      </c>
      <c r="H42" s="5730">
        <v>3</v>
      </c>
      <c r="I42" s="5731">
        <v>0</v>
      </c>
      <c r="J42" s="5750">
        <f t="shared" si="19"/>
        <v>3</v>
      </c>
      <c r="K42" s="5730">
        <v>2</v>
      </c>
      <c r="L42" s="5731">
        <v>0</v>
      </c>
      <c r="M42" s="5750">
        <f t="shared" si="22"/>
        <v>2</v>
      </c>
      <c r="N42" s="1788">
        <f t="shared" si="20"/>
        <v>5</v>
      </c>
      <c r="O42" s="1789">
        <f t="shared" si="20"/>
        <v>1</v>
      </c>
      <c r="P42" s="1799">
        <f t="shared" si="21"/>
        <v>6</v>
      </c>
      <c r="Q42" s="813"/>
      <c r="R42" s="813"/>
    </row>
    <row r="43" spans="1:18" ht="30.75" customHeight="1">
      <c r="A43" s="2186" t="s">
        <v>33</v>
      </c>
      <c r="B43" s="5728">
        <v>0</v>
      </c>
      <c r="C43" s="3883">
        <v>0</v>
      </c>
      <c r="D43" s="5753">
        <f t="shared" si="17"/>
        <v>0</v>
      </c>
      <c r="E43" s="5730">
        <v>0</v>
      </c>
      <c r="F43" s="5731">
        <v>0</v>
      </c>
      <c r="G43" s="5750">
        <f t="shared" si="18"/>
        <v>0</v>
      </c>
      <c r="H43" s="5730">
        <v>0</v>
      </c>
      <c r="I43" s="5731">
        <v>0</v>
      </c>
      <c r="J43" s="5750">
        <f t="shared" si="19"/>
        <v>0</v>
      </c>
      <c r="K43" s="5730">
        <v>0</v>
      </c>
      <c r="L43" s="5731">
        <v>0</v>
      </c>
      <c r="M43" s="5750">
        <f t="shared" si="22"/>
        <v>0</v>
      </c>
      <c r="N43" s="1788">
        <f t="shared" si="20"/>
        <v>0</v>
      </c>
      <c r="O43" s="1789">
        <f t="shared" si="20"/>
        <v>0</v>
      </c>
      <c r="P43" s="1799">
        <f t="shared" si="21"/>
        <v>0</v>
      </c>
      <c r="Q43" s="813"/>
      <c r="R43" s="813"/>
    </row>
    <row r="44" spans="1:18" ht="27.75" customHeight="1">
      <c r="A44" s="2186" t="s">
        <v>214</v>
      </c>
      <c r="B44" s="5728">
        <v>0</v>
      </c>
      <c r="C44" s="3883">
        <v>0</v>
      </c>
      <c r="D44" s="5753">
        <f t="shared" si="17"/>
        <v>0</v>
      </c>
      <c r="E44" s="5730">
        <v>0</v>
      </c>
      <c r="F44" s="5731">
        <v>0</v>
      </c>
      <c r="G44" s="5750">
        <f t="shared" si="18"/>
        <v>0</v>
      </c>
      <c r="H44" s="5730">
        <v>0</v>
      </c>
      <c r="I44" s="5731">
        <v>0</v>
      </c>
      <c r="J44" s="5750">
        <f t="shared" si="19"/>
        <v>0</v>
      </c>
      <c r="K44" s="5730">
        <v>0</v>
      </c>
      <c r="L44" s="5731">
        <v>0</v>
      </c>
      <c r="M44" s="5750">
        <f t="shared" si="22"/>
        <v>0</v>
      </c>
      <c r="N44" s="1788">
        <f t="shared" si="20"/>
        <v>0</v>
      </c>
      <c r="O44" s="1789">
        <f t="shared" si="20"/>
        <v>0</v>
      </c>
      <c r="P44" s="1799">
        <f t="shared" si="21"/>
        <v>0</v>
      </c>
      <c r="Q44" s="813"/>
      <c r="R44" s="813"/>
    </row>
    <row r="45" spans="1:18" ht="30.75" customHeight="1">
      <c r="A45" s="2186" t="s">
        <v>69</v>
      </c>
      <c r="B45" s="5728">
        <v>0</v>
      </c>
      <c r="C45" s="3883">
        <v>0</v>
      </c>
      <c r="D45" s="5753">
        <f t="shared" si="17"/>
        <v>0</v>
      </c>
      <c r="E45" s="5730">
        <v>0</v>
      </c>
      <c r="F45" s="5731">
        <v>0</v>
      </c>
      <c r="G45" s="5750">
        <f t="shared" si="18"/>
        <v>0</v>
      </c>
      <c r="H45" s="5730">
        <v>0</v>
      </c>
      <c r="I45" s="5731">
        <v>0</v>
      </c>
      <c r="J45" s="5750">
        <f t="shared" si="19"/>
        <v>0</v>
      </c>
      <c r="K45" s="5730">
        <v>0</v>
      </c>
      <c r="L45" s="5731">
        <v>0</v>
      </c>
      <c r="M45" s="5750">
        <f t="shared" si="22"/>
        <v>0</v>
      </c>
      <c r="N45" s="1788">
        <f t="shared" si="20"/>
        <v>0</v>
      </c>
      <c r="O45" s="1789">
        <f t="shared" si="20"/>
        <v>0</v>
      </c>
      <c r="P45" s="1799">
        <f t="shared" si="21"/>
        <v>0</v>
      </c>
      <c r="Q45" s="813"/>
      <c r="R45" s="813"/>
    </row>
    <row r="46" spans="1:18" ht="27.75" customHeight="1" thickBot="1">
      <c r="A46" s="2186" t="s">
        <v>215</v>
      </c>
      <c r="B46" s="5728">
        <v>0</v>
      </c>
      <c r="C46" s="3883">
        <v>0</v>
      </c>
      <c r="D46" s="5753">
        <f t="shared" si="17"/>
        <v>0</v>
      </c>
      <c r="E46" s="5730">
        <v>0</v>
      </c>
      <c r="F46" s="5731">
        <v>0</v>
      </c>
      <c r="G46" s="5750">
        <f t="shared" si="18"/>
        <v>0</v>
      </c>
      <c r="H46" s="5730">
        <v>1</v>
      </c>
      <c r="I46" s="5731">
        <v>0</v>
      </c>
      <c r="J46" s="5750">
        <f t="shared" si="19"/>
        <v>1</v>
      </c>
      <c r="K46" s="5730">
        <v>0</v>
      </c>
      <c r="L46" s="5731">
        <v>0</v>
      </c>
      <c r="M46" s="5750">
        <f t="shared" si="22"/>
        <v>0</v>
      </c>
      <c r="N46" s="1790">
        <f t="shared" si="20"/>
        <v>1</v>
      </c>
      <c r="O46" s="1791">
        <f t="shared" si="20"/>
        <v>0</v>
      </c>
      <c r="P46" s="1804">
        <f t="shared" si="21"/>
        <v>1</v>
      </c>
      <c r="Q46" s="813"/>
      <c r="R46" s="813"/>
    </row>
    <row r="47" spans="1:18" ht="30.75" customHeight="1" thickBot="1">
      <c r="A47" s="2184" t="s">
        <v>19</v>
      </c>
      <c r="B47" s="4210">
        <f t="shared" ref="B47:M47" si="23">SUM(B36:B46)</f>
        <v>2</v>
      </c>
      <c r="C47" s="4210">
        <f t="shared" si="23"/>
        <v>1</v>
      </c>
      <c r="D47" s="4210">
        <f t="shared" si="23"/>
        <v>3</v>
      </c>
      <c r="E47" s="5754">
        <f t="shared" si="23"/>
        <v>1</v>
      </c>
      <c r="F47" s="5754">
        <f t="shared" si="23"/>
        <v>0</v>
      </c>
      <c r="G47" s="5754">
        <f t="shared" si="23"/>
        <v>1</v>
      </c>
      <c r="H47" s="5754">
        <f t="shared" si="23"/>
        <v>5</v>
      </c>
      <c r="I47" s="5754">
        <f t="shared" si="23"/>
        <v>0</v>
      </c>
      <c r="J47" s="5754">
        <f t="shared" si="23"/>
        <v>5</v>
      </c>
      <c r="K47" s="5754">
        <f t="shared" si="23"/>
        <v>3</v>
      </c>
      <c r="L47" s="5754">
        <f t="shared" si="23"/>
        <v>0</v>
      </c>
      <c r="M47" s="5754">
        <f t="shared" si="23"/>
        <v>3</v>
      </c>
      <c r="N47" s="1794">
        <f t="shared" si="20"/>
        <v>11</v>
      </c>
      <c r="O47" s="1805">
        <f t="shared" si="20"/>
        <v>1</v>
      </c>
      <c r="P47" s="1805">
        <f t="shared" si="21"/>
        <v>12</v>
      </c>
      <c r="Q47" s="244"/>
      <c r="R47" s="244"/>
    </row>
    <row r="48" spans="1:18" ht="28.5" customHeight="1" thickBot="1">
      <c r="A48" s="2192" t="s">
        <v>29</v>
      </c>
      <c r="B48" s="4211">
        <f>B34</f>
        <v>319</v>
      </c>
      <c r="C48" s="4211">
        <f t="shared" ref="C48:M48" si="24">C34</f>
        <v>11</v>
      </c>
      <c r="D48" s="4211">
        <f t="shared" si="24"/>
        <v>330</v>
      </c>
      <c r="E48" s="5755">
        <f t="shared" si="24"/>
        <v>338</v>
      </c>
      <c r="F48" s="5755">
        <f t="shared" si="24"/>
        <v>16</v>
      </c>
      <c r="G48" s="5755">
        <f t="shared" si="24"/>
        <v>354</v>
      </c>
      <c r="H48" s="5755">
        <f t="shared" si="24"/>
        <v>251</v>
      </c>
      <c r="I48" s="5755">
        <f t="shared" si="24"/>
        <v>13</v>
      </c>
      <c r="J48" s="5755">
        <f t="shared" si="24"/>
        <v>264</v>
      </c>
      <c r="K48" s="5755">
        <f t="shared" si="24"/>
        <v>258</v>
      </c>
      <c r="L48" s="5755">
        <f t="shared" si="24"/>
        <v>11</v>
      </c>
      <c r="M48" s="5755">
        <f t="shared" si="24"/>
        <v>269</v>
      </c>
      <c r="N48" s="1797">
        <f t="shared" ref="N48" si="25">N34</f>
        <v>1166</v>
      </c>
      <c r="O48" s="1805">
        <f t="shared" si="8"/>
        <v>51</v>
      </c>
      <c r="P48" s="1797">
        <f>P34</f>
        <v>1217</v>
      </c>
      <c r="Q48" s="244"/>
      <c r="R48" s="244"/>
    </row>
    <row r="49" spans="1:18" ht="27.75" customHeight="1" thickBot="1">
      <c r="A49" s="2192" t="s">
        <v>30</v>
      </c>
      <c r="B49" s="4192">
        <f t="shared" ref="B49:M49" si="26">B47</f>
        <v>2</v>
      </c>
      <c r="C49" s="4192">
        <f t="shared" si="26"/>
        <v>1</v>
      </c>
      <c r="D49" s="4192">
        <f t="shared" si="26"/>
        <v>3</v>
      </c>
      <c r="E49" s="5734">
        <f t="shared" si="26"/>
        <v>1</v>
      </c>
      <c r="F49" s="5734">
        <f t="shared" si="26"/>
        <v>0</v>
      </c>
      <c r="G49" s="5734">
        <f t="shared" si="26"/>
        <v>1</v>
      </c>
      <c r="H49" s="5734">
        <f t="shared" si="26"/>
        <v>5</v>
      </c>
      <c r="I49" s="5734">
        <f t="shared" si="26"/>
        <v>0</v>
      </c>
      <c r="J49" s="5734">
        <f t="shared" si="26"/>
        <v>5</v>
      </c>
      <c r="K49" s="5734">
        <f t="shared" si="26"/>
        <v>3</v>
      </c>
      <c r="L49" s="5734">
        <f t="shared" si="26"/>
        <v>0</v>
      </c>
      <c r="M49" s="5734">
        <f t="shared" si="26"/>
        <v>3</v>
      </c>
      <c r="N49" s="1806">
        <f t="shared" ref="N49:P49" si="27">N47</f>
        <v>11</v>
      </c>
      <c r="O49" s="1806">
        <f t="shared" si="27"/>
        <v>1</v>
      </c>
      <c r="P49" s="1797">
        <f t="shared" si="27"/>
        <v>12</v>
      </c>
    </row>
    <row r="50" spans="1:18" ht="32.25" customHeight="1" thickBot="1">
      <c r="A50" s="2188" t="s">
        <v>31</v>
      </c>
      <c r="B50" s="5759">
        <f t="shared" ref="B50:M50" si="28">SUM(B48:B49)</f>
        <v>321</v>
      </c>
      <c r="C50" s="5759">
        <f t="shared" si="28"/>
        <v>12</v>
      </c>
      <c r="D50" s="5760">
        <f t="shared" si="28"/>
        <v>333</v>
      </c>
      <c r="E50" s="5761">
        <f t="shared" si="28"/>
        <v>339</v>
      </c>
      <c r="F50" s="5762">
        <f t="shared" si="28"/>
        <v>16</v>
      </c>
      <c r="G50" s="5762">
        <f t="shared" si="28"/>
        <v>355</v>
      </c>
      <c r="H50" s="5762">
        <f t="shared" si="28"/>
        <v>256</v>
      </c>
      <c r="I50" s="5762">
        <f t="shared" si="28"/>
        <v>13</v>
      </c>
      <c r="J50" s="5762">
        <f t="shared" si="28"/>
        <v>269</v>
      </c>
      <c r="K50" s="5762">
        <f t="shared" si="28"/>
        <v>261</v>
      </c>
      <c r="L50" s="5762">
        <f t="shared" si="28"/>
        <v>11</v>
      </c>
      <c r="M50" s="5762">
        <f t="shared" si="28"/>
        <v>272</v>
      </c>
      <c r="N50" s="5756">
        <f t="shared" ref="N50:P50" si="29">SUM(N48:N49)</f>
        <v>1177</v>
      </c>
      <c r="O50" s="5757">
        <f t="shared" si="8"/>
        <v>52</v>
      </c>
      <c r="P50" s="5758">
        <f t="shared" si="29"/>
        <v>1229</v>
      </c>
      <c r="Q50" s="244"/>
      <c r="R50" s="244"/>
    </row>
    <row r="51" spans="1:18" ht="63.75" customHeight="1">
      <c r="A51" s="7100"/>
      <c r="B51" s="7100"/>
      <c r="C51" s="7100"/>
      <c r="D51" s="7100"/>
      <c r="E51" s="7100"/>
      <c r="F51" s="7100"/>
      <c r="G51" s="7100"/>
      <c r="H51" s="7100"/>
      <c r="I51" s="7100"/>
      <c r="J51" s="7100"/>
      <c r="K51" s="7100"/>
      <c r="L51" s="7100"/>
      <c r="M51" s="7100"/>
      <c r="N51" s="7100"/>
      <c r="O51" s="7100"/>
      <c r="P51" s="7100"/>
    </row>
    <row r="52" spans="1:18" ht="25.5"/>
    <row r="53" spans="1:18" ht="45" customHeight="1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</row>
    <row r="54" spans="1:18" ht="25.5"/>
    <row r="55" spans="1:18" ht="25.5"/>
    <row r="56" spans="1:18" ht="25.5"/>
    <row r="57" spans="1:18" ht="25.5"/>
    <row r="58" spans="1:18" ht="25.5"/>
    <row r="59" spans="1:18" ht="25.5"/>
    <row r="60" spans="1:18" ht="25.5"/>
    <row r="61" spans="1:18" ht="25.5"/>
    <row r="62" spans="1:18" ht="25.5"/>
    <row r="63" spans="1:18" ht="25.5"/>
    <row r="64" spans="1:18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</sheetData>
  <mergeCells count="9">
    <mergeCell ref="A51:P51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6"/>
  <sheetViews>
    <sheetView zoomScale="50" zoomScaleNormal="50" workbookViewId="0">
      <selection activeCell="F14" sqref="F14"/>
    </sheetView>
  </sheetViews>
  <sheetFormatPr defaultColWidth="9.140625" defaultRowHeight="15" customHeight="1"/>
  <cols>
    <col min="1" max="1" width="3" style="71" customWidth="1"/>
    <col min="2" max="2" width="88.42578125" style="71" customWidth="1"/>
    <col min="3" max="3" width="12.7109375" style="71" customWidth="1"/>
    <col min="4" max="4" width="12.85546875" style="71" customWidth="1"/>
    <col min="5" max="5" width="12.28515625" style="71" customWidth="1"/>
    <col min="6" max="6" width="10.28515625" style="71" customWidth="1"/>
    <col min="7" max="7" width="10.140625" style="71" customWidth="1"/>
    <col min="8" max="8" width="11" style="71" customWidth="1"/>
    <col min="9" max="9" width="10.28515625" style="71" customWidth="1"/>
    <col min="10" max="10" width="10.42578125" style="71" customWidth="1"/>
    <col min="11" max="11" width="14.28515625" style="71" customWidth="1"/>
    <col min="12" max="12" width="12" style="71" customWidth="1"/>
    <col min="13" max="13" width="10.85546875" style="71" customWidth="1"/>
    <col min="14" max="17" width="12" style="71" customWidth="1"/>
    <col min="18" max="18" width="12.42578125" style="71" customWidth="1"/>
    <col min="19" max="19" width="11.85546875" style="71" customWidth="1"/>
    <col min="20" max="20" width="12.5703125" style="71" customWidth="1"/>
    <col min="21" max="21" width="14.28515625" style="71" customWidth="1"/>
    <col min="22" max="22" width="10.42578125" style="71" bestFit="1" customWidth="1"/>
    <col min="23" max="23" width="9.28515625" style="71" bestFit="1" customWidth="1"/>
    <col min="24" max="16384" width="9.140625" style="71"/>
  </cols>
  <sheetData>
    <row r="1" spans="1:20" ht="25.5" customHeight="1">
      <c r="A1" s="7101" t="s">
        <v>208</v>
      </c>
      <c r="B1" s="7101"/>
      <c r="C1" s="7101"/>
      <c r="D1" s="7101"/>
      <c r="E1" s="7101"/>
      <c r="F1" s="7101"/>
      <c r="G1" s="7101"/>
      <c r="H1" s="7101"/>
      <c r="I1" s="7101"/>
      <c r="J1" s="7101"/>
      <c r="K1" s="7101"/>
      <c r="L1" s="7101"/>
      <c r="M1" s="7101"/>
      <c r="N1" s="7101"/>
      <c r="O1" s="7101"/>
      <c r="P1" s="7101"/>
      <c r="Q1" s="7101"/>
      <c r="R1" s="7101"/>
      <c r="S1" s="7101"/>
      <c r="T1" s="7101"/>
    </row>
    <row r="2" spans="1:20" ht="25.5" customHeight="1">
      <c r="A2" s="7101" t="s">
        <v>390</v>
      </c>
      <c r="B2" s="7101"/>
      <c r="C2" s="7101"/>
      <c r="D2" s="7101"/>
      <c r="E2" s="7101"/>
      <c r="F2" s="7101"/>
      <c r="G2" s="7101"/>
      <c r="H2" s="7101"/>
      <c r="I2" s="7101"/>
      <c r="J2" s="7101"/>
      <c r="K2" s="7101"/>
      <c r="L2" s="7101"/>
      <c r="M2" s="7101"/>
      <c r="N2" s="7101"/>
      <c r="O2" s="7101"/>
      <c r="P2" s="7101"/>
      <c r="Q2" s="7101"/>
      <c r="R2" s="7101"/>
      <c r="S2" s="7101"/>
      <c r="T2" s="7101"/>
    </row>
    <row r="3" spans="1:20" ht="33" customHeight="1" thickBot="1">
      <c r="B3" s="812"/>
    </row>
    <row r="4" spans="1:20" ht="25.5" customHeight="1">
      <c r="B4" s="7119" t="s">
        <v>1</v>
      </c>
      <c r="C4" s="7105" t="s">
        <v>2</v>
      </c>
      <c r="D4" s="7122"/>
      <c r="E4" s="7122"/>
      <c r="F4" s="7125" t="s">
        <v>3</v>
      </c>
      <c r="G4" s="7126"/>
      <c r="H4" s="7127"/>
      <c r="I4" s="7131" t="s">
        <v>4</v>
      </c>
      <c r="J4" s="7126"/>
      <c r="K4" s="7126"/>
      <c r="L4" s="7125" t="s">
        <v>5</v>
      </c>
      <c r="M4" s="7126"/>
      <c r="N4" s="7127"/>
      <c r="O4" s="7125">
        <v>5</v>
      </c>
      <c r="P4" s="7126"/>
      <c r="Q4" s="7126"/>
      <c r="R4" s="7137" t="s">
        <v>22</v>
      </c>
      <c r="S4" s="7138"/>
      <c r="T4" s="7139"/>
    </row>
    <row r="5" spans="1:20" ht="33" customHeight="1" thickBot="1">
      <c r="B5" s="7120"/>
      <c r="C5" s="7123"/>
      <c r="D5" s="7124"/>
      <c r="E5" s="7124"/>
      <c r="F5" s="7128"/>
      <c r="G5" s="7129"/>
      <c r="H5" s="7130"/>
      <c r="I5" s="7129"/>
      <c r="J5" s="7129"/>
      <c r="K5" s="7129"/>
      <c r="L5" s="7132"/>
      <c r="M5" s="7133"/>
      <c r="N5" s="7134"/>
      <c r="O5" s="7135"/>
      <c r="P5" s="7136"/>
      <c r="Q5" s="7136"/>
      <c r="R5" s="7140"/>
      <c r="S5" s="7141"/>
      <c r="T5" s="7142"/>
    </row>
    <row r="6" spans="1:20" ht="69.75" customHeight="1" thickBot="1">
      <c r="B6" s="7121"/>
      <c r="C6" s="2196" t="s">
        <v>7</v>
      </c>
      <c r="D6" s="2196" t="s">
        <v>8</v>
      </c>
      <c r="E6" s="2197" t="s">
        <v>9</v>
      </c>
      <c r="F6" s="1404" t="s">
        <v>7</v>
      </c>
      <c r="G6" s="1404" t="s">
        <v>8</v>
      </c>
      <c r="H6" s="1406" t="s">
        <v>9</v>
      </c>
      <c r="I6" s="1404" t="s">
        <v>7</v>
      </c>
      <c r="J6" s="1404" t="s">
        <v>8</v>
      </c>
      <c r="K6" s="1406" t="s">
        <v>9</v>
      </c>
      <c r="L6" s="1404" t="s">
        <v>7</v>
      </c>
      <c r="M6" s="1404" t="s">
        <v>8</v>
      </c>
      <c r="N6" s="1406" t="s">
        <v>9</v>
      </c>
      <c r="O6" s="1404" t="s">
        <v>7</v>
      </c>
      <c r="P6" s="1404" t="s">
        <v>8</v>
      </c>
      <c r="Q6" s="1405" t="s">
        <v>9</v>
      </c>
      <c r="R6" s="1404" t="s">
        <v>7</v>
      </c>
      <c r="S6" s="1404" t="s">
        <v>8</v>
      </c>
      <c r="T6" s="1405" t="s">
        <v>9</v>
      </c>
    </row>
    <row r="7" spans="1:20" ht="34.5" customHeight="1" thickBot="1">
      <c r="B7" s="1379" t="s">
        <v>10</v>
      </c>
      <c r="C7" s="554"/>
      <c r="D7" s="554"/>
      <c r="E7" s="2198"/>
      <c r="F7" s="1382"/>
      <c r="G7" s="1382"/>
      <c r="H7" s="1383"/>
      <c r="I7" s="1384"/>
      <c r="J7" s="1382"/>
      <c r="K7" s="1385"/>
      <c r="L7" s="1384"/>
      <c r="M7" s="1382"/>
      <c r="N7" s="1383"/>
      <c r="O7" s="1386"/>
      <c r="P7" s="1387"/>
      <c r="Q7" s="1385"/>
      <c r="R7" s="1388"/>
      <c r="S7" s="1388"/>
      <c r="T7" s="1380"/>
    </row>
    <row r="8" spans="1:20" s="230" customFormat="1" ht="27.75" customHeight="1">
      <c r="B8" s="1389" t="s">
        <v>216</v>
      </c>
      <c r="C8" s="5826">
        <f>C15+C21</f>
        <v>20</v>
      </c>
      <c r="D8" s="5827">
        <f>D15+D21</f>
        <v>5</v>
      </c>
      <c r="E8" s="5827">
        <f>E15+E21</f>
        <v>25</v>
      </c>
      <c r="F8" s="5745">
        <f t="shared" ref="F8:Q11" si="0">F15+F21</f>
        <v>17</v>
      </c>
      <c r="G8" s="5794">
        <f t="shared" si="0"/>
        <v>10</v>
      </c>
      <c r="H8" s="5794">
        <f t="shared" si="0"/>
        <v>27</v>
      </c>
      <c r="I8" s="5793">
        <f t="shared" si="0"/>
        <v>15</v>
      </c>
      <c r="J8" s="5794">
        <f t="shared" si="0"/>
        <v>10</v>
      </c>
      <c r="K8" s="5794">
        <f t="shared" si="0"/>
        <v>25</v>
      </c>
      <c r="L8" s="5793">
        <f t="shared" si="0"/>
        <v>9</v>
      </c>
      <c r="M8" s="5794">
        <f t="shared" si="0"/>
        <v>15</v>
      </c>
      <c r="N8" s="5794">
        <f t="shared" si="0"/>
        <v>24</v>
      </c>
      <c r="O8" s="5793">
        <f t="shared" si="0"/>
        <v>10</v>
      </c>
      <c r="P8" s="5794">
        <f t="shared" si="0"/>
        <v>8</v>
      </c>
      <c r="Q8" s="5795">
        <f t="shared" si="0"/>
        <v>18</v>
      </c>
      <c r="R8" s="2199">
        <f>C8+F8+I8+L8+O8</f>
        <v>71</v>
      </c>
      <c r="S8" s="2200">
        <f>D8+G8+J8+M8+P8</f>
        <v>48</v>
      </c>
      <c r="T8" s="2201">
        <f>SUM(R8:S8)</f>
        <v>119</v>
      </c>
    </row>
    <row r="9" spans="1:20" s="230" customFormat="1" ht="34.5" customHeight="1">
      <c r="B9" s="1390" t="s">
        <v>33</v>
      </c>
      <c r="C9" s="5828">
        <v>0</v>
      </c>
      <c r="D9" s="5829">
        <v>0</v>
      </c>
      <c r="E9" s="5829">
        <f t="shared" ref="C9:E11" si="1">E16+E22</f>
        <v>0</v>
      </c>
      <c r="F9" s="5830">
        <f t="shared" si="0"/>
        <v>0</v>
      </c>
      <c r="G9" s="5797">
        <f t="shared" si="0"/>
        <v>5</v>
      </c>
      <c r="H9" s="5797">
        <f t="shared" si="0"/>
        <v>5</v>
      </c>
      <c r="I9" s="5796">
        <f t="shared" si="0"/>
        <v>0</v>
      </c>
      <c r="J9" s="5797">
        <f t="shared" si="0"/>
        <v>5</v>
      </c>
      <c r="K9" s="5797">
        <f t="shared" si="0"/>
        <v>5</v>
      </c>
      <c r="L9" s="5796">
        <f t="shared" si="0"/>
        <v>0</v>
      </c>
      <c r="M9" s="5797">
        <f t="shared" si="0"/>
        <v>15</v>
      </c>
      <c r="N9" s="5797">
        <f t="shared" si="0"/>
        <v>15</v>
      </c>
      <c r="O9" s="5796">
        <f t="shared" si="0"/>
        <v>0</v>
      </c>
      <c r="P9" s="5797">
        <f t="shared" si="0"/>
        <v>3</v>
      </c>
      <c r="Q9" s="5798">
        <f t="shared" si="0"/>
        <v>3</v>
      </c>
      <c r="R9" s="2202">
        <f t="shared" ref="R9:S9" si="2">C9+F9+I9+L9+O9</f>
        <v>0</v>
      </c>
      <c r="S9" s="2203">
        <f t="shared" si="2"/>
        <v>28</v>
      </c>
      <c r="T9" s="2204">
        <f>SUM(R9:S9)</f>
        <v>28</v>
      </c>
    </row>
    <row r="10" spans="1:20" s="230" customFormat="1" ht="27.75" customHeight="1">
      <c r="B10" s="1390" t="s">
        <v>69</v>
      </c>
      <c r="C10" s="5831">
        <f t="shared" si="1"/>
        <v>0</v>
      </c>
      <c r="D10" s="5769">
        <f t="shared" si="1"/>
        <v>0</v>
      </c>
      <c r="E10" s="5769">
        <f t="shared" si="1"/>
        <v>0</v>
      </c>
      <c r="F10" s="5830">
        <f t="shared" si="0"/>
        <v>0</v>
      </c>
      <c r="G10" s="5797">
        <f t="shared" si="0"/>
        <v>0</v>
      </c>
      <c r="H10" s="5797">
        <f t="shared" si="0"/>
        <v>0</v>
      </c>
      <c r="I10" s="5796">
        <f t="shared" si="0"/>
        <v>14</v>
      </c>
      <c r="J10" s="5797">
        <f t="shared" si="0"/>
        <v>0</v>
      </c>
      <c r="K10" s="5797">
        <f t="shared" si="0"/>
        <v>14</v>
      </c>
      <c r="L10" s="5796">
        <f t="shared" si="0"/>
        <v>8</v>
      </c>
      <c r="M10" s="5797">
        <f t="shared" si="0"/>
        <v>0</v>
      </c>
      <c r="N10" s="5797">
        <f t="shared" si="0"/>
        <v>8</v>
      </c>
      <c r="O10" s="5796">
        <f t="shared" si="0"/>
        <v>10</v>
      </c>
      <c r="P10" s="5797">
        <f t="shared" si="0"/>
        <v>1</v>
      </c>
      <c r="Q10" s="5798">
        <f t="shared" si="0"/>
        <v>11</v>
      </c>
      <c r="R10" s="2205">
        <f>C10+F10+I10+L10+O10</f>
        <v>32</v>
      </c>
      <c r="S10" s="2206">
        <f>D10+G10+J10+M10+P10</f>
        <v>1</v>
      </c>
      <c r="T10" s="2207">
        <f>SUM(R10:S10)</f>
        <v>33</v>
      </c>
    </row>
    <row r="11" spans="1:20" s="230" customFormat="1" ht="34.5" customHeight="1" thickBot="1">
      <c r="B11" s="1390" t="s">
        <v>215</v>
      </c>
      <c r="C11" s="5831">
        <f t="shared" si="1"/>
        <v>0</v>
      </c>
      <c r="D11" s="5769">
        <f t="shared" si="1"/>
        <v>0</v>
      </c>
      <c r="E11" s="5769">
        <f t="shared" si="1"/>
        <v>0</v>
      </c>
      <c r="F11" s="5832">
        <f t="shared" si="0"/>
        <v>0</v>
      </c>
      <c r="G11" s="1391">
        <f t="shared" si="0"/>
        <v>0</v>
      </c>
      <c r="H11" s="1391">
        <f t="shared" si="0"/>
        <v>0</v>
      </c>
      <c r="I11" s="5799">
        <f t="shared" si="0"/>
        <v>0</v>
      </c>
      <c r="J11" s="1391">
        <f t="shared" si="0"/>
        <v>0</v>
      </c>
      <c r="K11" s="1391">
        <f t="shared" si="0"/>
        <v>0</v>
      </c>
      <c r="L11" s="5799">
        <f t="shared" si="0"/>
        <v>0</v>
      </c>
      <c r="M11" s="1391">
        <f t="shared" si="0"/>
        <v>0</v>
      </c>
      <c r="N11" s="1391">
        <f t="shared" si="0"/>
        <v>0</v>
      </c>
      <c r="O11" s="5799">
        <f t="shared" si="0"/>
        <v>3</v>
      </c>
      <c r="P11" s="1391">
        <f t="shared" si="0"/>
        <v>5</v>
      </c>
      <c r="Q11" s="1391">
        <f t="shared" si="0"/>
        <v>8</v>
      </c>
      <c r="R11" s="2208">
        <f t="shared" ref="R11:S11" si="3">C11+F11+I11+L11+O11</f>
        <v>3</v>
      </c>
      <c r="S11" s="1392">
        <f t="shared" si="3"/>
        <v>5</v>
      </c>
      <c r="T11" s="2209">
        <f>SUM(R11:S11)</f>
        <v>8</v>
      </c>
    </row>
    <row r="12" spans="1:20" s="230" customFormat="1" ht="34.5" customHeight="1" thickBot="1">
      <c r="B12" s="1393" t="s">
        <v>14</v>
      </c>
      <c r="C12" s="4192">
        <f t="shared" ref="C12:Q12" si="4">SUM(C8:C11)</f>
        <v>20</v>
      </c>
      <c r="D12" s="5833">
        <f t="shared" si="4"/>
        <v>5</v>
      </c>
      <c r="E12" s="5834">
        <f t="shared" si="4"/>
        <v>25</v>
      </c>
      <c r="F12" s="5734">
        <f t="shared" si="4"/>
        <v>17</v>
      </c>
      <c r="G12" s="5801">
        <f t="shared" si="4"/>
        <v>15</v>
      </c>
      <c r="H12" s="5802">
        <f t="shared" si="4"/>
        <v>32</v>
      </c>
      <c r="I12" s="5800">
        <f t="shared" si="4"/>
        <v>29</v>
      </c>
      <c r="J12" s="5801">
        <f t="shared" si="4"/>
        <v>15</v>
      </c>
      <c r="K12" s="5802">
        <f t="shared" si="4"/>
        <v>44</v>
      </c>
      <c r="L12" s="5803">
        <f t="shared" si="4"/>
        <v>17</v>
      </c>
      <c r="M12" s="5801">
        <f t="shared" si="4"/>
        <v>30</v>
      </c>
      <c r="N12" s="5804">
        <f t="shared" si="4"/>
        <v>47</v>
      </c>
      <c r="O12" s="5800">
        <f t="shared" si="4"/>
        <v>23</v>
      </c>
      <c r="P12" s="5801">
        <f t="shared" si="4"/>
        <v>17</v>
      </c>
      <c r="Q12" s="5802">
        <f t="shared" si="4"/>
        <v>40</v>
      </c>
      <c r="R12" s="2193">
        <f t="shared" ref="R12:T12" si="5">SUM(R8:R11)</f>
        <v>106</v>
      </c>
      <c r="S12" s="2193">
        <f t="shared" si="5"/>
        <v>82</v>
      </c>
      <c r="T12" s="2210">
        <f t="shared" si="5"/>
        <v>188</v>
      </c>
    </row>
    <row r="13" spans="1:20" s="230" customFormat="1" ht="30.75" customHeight="1" thickBot="1">
      <c r="B13" s="1394" t="s">
        <v>15</v>
      </c>
      <c r="C13" s="5835"/>
      <c r="D13" s="5836"/>
      <c r="E13" s="5837"/>
      <c r="F13" s="5734"/>
      <c r="G13" s="5801"/>
      <c r="H13" s="5802"/>
      <c r="I13" s="5800"/>
      <c r="J13" s="5801"/>
      <c r="K13" s="5802"/>
      <c r="L13" s="5805"/>
      <c r="M13" s="5806"/>
      <c r="N13" s="5807"/>
      <c r="O13" s="5800"/>
      <c r="P13" s="5801"/>
      <c r="Q13" s="5802"/>
      <c r="R13" s="2194"/>
      <c r="S13" s="2194"/>
      <c r="T13" s="2211"/>
    </row>
    <row r="14" spans="1:20" s="230" customFormat="1" ht="30.75" customHeight="1" thickBot="1">
      <c r="B14" s="1395" t="s">
        <v>16</v>
      </c>
      <c r="C14" s="5838"/>
      <c r="D14" s="5839"/>
      <c r="E14" s="5840"/>
      <c r="F14" s="5789"/>
      <c r="G14" s="5809"/>
      <c r="H14" s="5802"/>
      <c r="I14" s="5810"/>
      <c r="J14" s="5809" t="s">
        <v>28</v>
      </c>
      <c r="K14" s="5804"/>
      <c r="L14" s="5808"/>
      <c r="M14" s="5809"/>
      <c r="N14" s="5804"/>
      <c r="O14" s="5800"/>
      <c r="P14" s="5801"/>
      <c r="Q14" s="5804"/>
      <c r="R14" s="2212"/>
      <c r="S14" s="2212"/>
      <c r="T14" s="2213"/>
    </row>
    <row r="15" spans="1:20" s="230" customFormat="1" ht="25.5" customHeight="1">
      <c r="B15" s="1390" t="s">
        <v>216</v>
      </c>
      <c r="C15" s="5841">
        <v>19</v>
      </c>
      <c r="D15" s="5842">
        <v>5</v>
      </c>
      <c r="E15" s="5843">
        <f>SUM(C15:D15)</f>
        <v>24</v>
      </c>
      <c r="F15" s="5844">
        <v>17</v>
      </c>
      <c r="G15" s="3223">
        <v>10</v>
      </c>
      <c r="H15" s="5812">
        <f>SUM(F15:G15)</f>
        <v>27</v>
      </c>
      <c r="I15" s="5811">
        <v>14</v>
      </c>
      <c r="J15" s="3223">
        <v>10</v>
      </c>
      <c r="K15" s="5812">
        <f>SUM(I15:J15)</f>
        <v>24</v>
      </c>
      <c r="L15" s="5811">
        <v>9</v>
      </c>
      <c r="M15" s="3223">
        <v>15</v>
      </c>
      <c r="N15" s="5812">
        <f>SUM(L15:M15)</f>
        <v>24</v>
      </c>
      <c r="O15" s="5811">
        <v>10</v>
      </c>
      <c r="P15" s="3223">
        <v>8</v>
      </c>
      <c r="Q15" s="5812">
        <f>SUM(O15:P15)</f>
        <v>18</v>
      </c>
      <c r="R15" s="2205">
        <f t="shared" ref="R15:S18" si="6">C15+F15+I15+L15+O15</f>
        <v>69</v>
      </c>
      <c r="S15" s="2206">
        <f t="shared" si="6"/>
        <v>48</v>
      </c>
      <c r="T15" s="2207">
        <f>SUM(R15:S15)</f>
        <v>117</v>
      </c>
    </row>
    <row r="16" spans="1:20" s="230" customFormat="1" ht="31.5" customHeight="1">
      <c r="B16" s="1390" t="s">
        <v>33</v>
      </c>
      <c r="C16" s="5845">
        <v>0</v>
      </c>
      <c r="D16" s="5846">
        <v>0</v>
      </c>
      <c r="E16" s="5847">
        <f>SUM(C16:D16)</f>
        <v>0</v>
      </c>
      <c r="F16" s="5848">
        <v>0</v>
      </c>
      <c r="G16" s="5814">
        <v>5</v>
      </c>
      <c r="H16" s="5815">
        <f>SUM(F16:G16)</f>
        <v>5</v>
      </c>
      <c r="I16" s="5813">
        <v>0</v>
      </c>
      <c r="J16" s="5814">
        <v>5</v>
      </c>
      <c r="K16" s="5816">
        <f>SUM(I16:J16)</f>
        <v>5</v>
      </c>
      <c r="L16" s="5813">
        <v>0</v>
      </c>
      <c r="M16" s="5814">
        <v>14</v>
      </c>
      <c r="N16" s="5816">
        <f>SUM(L16:M16)</f>
        <v>14</v>
      </c>
      <c r="O16" s="5813">
        <v>0</v>
      </c>
      <c r="P16" s="5814">
        <v>3</v>
      </c>
      <c r="Q16" s="5815">
        <f>SUM(O16:P16)</f>
        <v>3</v>
      </c>
      <c r="R16" s="2205">
        <f t="shared" si="6"/>
        <v>0</v>
      </c>
      <c r="S16" s="2206">
        <f t="shared" si="6"/>
        <v>27</v>
      </c>
      <c r="T16" s="2207">
        <f>SUM(R16:S16)</f>
        <v>27</v>
      </c>
    </row>
    <row r="17" spans="1:20" s="230" customFormat="1" ht="25.5" customHeight="1">
      <c r="B17" s="1390" t="s">
        <v>69</v>
      </c>
      <c r="C17" s="5841">
        <v>0</v>
      </c>
      <c r="D17" s="5842">
        <v>0</v>
      </c>
      <c r="E17" s="5849">
        <f>SUM(C17:D17)</f>
        <v>0</v>
      </c>
      <c r="F17" s="5844">
        <v>0</v>
      </c>
      <c r="G17" s="3223">
        <v>0</v>
      </c>
      <c r="H17" s="5812">
        <f>SUM(F17:G17)</f>
        <v>0</v>
      </c>
      <c r="I17" s="5811">
        <v>14</v>
      </c>
      <c r="J17" s="3223">
        <v>0</v>
      </c>
      <c r="K17" s="5812">
        <f>SUM(I17:J17)</f>
        <v>14</v>
      </c>
      <c r="L17" s="5811">
        <v>8</v>
      </c>
      <c r="M17" s="3223">
        <v>0</v>
      </c>
      <c r="N17" s="5812">
        <f>SUM(L17:M17)</f>
        <v>8</v>
      </c>
      <c r="O17" s="5811">
        <v>10</v>
      </c>
      <c r="P17" s="3223">
        <v>1</v>
      </c>
      <c r="Q17" s="5815">
        <f>SUM(O17:P17)</f>
        <v>11</v>
      </c>
      <c r="R17" s="2202">
        <f t="shared" si="6"/>
        <v>32</v>
      </c>
      <c r="S17" s="2203">
        <f t="shared" si="6"/>
        <v>1</v>
      </c>
      <c r="T17" s="2204">
        <f>SUM(R17:S17)</f>
        <v>33</v>
      </c>
    </row>
    <row r="18" spans="1:20" s="230" customFormat="1" ht="31.5" customHeight="1" thickBot="1">
      <c r="B18" s="1390" t="s">
        <v>215</v>
      </c>
      <c r="C18" s="5845">
        <v>0</v>
      </c>
      <c r="D18" s="5846">
        <v>0</v>
      </c>
      <c r="E18" s="5850">
        <f>SUM(C18:D18)</f>
        <v>0</v>
      </c>
      <c r="F18" s="5848">
        <v>0</v>
      </c>
      <c r="G18" s="5814">
        <v>0</v>
      </c>
      <c r="H18" s="5817">
        <f>SUM(F18:G18)</f>
        <v>0</v>
      </c>
      <c r="I18" s="5813">
        <v>0</v>
      </c>
      <c r="J18" s="5814">
        <v>0</v>
      </c>
      <c r="K18" s="5816">
        <f>SUM(I18:J18)</f>
        <v>0</v>
      </c>
      <c r="L18" s="5813">
        <v>0</v>
      </c>
      <c r="M18" s="5814">
        <v>0</v>
      </c>
      <c r="N18" s="5816">
        <f>SUM(L18:M18)</f>
        <v>0</v>
      </c>
      <c r="O18" s="5813">
        <v>3</v>
      </c>
      <c r="P18" s="5814">
        <v>5</v>
      </c>
      <c r="Q18" s="5817">
        <f>SUM(O18:P18)</f>
        <v>8</v>
      </c>
      <c r="R18" s="2205">
        <f t="shared" si="6"/>
        <v>3</v>
      </c>
      <c r="S18" s="2206">
        <f t="shared" si="6"/>
        <v>5</v>
      </c>
      <c r="T18" s="2207">
        <f>SUM(R18:S18)</f>
        <v>8</v>
      </c>
    </row>
    <row r="19" spans="1:20" s="230" customFormat="1" ht="24.95" customHeight="1" thickBot="1">
      <c r="B19" s="1396" t="s">
        <v>17</v>
      </c>
      <c r="C19" s="5733">
        <f t="shared" ref="C19:P19" si="7">SUM(C15:C18)</f>
        <v>19</v>
      </c>
      <c r="D19" s="5733">
        <f t="shared" si="7"/>
        <v>5</v>
      </c>
      <c r="E19" s="5733">
        <f t="shared" si="7"/>
        <v>24</v>
      </c>
      <c r="F19" s="5851">
        <f t="shared" si="7"/>
        <v>17</v>
      </c>
      <c r="G19" s="5818">
        <f t="shared" si="7"/>
        <v>15</v>
      </c>
      <c r="H19" s="5818">
        <f t="shared" si="7"/>
        <v>32</v>
      </c>
      <c r="I19" s="5818">
        <f t="shared" si="7"/>
        <v>28</v>
      </c>
      <c r="J19" s="5818">
        <f t="shared" si="7"/>
        <v>15</v>
      </c>
      <c r="K19" s="5818">
        <f t="shared" si="7"/>
        <v>43</v>
      </c>
      <c r="L19" s="5818">
        <f t="shared" si="7"/>
        <v>17</v>
      </c>
      <c r="M19" s="5818">
        <f t="shared" si="7"/>
        <v>29</v>
      </c>
      <c r="N19" s="5818">
        <f t="shared" si="7"/>
        <v>46</v>
      </c>
      <c r="O19" s="5818">
        <f t="shared" si="7"/>
        <v>23</v>
      </c>
      <c r="P19" s="5818">
        <f t="shared" si="7"/>
        <v>17</v>
      </c>
      <c r="Q19" s="5818">
        <f>SUM(O19:P19)</f>
        <v>40</v>
      </c>
      <c r="R19" s="2214">
        <f t="shared" ref="R19:S19" si="8">SUM(R15:R18)</f>
        <v>104</v>
      </c>
      <c r="S19" s="2214">
        <f t="shared" si="8"/>
        <v>81</v>
      </c>
      <c r="T19" s="2214">
        <f>SUM(T15:T18)</f>
        <v>185</v>
      </c>
    </row>
    <row r="20" spans="1:20" s="230" customFormat="1" ht="37.5" customHeight="1">
      <c r="B20" s="1397" t="s">
        <v>18</v>
      </c>
      <c r="C20" s="5739"/>
      <c r="D20" s="5852"/>
      <c r="E20" s="5853"/>
      <c r="F20" s="5752"/>
      <c r="G20" s="5820"/>
      <c r="H20" s="5821"/>
      <c r="I20" s="5820"/>
      <c r="J20" s="5820"/>
      <c r="K20" s="5822"/>
      <c r="L20" s="5819"/>
      <c r="M20" s="5820"/>
      <c r="N20" s="5821"/>
      <c r="O20" s="5820"/>
      <c r="P20" s="5820"/>
      <c r="Q20" s="5822"/>
      <c r="R20" s="2057"/>
      <c r="S20" s="2195"/>
      <c r="T20" s="2215"/>
    </row>
    <row r="21" spans="1:20" s="230" customFormat="1" ht="24.95" customHeight="1">
      <c r="B21" s="1390" t="s">
        <v>216</v>
      </c>
      <c r="C21" s="5841">
        <v>1</v>
      </c>
      <c r="D21" s="5842">
        <v>0</v>
      </c>
      <c r="E21" s="5854">
        <f>SUM(C21:D21)</f>
        <v>1</v>
      </c>
      <c r="F21" s="5844">
        <v>0</v>
      </c>
      <c r="G21" s="3223">
        <v>0</v>
      </c>
      <c r="H21" s="5815">
        <f>SUM(F21:G21)</f>
        <v>0</v>
      </c>
      <c r="I21" s="1398">
        <v>1</v>
      </c>
      <c r="J21" s="3223">
        <v>0</v>
      </c>
      <c r="K21" s="5812">
        <f>SUM(I21:J21)</f>
        <v>1</v>
      </c>
      <c r="L21" s="5811">
        <v>0</v>
      </c>
      <c r="M21" s="3223">
        <v>0</v>
      </c>
      <c r="N21" s="3224">
        <f>SUM(L21:M21)</f>
        <v>0</v>
      </c>
      <c r="O21" s="1399">
        <v>0</v>
      </c>
      <c r="P21" s="3225">
        <v>0</v>
      </c>
      <c r="Q21" s="5812">
        <f>SUM(O21:P21)</f>
        <v>0</v>
      </c>
      <c r="R21" s="2208">
        <f t="shared" ref="R21:S21" si="9">C21+F21+I21+L21+O21</f>
        <v>2</v>
      </c>
      <c r="S21" s="1392">
        <f t="shared" si="9"/>
        <v>0</v>
      </c>
      <c r="T21" s="1400">
        <f>SUM(R21:S21)</f>
        <v>2</v>
      </c>
    </row>
    <row r="22" spans="1:20" s="230" customFormat="1" ht="27.75" customHeight="1">
      <c r="B22" s="1390" t="s">
        <v>33</v>
      </c>
      <c r="C22" s="5845">
        <v>0</v>
      </c>
      <c r="D22" s="5846">
        <v>0</v>
      </c>
      <c r="E22" s="5855">
        <v>0</v>
      </c>
      <c r="F22" s="5848">
        <v>0</v>
      </c>
      <c r="G22" s="5814">
        <v>0</v>
      </c>
      <c r="H22" s="5815">
        <f>SUM(F22:G22)</f>
        <v>0</v>
      </c>
      <c r="I22" s="5823">
        <v>0</v>
      </c>
      <c r="J22" s="5814">
        <v>0</v>
      </c>
      <c r="K22" s="5816">
        <f>SUM(I22:J22)</f>
        <v>0</v>
      </c>
      <c r="L22" s="5813">
        <v>0</v>
      </c>
      <c r="M22" s="5814">
        <v>1</v>
      </c>
      <c r="N22" s="5815">
        <f>SUM(L22:M22)</f>
        <v>1</v>
      </c>
      <c r="O22" s="5824">
        <v>0</v>
      </c>
      <c r="P22" s="5825">
        <v>0</v>
      </c>
      <c r="Q22" s="5816">
        <f>SUM(O22:P22)</f>
        <v>0</v>
      </c>
      <c r="R22" s="2205">
        <f>C22+F22+I22+L22+O22</f>
        <v>0</v>
      </c>
      <c r="S22" s="2206">
        <f>D22+G22+J22+M22+P22</f>
        <v>1</v>
      </c>
      <c r="T22" s="2207">
        <f>SUM(R22:S22)</f>
        <v>1</v>
      </c>
    </row>
    <row r="23" spans="1:20" s="230" customFormat="1" ht="24.95" customHeight="1">
      <c r="B23" s="1390" t="s">
        <v>69</v>
      </c>
      <c r="C23" s="5841">
        <v>0</v>
      </c>
      <c r="D23" s="5842">
        <v>0</v>
      </c>
      <c r="E23" s="5854">
        <f>SUM(C23:D23)</f>
        <v>0</v>
      </c>
      <c r="F23" s="5844">
        <v>0</v>
      </c>
      <c r="G23" s="3223">
        <v>0</v>
      </c>
      <c r="H23" s="5815">
        <f>SUM(F23:G23)</f>
        <v>0</v>
      </c>
      <c r="I23" s="1398">
        <v>0</v>
      </c>
      <c r="J23" s="3223">
        <v>0</v>
      </c>
      <c r="K23" s="5812">
        <f>SUM(I23:J23)</f>
        <v>0</v>
      </c>
      <c r="L23" s="5811">
        <v>0</v>
      </c>
      <c r="M23" s="3223">
        <v>0</v>
      </c>
      <c r="N23" s="3224">
        <f>SUM(L23:M23)</f>
        <v>0</v>
      </c>
      <c r="O23" s="1399">
        <v>0</v>
      </c>
      <c r="P23" s="3225">
        <v>0</v>
      </c>
      <c r="Q23" s="5816">
        <f>SUM(O23:P23)</f>
        <v>0</v>
      </c>
      <c r="R23" s="2208">
        <f t="shared" ref="R23:S23" si="10">C23+F23+I23+L23+O23</f>
        <v>0</v>
      </c>
      <c r="S23" s="1392">
        <f t="shared" si="10"/>
        <v>0</v>
      </c>
      <c r="T23" s="1400">
        <f>SUM(R23:S23)</f>
        <v>0</v>
      </c>
    </row>
    <row r="24" spans="1:20" s="230" customFormat="1" ht="27.75" customHeight="1" thickBot="1">
      <c r="B24" s="1390" t="s">
        <v>215</v>
      </c>
      <c r="C24" s="5845">
        <v>0</v>
      </c>
      <c r="D24" s="5846">
        <v>0</v>
      </c>
      <c r="E24" s="5855">
        <f>SUM(C24:D24)</f>
        <v>0</v>
      </c>
      <c r="F24" s="5848">
        <v>0</v>
      </c>
      <c r="G24" s="5814">
        <v>0</v>
      </c>
      <c r="H24" s="5815">
        <f>SUM(F24:G24)</f>
        <v>0</v>
      </c>
      <c r="I24" s="5823">
        <v>0</v>
      </c>
      <c r="J24" s="5814">
        <v>0</v>
      </c>
      <c r="K24" s="5816">
        <f>SUM(I24:J24)</f>
        <v>0</v>
      </c>
      <c r="L24" s="5813">
        <v>0</v>
      </c>
      <c r="M24" s="5814">
        <v>0</v>
      </c>
      <c r="N24" s="5815">
        <f>SUM(L24:M24)</f>
        <v>0</v>
      </c>
      <c r="O24" s="5824">
        <v>0</v>
      </c>
      <c r="P24" s="5825">
        <v>0</v>
      </c>
      <c r="Q24" s="5816">
        <f>SUM(O24:P24)</f>
        <v>0</v>
      </c>
      <c r="R24" s="2205">
        <f>C24+F24+I24+L24+O24</f>
        <v>0</v>
      </c>
      <c r="S24" s="2206">
        <f>D24+G24+J24+M24+P24</f>
        <v>0</v>
      </c>
      <c r="T24" s="2207">
        <f>SUM(R24:S24)</f>
        <v>0</v>
      </c>
    </row>
    <row r="25" spans="1:20" s="230" customFormat="1" ht="27" customHeight="1" thickBot="1">
      <c r="B25" s="1401" t="s">
        <v>19</v>
      </c>
      <c r="C25" s="5834">
        <f t="shared" ref="C25:Q25" si="11">SUM(C21:C24)</f>
        <v>1</v>
      </c>
      <c r="D25" s="4192">
        <f t="shared" si="11"/>
        <v>0</v>
      </c>
      <c r="E25" s="5859">
        <f t="shared" si="11"/>
        <v>1</v>
      </c>
      <c r="F25" s="5755">
        <f t="shared" si="11"/>
        <v>0</v>
      </c>
      <c r="G25" s="5802">
        <f t="shared" si="11"/>
        <v>0</v>
      </c>
      <c r="H25" s="5802">
        <f t="shared" si="11"/>
        <v>0</v>
      </c>
      <c r="I25" s="5802">
        <f t="shared" si="11"/>
        <v>1</v>
      </c>
      <c r="J25" s="5802">
        <f t="shared" si="11"/>
        <v>0</v>
      </c>
      <c r="K25" s="5802">
        <f t="shared" si="11"/>
        <v>1</v>
      </c>
      <c r="L25" s="5802">
        <f t="shared" si="11"/>
        <v>0</v>
      </c>
      <c r="M25" s="5802">
        <f t="shared" si="11"/>
        <v>1</v>
      </c>
      <c r="N25" s="5802">
        <f t="shared" si="11"/>
        <v>1</v>
      </c>
      <c r="O25" s="5802">
        <f t="shared" si="11"/>
        <v>0</v>
      </c>
      <c r="P25" s="5802">
        <f t="shared" si="11"/>
        <v>0</v>
      </c>
      <c r="Q25" s="5802">
        <f t="shared" si="11"/>
        <v>0</v>
      </c>
      <c r="R25" s="2214">
        <f t="shared" ref="R25:S25" si="12">SUM(R21:R24)</f>
        <v>2</v>
      </c>
      <c r="S25" s="2214">
        <f t="shared" si="12"/>
        <v>1</v>
      </c>
      <c r="T25" s="2214">
        <f>SUM(T21:T24)</f>
        <v>3</v>
      </c>
    </row>
    <row r="26" spans="1:20" s="230" customFormat="1" ht="30.75" customHeight="1" thickBot="1">
      <c r="B26" s="1402" t="s">
        <v>29</v>
      </c>
      <c r="C26" s="5856">
        <f t="shared" ref="C26:Q26" si="13">C19</f>
        <v>19</v>
      </c>
      <c r="D26" s="5856">
        <f t="shared" si="13"/>
        <v>5</v>
      </c>
      <c r="E26" s="5860">
        <f t="shared" si="13"/>
        <v>24</v>
      </c>
      <c r="F26" s="5862">
        <f t="shared" si="13"/>
        <v>17</v>
      </c>
      <c r="G26" s="5863">
        <f t="shared" si="13"/>
        <v>15</v>
      </c>
      <c r="H26" s="5864">
        <f t="shared" si="13"/>
        <v>32</v>
      </c>
      <c r="I26" s="5865">
        <f t="shared" si="13"/>
        <v>28</v>
      </c>
      <c r="J26" s="5863">
        <v>29</v>
      </c>
      <c r="K26" s="5866">
        <f t="shared" si="13"/>
        <v>43</v>
      </c>
      <c r="L26" s="5867">
        <f t="shared" si="13"/>
        <v>17</v>
      </c>
      <c r="M26" s="5863">
        <f t="shared" si="13"/>
        <v>29</v>
      </c>
      <c r="N26" s="5864">
        <f t="shared" si="13"/>
        <v>46</v>
      </c>
      <c r="O26" s="5865">
        <f t="shared" si="13"/>
        <v>23</v>
      </c>
      <c r="P26" s="5863">
        <f t="shared" si="13"/>
        <v>17</v>
      </c>
      <c r="Q26" s="5866">
        <f t="shared" si="13"/>
        <v>40</v>
      </c>
      <c r="R26" s="2500">
        <f t="shared" ref="R26:T26" si="14">R19</f>
        <v>104</v>
      </c>
      <c r="S26" s="2501">
        <f t="shared" si="14"/>
        <v>81</v>
      </c>
      <c r="T26" s="2502">
        <f t="shared" si="14"/>
        <v>185</v>
      </c>
    </row>
    <row r="27" spans="1:20" s="230" customFormat="1" ht="31.5" customHeight="1" thickBot="1">
      <c r="B27" s="1403" t="s">
        <v>34</v>
      </c>
      <c r="C27" s="5857">
        <v>1</v>
      </c>
      <c r="D27" s="5858">
        <v>0</v>
      </c>
      <c r="E27" s="5861">
        <v>1</v>
      </c>
      <c r="F27" s="5862">
        <f t="shared" ref="F27:Q27" si="15">F25</f>
        <v>0</v>
      </c>
      <c r="G27" s="5863">
        <f t="shared" si="15"/>
        <v>0</v>
      </c>
      <c r="H27" s="5864">
        <f t="shared" si="15"/>
        <v>0</v>
      </c>
      <c r="I27" s="5865">
        <f t="shared" si="15"/>
        <v>1</v>
      </c>
      <c r="J27" s="5863">
        <f t="shared" si="15"/>
        <v>0</v>
      </c>
      <c r="K27" s="5866">
        <f t="shared" si="15"/>
        <v>1</v>
      </c>
      <c r="L27" s="5867">
        <f t="shared" si="15"/>
        <v>0</v>
      </c>
      <c r="M27" s="5863">
        <f t="shared" si="15"/>
        <v>1</v>
      </c>
      <c r="N27" s="5864">
        <f t="shared" si="15"/>
        <v>1</v>
      </c>
      <c r="O27" s="5865">
        <f t="shared" si="15"/>
        <v>0</v>
      </c>
      <c r="P27" s="5863">
        <f t="shared" si="15"/>
        <v>0</v>
      </c>
      <c r="Q27" s="5866">
        <f t="shared" si="15"/>
        <v>0</v>
      </c>
      <c r="R27" s="2503">
        <f t="shared" ref="R27:T27" si="16">R25</f>
        <v>2</v>
      </c>
      <c r="S27" s="2504">
        <f t="shared" si="16"/>
        <v>1</v>
      </c>
      <c r="T27" s="2505">
        <f t="shared" si="16"/>
        <v>3</v>
      </c>
    </row>
    <row r="28" spans="1:20" ht="36" customHeight="1" thickBot="1">
      <c r="B28" s="1381" t="s">
        <v>35</v>
      </c>
      <c r="C28" s="5759">
        <f t="shared" ref="C28:Q28" si="17">SUM(C26:C27)</f>
        <v>20</v>
      </c>
      <c r="D28" s="5868">
        <f t="shared" si="17"/>
        <v>5</v>
      </c>
      <c r="E28" s="5869">
        <f t="shared" si="17"/>
        <v>25</v>
      </c>
      <c r="F28" s="5873">
        <f t="shared" si="17"/>
        <v>17</v>
      </c>
      <c r="G28" s="5874">
        <f t="shared" si="17"/>
        <v>15</v>
      </c>
      <c r="H28" s="5875">
        <f t="shared" si="17"/>
        <v>32</v>
      </c>
      <c r="I28" s="5876">
        <f t="shared" si="17"/>
        <v>29</v>
      </c>
      <c r="J28" s="5874">
        <f t="shared" si="17"/>
        <v>29</v>
      </c>
      <c r="K28" s="5877">
        <f t="shared" si="17"/>
        <v>44</v>
      </c>
      <c r="L28" s="5878">
        <f t="shared" si="17"/>
        <v>17</v>
      </c>
      <c r="M28" s="5874">
        <f t="shared" si="17"/>
        <v>30</v>
      </c>
      <c r="N28" s="5875">
        <f t="shared" si="17"/>
        <v>47</v>
      </c>
      <c r="O28" s="5876">
        <f t="shared" si="17"/>
        <v>23</v>
      </c>
      <c r="P28" s="5874">
        <f t="shared" si="17"/>
        <v>17</v>
      </c>
      <c r="Q28" s="5877">
        <f t="shared" si="17"/>
        <v>40</v>
      </c>
      <c r="R28" s="5870">
        <f>SUM(R26:R27)</f>
        <v>106</v>
      </c>
      <c r="S28" s="5871">
        <f>SUM(S26:S27)</f>
        <v>82</v>
      </c>
      <c r="T28" s="5872">
        <f>SUM(T26:T27)</f>
        <v>188</v>
      </c>
    </row>
    <row r="29" spans="1:20" ht="25.5">
      <c r="B29" s="826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</row>
    <row r="30" spans="1:20" ht="25.5" customHeight="1">
      <c r="A30" s="7117"/>
      <c r="B30" s="7117"/>
      <c r="C30" s="7117"/>
      <c r="D30" s="7117"/>
      <c r="E30" s="7117"/>
      <c r="F30" s="7117"/>
      <c r="G30" s="7117"/>
      <c r="H30" s="7117"/>
      <c r="I30" s="7117"/>
      <c r="J30" s="7117"/>
      <c r="K30" s="7117"/>
      <c r="L30" s="7117"/>
      <c r="M30" s="7117"/>
      <c r="N30" s="7117"/>
      <c r="O30" s="7117"/>
      <c r="P30" s="7117"/>
      <c r="Q30" s="244"/>
      <c r="R30" s="244"/>
      <c r="S30" s="244"/>
      <c r="T30" s="244"/>
    </row>
    <row r="31" spans="1:20" ht="25.5">
      <c r="B31" s="7118"/>
      <c r="C31" s="7118"/>
      <c r="D31" s="7118"/>
      <c r="E31" s="7118"/>
      <c r="F31" s="7118"/>
      <c r="G31" s="7118"/>
      <c r="H31" s="7118"/>
      <c r="I31" s="7118"/>
      <c r="J31" s="7118"/>
      <c r="K31" s="7118"/>
      <c r="L31" s="7118"/>
      <c r="M31" s="7118"/>
      <c r="N31" s="7118"/>
      <c r="O31" s="7118"/>
      <c r="P31" s="7118"/>
      <c r="Q31" s="7118"/>
      <c r="R31" s="7118"/>
      <c r="S31" s="7118"/>
      <c r="T31" s="7118"/>
    </row>
    <row r="32" spans="1:20" ht="25.5">
      <c r="B32" s="826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3:20" ht="25.5"/>
    <row r="34" spans="3:20" ht="25.5"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3:20" ht="25.5"/>
    <row r="36" spans="3:20" ht="25.5"/>
    <row r="37" spans="3:20" ht="25.5"/>
    <row r="38" spans="3:20" ht="25.5"/>
    <row r="39" spans="3:20" ht="25.5"/>
    <row r="40" spans="3:20" ht="25.5"/>
    <row r="41" spans="3:20" ht="25.5"/>
    <row r="42" spans="3:20" ht="25.5"/>
    <row r="43" spans="3:20" ht="25.5"/>
    <row r="44" spans="3:20" ht="25.5"/>
    <row r="45" spans="3:20" ht="25.5"/>
    <row r="46" spans="3:20" ht="25.5"/>
    <row r="47" spans="3:20" ht="25.5"/>
    <row r="48" spans="3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1">
    <mergeCell ref="A1:T1"/>
    <mergeCell ref="A2:T2"/>
    <mergeCell ref="A30:P30"/>
    <mergeCell ref="B31:T31"/>
    <mergeCell ref="B4:B6"/>
    <mergeCell ref="C4:E5"/>
    <mergeCell ref="F4:H5"/>
    <mergeCell ref="I4:K5"/>
    <mergeCell ref="L4:N5"/>
    <mergeCell ref="O4:Q5"/>
    <mergeCell ref="R4:T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0"/>
  <sheetViews>
    <sheetView topLeftCell="A7" zoomScale="50" zoomScaleNormal="50" workbookViewId="0">
      <selection activeCell="P27" sqref="P27"/>
    </sheetView>
  </sheetViews>
  <sheetFormatPr defaultColWidth="9.140625" defaultRowHeight="15" customHeight="1"/>
  <cols>
    <col min="1" max="1" width="93" style="71" customWidth="1"/>
    <col min="2" max="2" width="16.140625" style="248" customWidth="1"/>
    <col min="3" max="3" width="12.140625" style="248" customWidth="1"/>
    <col min="4" max="4" width="11" style="248" customWidth="1"/>
    <col min="5" max="5" width="14.42578125" style="248" customWidth="1"/>
    <col min="6" max="6" width="11.85546875" style="248" customWidth="1"/>
    <col min="7" max="7" width="9.42578125" style="248" customWidth="1"/>
    <col min="8" max="8" width="14.28515625" style="248" customWidth="1"/>
    <col min="9" max="9" width="13.140625" style="248" customWidth="1"/>
    <col min="10" max="10" width="10.7109375" style="248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42578125" style="71" bestFit="1" customWidth="1"/>
    <col min="19" max="19" width="11.28515625" style="71" customWidth="1"/>
    <col min="20" max="16384" width="9.140625" style="71"/>
  </cols>
  <sheetData>
    <row r="1" spans="1:13" ht="24.75" customHeight="1">
      <c r="A1" s="7101" t="s">
        <v>208</v>
      </c>
      <c r="B1" s="7101"/>
      <c r="C1" s="7101"/>
      <c r="D1" s="7101"/>
      <c r="E1" s="7101"/>
      <c r="F1" s="7101"/>
      <c r="G1" s="7101"/>
      <c r="H1" s="7101"/>
      <c r="I1" s="7101"/>
      <c r="J1" s="7101"/>
      <c r="K1" s="7101"/>
      <c r="L1" s="7101"/>
      <c r="M1" s="7101"/>
    </row>
    <row r="2" spans="1:13" ht="24.75" customHeight="1" thickBot="1">
      <c r="A2" s="7101" t="s">
        <v>404</v>
      </c>
      <c r="B2" s="7101"/>
      <c r="C2" s="7101"/>
      <c r="D2" s="7101"/>
      <c r="E2" s="7101"/>
      <c r="F2" s="7101"/>
      <c r="G2" s="7101"/>
      <c r="H2" s="7101"/>
      <c r="I2" s="7101"/>
      <c r="J2" s="7101"/>
      <c r="K2" s="3106"/>
      <c r="L2" s="3106"/>
    </row>
    <row r="3" spans="1:13" ht="33" customHeight="1" thickBot="1">
      <c r="A3" s="7143" t="s">
        <v>1</v>
      </c>
      <c r="B3" s="7081" t="s">
        <v>36</v>
      </c>
      <c r="C3" s="7082"/>
      <c r="D3" s="7083"/>
      <c r="E3" s="7081" t="s">
        <v>37</v>
      </c>
      <c r="F3" s="7082"/>
      <c r="G3" s="7083"/>
      <c r="H3" s="7145" t="s">
        <v>38</v>
      </c>
      <c r="I3" s="7146"/>
      <c r="J3" s="7147"/>
      <c r="K3" s="813"/>
      <c r="L3" s="813"/>
    </row>
    <row r="4" spans="1:13" ht="33" customHeight="1" thickBot="1">
      <c r="A4" s="6505"/>
      <c r="B4" s="7084" t="s">
        <v>39</v>
      </c>
      <c r="C4" s="7085"/>
      <c r="D4" s="7086"/>
      <c r="E4" s="7084" t="s">
        <v>39</v>
      </c>
      <c r="F4" s="7085"/>
      <c r="G4" s="7086"/>
      <c r="H4" s="7148"/>
      <c r="I4" s="7149"/>
      <c r="J4" s="7150"/>
      <c r="K4" s="813"/>
      <c r="L4" s="813"/>
    </row>
    <row r="5" spans="1:13" ht="99.75" customHeight="1" thickBot="1">
      <c r="A5" s="7144"/>
      <c r="B5" s="2963" t="s">
        <v>7</v>
      </c>
      <c r="C5" s="2964" t="s">
        <v>8</v>
      </c>
      <c r="D5" s="2934" t="s">
        <v>9</v>
      </c>
      <c r="E5" s="2963" t="s">
        <v>7</v>
      </c>
      <c r="F5" s="2964" t="s">
        <v>8</v>
      </c>
      <c r="G5" s="2934" t="s">
        <v>9</v>
      </c>
      <c r="H5" s="2963" t="s">
        <v>7</v>
      </c>
      <c r="I5" s="2964" t="s">
        <v>8</v>
      </c>
      <c r="J5" s="2934" t="s">
        <v>9</v>
      </c>
      <c r="K5" s="813"/>
      <c r="L5" s="813"/>
    </row>
    <row r="6" spans="1:13" ht="36.75" customHeight="1" thickBot="1">
      <c r="A6" s="2935" t="s">
        <v>10</v>
      </c>
      <c r="B6" s="3061"/>
      <c r="C6" s="3226"/>
      <c r="D6" s="3227"/>
      <c r="E6" s="3061"/>
      <c r="F6" s="3226"/>
      <c r="G6" s="3228"/>
      <c r="H6" s="3229"/>
      <c r="I6" s="3230"/>
      <c r="J6" s="3231"/>
      <c r="K6" s="813"/>
      <c r="L6" s="813"/>
    </row>
    <row r="7" spans="1:13" ht="29.25" customHeight="1">
      <c r="A7" s="3507" t="s">
        <v>217</v>
      </c>
      <c r="B7" s="3492">
        <f t="shared" ref="B7:D15" si="0">B19+B30</f>
        <v>16</v>
      </c>
      <c r="C7" s="3493">
        <f t="shared" si="0"/>
        <v>0</v>
      </c>
      <c r="D7" s="836">
        <f t="shared" si="0"/>
        <v>16</v>
      </c>
      <c r="E7" s="3232">
        <f t="shared" ref="E7:G15" si="1">E19+E30</f>
        <v>16</v>
      </c>
      <c r="F7" s="3233">
        <f t="shared" si="1"/>
        <v>0</v>
      </c>
      <c r="G7" s="2799">
        <f t="shared" si="1"/>
        <v>16</v>
      </c>
      <c r="H7" s="3234">
        <f t="shared" ref="H7:I15" si="2">B7+E7</f>
        <v>32</v>
      </c>
      <c r="I7" s="3234">
        <f t="shared" si="2"/>
        <v>0</v>
      </c>
      <c r="J7" s="2939">
        <f>H7+I7</f>
        <v>32</v>
      </c>
      <c r="K7" s="813"/>
      <c r="L7" s="813"/>
    </row>
    <row r="8" spans="1:13" ht="27.75" customHeight="1">
      <c r="A8" s="3508" t="s">
        <v>218</v>
      </c>
      <c r="B8" s="3494">
        <f t="shared" si="0"/>
        <v>16</v>
      </c>
      <c r="C8" s="3480">
        <f t="shared" si="0"/>
        <v>0</v>
      </c>
      <c r="D8" s="3486">
        <f t="shared" si="0"/>
        <v>16</v>
      </c>
      <c r="E8" s="2793">
        <f t="shared" si="1"/>
        <v>14</v>
      </c>
      <c r="F8" s="2785">
        <f t="shared" si="1"/>
        <v>0</v>
      </c>
      <c r="G8" s="3235">
        <f t="shared" si="1"/>
        <v>14</v>
      </c>
      <c r="H8" s="2938">
        <f t="shared" si="2"/>
        <v>30</v>
      </c>
      <c r="I8" s="2938">
        <f t="shared" si="2"/>
        <v>0</v>
      </c>
      <c r="J8" s="2939">
        <f t="shared" ref="J8:J15" si="3">H8+I8</f>
        <v>30</v>
      </c>
      <c r="K8" s="813"/>
      <c r="L8" s="813"/>
    </row>
    <row r="9" spans="1:13" ht="27.75" customHeight="1">
      <c r="A9" s="3509" t="s">
        <v>219</v>
      </c>
      <c r="B9" s="3494">
        <f t="shared" si="0"/>
        <v>17</v>
      </c>
      <c r="C9" s="3480">
        <f t="shared" si="0"/>
        <v>0</v>
      </c>
      <c r="D9" s="3486">
        <f t="shared" si="0"/>
        <v>17</v>
      </c>
      <c r="E9" s="2793">
        <f t="shared" si="1"/>
        <v>14</v>
      </c>
      <c r="F9" s="2785">
        <f t="shared" si="1"/>
        <v>0</v>
      </c>
      <c r="G9" s="3235">
        <f t="shared" si="1"/>
        <v>14</v>
      </c>
      <c r="H9" s="2940">
        <f t="shared" si="2"/>
        <v>31</v>
      </c>
      <c r="I9" s="2940">
        <f t="shared" si="2"/>
        <v>0</v>
      </c>
      <c r="J9" s="2939">
        <f t="shared" si="3"/>
        <v>31</v>
      </c>
      <c r="K9" s="813"/>
      <c r="L9" s="813"/>
    </row>
    <row r="10" spans="1:13" ht="29.25" customHeight="1">
      <c r="A10" s="3237" t="s">
        <v>220</v>
      </c>
      <c r="B10" s="3494">
        <f t="shared" si="0"/>
        <v>18</v>
      </c>
      <c r="C10" s="3480">
        <f t="shared" si="0"/>
        <v>1</v>
      </c>
      <c r="D10" s="3486">
        <f t="shared" si="0"/>
        <v>19</v>
      </c>
      <c r="E10" s="2793">
        <f t="shared" si="1"/>
        <v>10</v>
      </c>
      <c r="F10" s="2785">
        <f t="shared" si="1"/>
        <v>0</v>
      </c>
      <c r="G10" s="3235">
        <f t="shared" si="1"/>
        <v>10</v>
      </c>
      <c r="H10" s="3234">
        <f t="shared" si="2"/>
        <v>28</v>
      </c>
      <c r="I10" s="3234">
        <f t="shared" si="2"/>
        <v>1</v>
      </c>
      <c r="J10" s="2939">
        <f t="shared" si="3"/>
        <v>29</v>
      </c>
      <c r="K10" s="813"/>
      <c r="L10" s="813"/>
    </row>
    <row r="11" spans="1:13" ht="27.75" customHeight="1">
      <c r="A11" s="3238" t="s">
        <v>221</v>
      </c>
      <c r="B11" s="3494">
        <f t="shared" si="0"/>
        <v>0</v>
      </c>
      <c r="C11" s="3480">
        <f t="shared" si="0"/>
        <v>0</v>
      </c>
      <c r="D11" s="3486">
        <f t="shared" si="0"/>
        <v>0</v>
      </c>
      <c r="E11" s="2793">
        <f t="shared" si="1"/>
        <v>10</v>
      </c>
      <c r="F11" s="2785">
        <f t="shared" si="1"/>
        <v>0</v>
      </c>
      <c r="G11" s="3235">
        <f t="shared" si="1"/>
        <v>10</v>
      </c>
      <c r="H11" s="2938">
        <f t="shared" si="2"/>
        <v>10</v>
      </c>
      <c r="I11" s="2938">
        <f t="shared" si="2"/>
        <v>0</v>
      </c>
      <c r="J11" s="2939">
        <f t="shared" si="3"/>
        <v>10</v>
      </c>
      <c r="K11" s="813"/>
      <c r="L11" s="813"/>
    </row>
    <row r="12" spans="1:13" ht="27.75" customHeight="1">
      <c r="A12" s="3510" t="s">
        <v>222</v>
      </c>
      <c r="B12" s="3494">
        <f t="shared" si="0"/>
        <v>31</v>
      </c>
      <c r="C12" s="3480">
        <f t="shared" si="0"/>
        <v>1</v>
      </c>
      <c r="D12" s="3486">
        <f t="shared" si="0"/>
        <v>32</v>
      </c>
      <c r="E12" s="2793">
        <f t="shared" si="1"/>
        <v>25</v>
      </c>
      <c r="F12" s="2785">
        <f t="shared" si="1"/>
        <v>1</v>
      </c>
      <c r="G12" s="3235">
        <f t="shared" si="1"/>
        <v>26</v>
      </c>
      <c r="H12" s="2938">
        <f t="shared" si="2"/>
        <v>56</v>
      </c>
      <c r="I12" s="2938">
        <f t="shared" si="2"/>
        <v>2</v>
      </c>
      <c r="J12" s="2939">
        <f t="shared" si="3"/>
        <v>58</v>
      </c>
      <c r="K12" s="813"/>
      <c r="L12" s="813"/>
    </row>
    <row r="13" spans="1:13" ht="30.75" customHeight="1">
      <c r="A13" s="3511" t="s">
        <v>223</v>
      </c>
      <c r="B13" s="3494">
        <f t="shared" si="0"/>
        <v>0</v>
      </c>
      <c r="C13" s="3480">
        <f t="shared" si="0"/>
        <v>0</v>
      </c>
      <c r="D13" s="3486">
        <f t="shared" si="0"/>
        <v>0</v>
      </c>
      <c r="E13" s="2793">
        <f t="shared" si="1"/>
        <v>10</v>
      </c>
      <c r="F13" s="2785">
        <f t="shared" si="1"/>
        <v>0</v>
      </c>
      <c r="G13" s="3235">
        <f t="shared" si="1"/>
        <v>10</v>
      </c>
      <c r="H13" s="2938">
        <f t="shared" si="2"/>
        <v>10</v>
      </c>
      <c r="I13" s="2938">
        <f t="shared" si="2"/>
        <v>0</v>
      </c>
      <c r="J13" s="2939">
        <f t="shared" si="3"/>
        <v>10</v>
      </c>
      <c r="K13" s="813"/>
      <c r="L13" s="813"/>
    </row>
    <row r="14" spans="1:13" ht="32.25" customHeight="1">
      <c r="A14" s="3512" t="s">
        <v>224</v>
      </c>
      <c r="B14" s="3494">
        <f t="shared" si="0"/>
        <v>0</v>
      </c>
      <c r="C14" s="3480">
        <f t="shared" si="0"/>
        <v>0</v>
      </c>
      <c r="D14" s="3486">
        <f t="shared" si="0"/>
        <v>0</v>
      </c>
      <c r="E14" s="2793">
        <f t="shared" si="1"/>
        <v>6</v>
      </c>
      <c r="F14" s="2785">
        <f t="shared" si="1"/>
        <v>0</v>
      </c>
      <c r="G14" s="3235">
        <f t="shared" si="1"/>
        <v>6</v>
      </c>
      <c r="H14" s="2940">
        <f t="shared" si="2"/>
        <v>6</v>
      </c>
      <c r="I14" s="2940">
        <f t="shared" si="2"/>
        <v>0</v>
      </c>
      <c r="J14" s="2939">
        <f t="shared" si="3"/>
        <v>6</v>
      </c>
      <c r="K14" s="813"/>
      <c r="L14" s="813"/>
    </row>
    <row r="15" spans="1:13" ht="32.25" customHeight="1" thickBot="1">
      <c r="A15" s="3513" t="s">
        <v>225</v>
      </c>
      <c r="B15" s="3494">
        <f t="shared" si="0"/>
        <v>19</v>
      </c>
      <c r="C15" s="3480">
        <f t="shared" si="0"/>
        <v>0</v>
      </c>
      <c r="D15" s="3486">
        <f t="shared" si="0"/>
        <v>19</v>
      </c>
      <c r="E15" s="2793">
        <f t="shared" si="1"/>
        <v>15</v>
      </c>
      <c r="F15" s="2785">
        <f t="shared" si="1"/>
        <v>3</v>
      </c>
      <c r="G15" s="3235">
        <f t="shared" si="1"/>
        <v>18</v>
      </c>
      <c r="H15" s="3243">
        <f t="shared" si="2"/>
        <v>34</v>
      </c>
      <c r="I15" s="3243">
        <f t="shared" si="2"/>
        <v>3</v>
      </c>
      <c r="J15" s="2939">
        <f t="shared" si="3"/>
        <v>37</v>
      </c>
      <c r="K15" s="813"/>
      <c r="L15" s="813"/>
    </row>
    <row r="16" spans="1:13" ht="36.75" customHeight="1" thickBot="1">
      <c r="A16" s="3514" t="s">
        <v>27</v>
      </c>
      <c r="B16" s="3481">
        <f t="shared" ref="B16:D16" si="4">SUM(B6:B15)</f>
        <v>117</v>
      </c>
      <c r="C16" s="3481">
        <f t="shared" si="4"/>
        <v>2</v>
      </c>
      <c r="D16" s="3481">
        <f t="shared" si="4"/>
        <v>119</v>
      </c>
      <c r="E16" s="2971">
        <f t="shared" ref="E16:G16" si="5">SUM(E6:E15)</f>
        <v>120</v>
      </c>
      <c r="F16" s="2971">
        <f t="shared" si="5"/>
        <v>4</v>
      </c>
      <c r="G16" s="2971">
        <f t="shared" si="5"/>
        <v>124</v>
      </c>
      <c r="H16" s="2971">
        <f>SUM(H7:H15)</f>
        <v>237</v>
      </c>
      <c r="I16" s="2971">
        <f>SUM(I7:I15)</f>
        <v>6</v>
      </c>
      <c r="J16" s="2971">
        <f>SUM(J7:J15)</f>
        <v>243</v>
      </c>
      <c r="K16" s="813"/>
      <c r="L16" s="813"/>
      <c r="M16" s="813"/>
    </row>
    <row r="17" spans="1:12" ht="27" customHeight="1" thickBot="1">
      <c r="A17" s="3514" t="s">
        <v>15</v>
      </c>
      <c r="B17" s="3495"/>
      <c r="C17" s="3496"/>
      <c r="D17" s="3497"/>
      <c r="E17" s="3054"/>
      <c r="F17" s="3055"/>
      <c r="G17" s="3056"/>
      <c r="H17" s="3057"/>
      <c r="I17" s="3055"/>
      <c r="J17" s="3058"/>
      <c r="K17" s="813"/>
      <c r="L17" s="813"/>
    </row>
    <row r="18" spans="1:12" ht="31.5" customHeight="1" thickBot="1">
      <c r="A18" s="3515" t="s">
        <v>16</v>
      </c>
      <c r="B18" s="3495"/>
      <c r="C18" s="3498"/>
      <c r="D18" s="3499"/>
      <c r="E18" s="3054"/>
      <c r="F18" s="3244"/>
      <c r="G18" s="2976"/>
      <c r="H18" s="3057"/>
      <c r="I18" s="2974"/>
      <c r="J18" s="3059"/>
      <c r="K18" s="824"/>
      <c r="L18" s="824"/>
    </row>
    <row r="19" spans="1:12" ht="24.95" customHeight="1">
      <c r="A19" s="3242" t="s">
        <v>217</v>
      </c>
      <c r="B19" s="3500">
        <v>16</v>
      </c>
      <c r="C19" s="3501">
        <v>0</v>
      </c>
      <c r="D19" s="3502">
        <f>SUM(B19:C19)</f>
        <v>16</v>
      </c>
      <c r="E19" s="3216">
        <v>16</v>
      </c>
      <c r="F19" s="3245">
        <v>0</v>
      </c>
      <c r="G19" s="3246">
        <f t="shared" ref="G19:G27" si="6">SUM(E19:F19)</f>
        <v>16</v>
      </c>
      <c r="H19" s="3069">
        <f t="shared" ref="H19:J27" si="7">B19+E19</f>
        <v>32</v>
      </c>
      <c r="I19" s="3247">
        <f t="shared" si="7"/>
        <v>0</v>
      </c>
      <c r="J19" s="3071">
        <f t="shared" si="7"/>
        <v>32</v>
      </c>
      <c r="K19" s="826"/>
      <c r="L19" s="826"/>
    </row>
    <row r="20" spans="1:12" ht="24.95" customHeight="1">
      <c r="A20" s="2968" t="s">
        <v>218</v>
      </c>
      <c r="B20" s="3484">
        <v>16</v>
      </c>
      <c r="C20" s="3487">
        <v>0</v>
      </c>
      <c r="D20" s="3503">
        <f t="shared" ref="D20:D27" si="8">SUM(B20:C20)</f>
        <v>16</v>
      </c>
      <c r="E20" s="3217">
        <v>14</v>
      </c>
      <c r="F20" s="3248">
        <v>0</v>
      </c>
      <c r="G20" s="2770">
        <f t="shared" si="6"/>
        <v>14</v>
      </c>
      <c r="H20" s="2938">
        <f t="shared" si="7"/>
        <v>30</v>
      </c>
      <c r="I20" s="3249">
        <f t="shared" si="7"/>
        <v>0</v>
      </c>
      <c r="J20" s="2939">
        <f t="shared" si="7"/>
        <v>30</v>
      </c>
      <c r="K20" s="826"/>
      <c r="L20" s="826"/>
    </row>
    <row r="21" spans="1:12" ht="24.95" customHeight="1">
      <c r="A21" s="3236" t="s">
        <v>219</v>
      </c>
      <c r="B21" s="3484">
        <v>16</v>
      </c>
      <c r="C21" s="3487">
        <v>0</v>
      </c>
      <c r="D21" s="3503">
        <f t="shared" si="8"/>
        <v>16</v>
      </c>
      <c r="E21" s="3217">
        <v>14</v>
      </c>
      <c r="F21" s="3248">
        <v>0</v>
      </c>
      <c r="G21" s="2770">
        <f t="shared" si="6"/>
        <v>14</v>
      </c>
      <c r="H21" s="2940">
        <f t="shared" si="7"/>
        <v>30</v>
      </c>
      <c r="I21" s="3250">
        <f t="shared" si="7"/>
        <v>0</v>
      </c>
      <c r="J21" s="2942">
        <f t="shared" si="7"/>
        <v>30</v>
      </c>
      <c r="K21" s="826"/>
      <c r="L21" s="826"/>
    </row>
    <row r="22" spans="1:12" ht="24.95" customHeight="1">
      <c r="A22" s="3237" t="s">
        <v>220</v>
      </c>
      <c r="B22" s="3218">
        <v>18</v>
      </c>
      <c r="C22" s="3220">
        <v>1</v>
      </c>
      <c r="D22" s="3503">
        <f t="shared" si="8"/>
        <v>19</v>
      </c>
      <c r="E22" s="3218">
        <v>10</v>
      </c>
      <c r="F22" s="3220">
        <v>0</v>
      </c>
      <c r="G22" s="2770">
        <f t="shared" si="6"/>
        <v>10</v>
      </c>
      <c r="H22" s="3234">
        <f t="shared" si="7"/>
        <v>28</v>
      </c>
      <c r="I22" s="3251">
        <f t="shared" si="7"/>
        <v>1</v>
      </c>
      <c r="J22" s="3252">
        <f t="shared" si="7"/>
        <v>29</v>
      </c>
      <c r="K22" s="826"/>
      <c r="L22" s="826"/>
    </row>
    <row r="23" spans="1:12" ht="24.95" customHeight="1">
      <c r="A23" s="3238" t="s">
        <v>221</v>
      </c>
      <c r="B23" s="3484">
        <v>0</v>
      </c>
      <c r="C23" s="3487">
        <v>0</v>
      </c>
      <c r="D23" s="3503">
        <f t="shared" si="8"/>
        <v>0</v>
      </c>
      <c r="E23" s="3217">
        <v>10</v>
      </c>
      <c r="F23" s="3248">
        <v>0</v>
      </c>
      <c r="G23" s="2770">
        <f t="shared" si="6"/>
        <v>10</v>
      </c>
      <c r="H23" s="2938">
        <f t="shared" si="7"/>
        <v>10</v>
      </c>
      <c r="I23" s="3249">
        <f t="shared" si="7"/>
        <v>0</v>
      </c>
      <c r="J23" s="2939">
        <f t="shared" si="7"/>
        <v>10</v>
      </c>
      <c r="K23" s="826"/>
      <c r="L23" s="826"/>
    </row>
    <row r="24" spans="1:12" ht="24.95" customHeight="1">
      <c r="A24" s="3239" t="s">
        <v>222</v>
      </c>
      <c r="B24" s="3484">
        <v>30</v>
      </c>
      <c r="C24" s="3487">
        <v>1</v>
      </c>
      <c r="D24" s="3503">
        <f t="shared" si="8"/>
        <v>31</v>
      </c>
      <c r="E24" s="3217">
        <v>25</v>
      </c>
      <c r="F24" s="3248">
        <v>1</v>
      </c>
      <c r="G24" s="2770">
        <f t="shared" si="6"/>
        <v>26</v>
      </c>
      <c r="H24" s="2938">
        <f t="shared" si="7"/>
        <v>55</v>
      </c>
      <c r="I24" s="3249">
        <f t="shared" si="7"/>
        <v>2</v>
      </c>
      <c r="J24" s="2939">
        <f t="shared" si="7"/>
        <v>57</v>
      </c>
      <c r="K24" s="826"/>
      <c r="L24" s="826"/>
    </row>
    <row r="25" spans="1:12" ht="29.25" customHeight="1">
      <c r="A25" s="3240" t="s">
        <v>223</v>
      </c>
      <c r="B25" s="3484">
        <v>0</v>
      </c>
      <c r="C25" s="3487">
        <v>0</v>
      </c>
      <c r="D25" s="3503">
        <f t="shared" si="8"/>
        <v>0</v>
      </c>
      <c r="E25" s="3253">
        <v>10</v>
      </c>
      <c r="F25" s="3254">
        <v>0</v>
      </c>
      <c r="G25" s="2770">
        <f t="shared" si="6"/>
        <v>10</v>
      </c>
      <c r="H25" s="2938">
        <f t="shared" si="7"/>
        <v>10</v>
      </c>
      <c r="I25" s="3249">
        <f t="shared" si="7"/>
        <v>0</v>
      </c>
      <c r="J25" s="2939">
        <f t="shared" si="7"/>
        <v>10</v>
      </c>
      <c r="K25" s="826"/>
      <c r="L25" s="826"/>
    </row>
    <row r="26" spans="1:12" ht="43.5" customHeight="1">
      <c r="A26" s="3241" t="s">
        <v>224</v>
      </c>
      <c r="B26" s="3484">
        <v>0</v>
      </c>
      <c r="C26" s="3487">
        <v>0</v>
      </c>
      <c r="D26" s="3503">
        <f t="shared" si="8"/>
        <v>0</v>
      </c>
      <c r="E26" s="3217">
        <v>6</v>
      </c>
      <c r="F26" s="3248">
        <v>0</v>
      </c>
      <c r="G26" s="2770">
        <f t="shared" si="6"/>
        <v>6</v>
      </c>
      <c r="H26" s="2940">
        <f t="shared" si="7"/>
        <v>6</v>
      </c>
      <c r="I26" s="3250">
        <f t="shared" si="7"/>
        <v>0</v>
      </c>
      <c r="J26" s="2942">
        <f t="shared" si="7"/>
        <v>6</v>
      </c>
      <c r="K26" s="838"/>
      <c r="L26" s="838"/>
    </row>
    <row r="27" spans="1:12" ht="43.5" customHeight="1" thickBot="1">
      <c r="A27" s="3242" t="s">
        <v>225</v>
      </c>
      <c r="B27" s="3504">
        <v>19</v>
      </c>
      <c r="C27" s="839">
        <v>0</v>
      </c>
      <c r="D27" s="2639">
        <f t="shared" si="8"/>
        <v>19</v>
      </c>
      <c r="E27" s="3255">
        <v>15</v>
      </c>
      <c r="F27" s="839">
        <v>3</v>
      </c>
      <c r="G27" s="2639">
        <f t="shared" si="6"/>
        <v>18</v>
      </c>
      <c r="H27" s="3256">
        <f t="shared" si="7"/>
        <v>34</v>
      </c>
      <c r="I27" s="3257">
        <f t="shared" si="7"/>
        <v>3</v>
      </c>
      <c r="J27" s="3258">
        <f t="shared" si="7"/>
        <v>37</v>
      </c>
      <c r="K27" s="838"/>
      <c r="L27" s="838"/>
    </row>
    <row r="28" spans="1:12" ht="35.25" customHeight="1" thickBot="1">
      <c r="A28" s="2965" t="s">
        <v>17</v>
      </c>
      <c r="B28" s="3489">
        <f>SUM(B19:B27)</f>
        <v>115</v>
      </c>
      <c r="C28" s="3489">
        <f>SUM(C19:C27)</f>
        <v>2</v>
      </c>
      <c r="D28" s="3489">
        <f>SUM(D19:D27)</f>
        <v>117</v>
      </c>
      <c r="E28" s="3061">
        <f>SUM(E19:E27)</f>
        <v>120</v>
      </c>
      <c r="F28" s="3061">
        <f>SUM(F19:F27)</f>
        <v>4</v>
      </c>
      <c r="G28" s="2795">
        <f>SUM(E28:F28)</f>
        <v>124</v>
      </c>
      <c r="H28" s="2795">
        <f>SUM(H19:H27)</f>
        <v>235</v>
      </c>
      <c r="I28" s="2795">
        <f>SUM(I19:I27)</f>
        <v>6</v>
      </c>
      <c r="J28" s="2795">
        <f>SUM(J19:J27)</f>
        <v>241</v>
      </c>
      <c r="K28" s="838"/>
      <c r="L28" s="838"/>
    </row>
    <row r="29" spans="1:12" ht="24.95" customHeight="1" thickBot="1">
      <c r="A29" s="3516" t="s">
        <v>18</v>
      </c>
      <c r="B29" s="3483"/>
      <c r="C29" s="3482"/>
      <c r="D29" s="3505"/>
      <c r="E29" s="3222"/>
      <c r="F29" s="3221"/>
      <c r="G29" s="3064"/>
      <c r="H29" s="3065"/>
      <c r="I29" s="3066"/>
      <c r="J29" s="3067"/>
      <c r="K29" s="826"/>
      <c r="L29" s="826"/>
    </row>
    <row r="30" spans="1:12" ht="24.95" customHeight="1">
      <c r="A30" s="3517" t="s">
        <v>217</v>
      </c>
      <c r="B30" s="3259">
        <v>0</v>
      </c>
      <c r="C30" s="3219">
        <v>0</v>
      </c>
      <c r="D30" s="2801">
        <f>SUM(B30:C30)</f>
        <v>0</v>
      </c>
      <c r="E30" s="3218">
        <v>0</v>
      </c>
      <c r="F30" s="3220">
        <v>0</v>
      </c>
      <c r="G30" s="2801">
        <f>SUM(E30:F30)</f>
        <v>0</v>
      </c>
      <c r="H30" s="3069">
        <f t="shared" ref="H30:J38" si="9">B30+E30</f>
        <v>0</v>
      </c>
      <c r="I30" s="3070">
        <f t="shared" si="9"/>
        <v>0</v>
      </c>
      <c r="J30" s="3071">
        <f t="shared" si="9"/>
        <v>0</v>
      </c>
      <c r="K30" s="826"/>
      <c r="L30" s="826"/>
    </row>
    <row r="31" spans="1:12" ht="33" customHeight="1">
      <c r="A31" s="2968" t="s">
        <v>218</v>
      </c>
      <c r="B31" s="3488">
        <v>0</v>
      </c>
      <c r="C31" s="3485">
        <v>0</v>
      </c>
      <c r="D31" s="3506">
        <f>SUM(B31:C31)</f>
        <v>0</v>
      </c>
      <c r="E31" s="3217">
        <v>0</v>
      </c>
      <c r="F31" s="3248">
        <v>0</v>
      </c>
      <c r="G31" s="2801">
        <f t="shared" ref="G31:G38" si="10">SUM(E31:F31)</f>
        <v>0</v>
      </c>
      <c r="H31" s="2940">
        <f t="shared" si="9"/>
        <v>0</v>
      </c>
      <c r="I31" s="2941">
        <f t="shared" si="9"/>
        <v>0</v>
      </c>
      <c r="J31" s="2942">
        <f t="shared" si="9"/>
        <v>0</v>
      </c>
      <c r="K31" s="826"/>
      <c r="L31" s="826"/>
    </row>
    <row r="32" spans="1:12" ht="24.95" customHeight="1">
      <c r="A32" s="3236" t="s">
        <v>219</v>
      </c>
      <c r="B32" s="3488">
        <v>1</v>
      </c>
      <c r="C32" s="3485">
        <v>0</v>
      </c>
      <c r="D32" s="3506">
        <f t="shared" ref="D32:D38" si="11">SUM(B32:C32)</f>
        <v>1</v>
      </c>
      <c r="E32" s="3217">
        <v>0</v>
      </c>
      <c r="F32" s="3248">
        <v>0</v>
      </c>
      <c r="G32" s="2801">
        <f t="shared" si="10"/>
        <v>0</v>
      </c>
      <c r="H32" s="2940">
        <f t="shared" si="9"/>
        <v>1</v>
      </c>
      <c r="I32" s="2941">
        <f t="shared" si="9"/>
        <v>0</v>
      </c>
      <c r="J32" s="2942">
        <f t="shared" si="9"/>
        <v>1</v>
      </c>
      <c r="K32" s="838"/>
      <c r="L32" s="838"/>
    </row>
    <row r="33" spans="1:16" ht="24.95" customHeight="1">
      <c r="A33" s="3237" t="s">
        <v>220</v>
      </c>
      <c r="B33" s="3259">
        <v>0</v>
      </c>
      <c r="C33" s="3219">
        <v>0</v>
      </c>
      <c r="D33" s="3506">
        <f t="shared" si="11"/>
        <v>0</v>
      </c>
      <c r="E33" s="3218">
        <v>0</v>
      </c>
      <c r="F33" s="3220">
        <v>0</v>
      </c>
      <c r="G33" s="2801">
        <f t="shared" si="10"/>
        <v>0</v>
      </c>
      <c r="H33" s="3234">
        <f t="shared" si="9"/>
        <v>0</v>
      </c>
      <c r="I33" s="3260">
        <f t="shared" si="9"/>
        <v>0</v>
      </c>
      <c r="J33" s="3252">
        <f t="shared" si="9"/>
        <v>0</v>
      </c>
      <c r="K33" s="826"/>
      <c r="L33" s="826"/>
    </row>
    <row r="34" spans="1:16" ht="33" customHeight="1">
      <c r="A34" s="3238" t="s">
        <v>221</v>
      </c>
      <c r="B34" s="3488">
        <v>0</v>
      </c>
      <c r="C34" s="3485">
        <v>0</v>
      </c>
      <c r="D34" s="3506">
        <f t="shared" si="11"/>
        <v>0</v>
      </c>
      <c r="E34" s="3217">
        <v>0</v>
      </c>
      <c r="F34" s="3248">
        <v>0</v>
      </c>
      <c r="G34" s="2801">
        <f t="shared" si="10"/>
        <v>0</v>
      </c>
      <c r="H34" s="2940">
        <f t="shared" si="9"/>
        <v>0</v>
      </c>
      <c r="I34" s="2941">
        <f t="shared" si="9"/>
        <v>0</v>
      </c>
      <c r="J34" s="2942">
        <f t="shared" si="9"/>
        <v>0</v>
      </c>
      <c r="K34" s="826"/>
      <c r="L34" s="826"/>
    </row>
    <row r="35" spans="1:16" ht="24.95" customHeight="1">
      <c r="A35" s="3239" t="s">
        <v>222</v>
      </c>
      <c r="B35" s="3488">
        <v>1</v>
      </c>
      <c r="C35" s="3485">
        <v>0</v>
      </c>
      <c r="D35" s="3506">
        <f t="shared" si="11"/>
        <v>1</v>
      </c>
      <c r="E35" s="3217">
        <v>0</v>
      </c>
      <c r="F35" s="3248">
        <v>0</v>
      </c>
      <c r="G35" s="2801">
        <f t="shared" si="10"/>
        <v>0</v>
      </c>
      <c r="H35" s="2940">
        <f t="shared" si="9"/>
        <v>1</v>
      </c>
      <c r="I35" s="2941">
        <f t="shared" si="9"/>
        <v>0</v>
      </c>
      <c r="J35" s="2942">
        <f t="shared" si="9"/>
        <v>1</v>
      </c>
      <c r="K35" s="838"/>
      <c r="L35" s="838"/>
    </row>
    <row r="36" spans="1:16" ht="32.25" customHeight="1">
      <c r="A36" s="3240" t="s">
        <v>223</v>
      </c>
      <c r="B36" s="3488">
        <v>0</v>
      </c>
      <c r="C36" s="3485">
        <v>0</v>
      </c>
      <c r="D36" s="3506">
        <f t="shared" si="11"/>
        <v>0</v>
      </c>
      <c r="E36" s="3217">
        <v>0</v>
      </c>
      <c r="F36" s="3248">
        <v>0</v>
      </c>
      <c r="G36" s="2801">
        <f t="shared" si="10"/>
        <v>0</v>
      </c>
      <c r="H36" s="2940">
        <f t="shared" si="9"/>
        <v>0</v>
      </c>
      <c r="I36" s="2941">
        <f t="shared" si="9"/>
        <v>0</v>
      </c>
      <c r="J36" s="2942">
        <f t="shared" si="9"/>
        <v>0</v>
      </c>
      <c r="K36" s="843"/>
      <c r="L36" s="843"/>
    </row>
    <row r="37" spans="1:16" ht="29.25" customHeight="1">
      <c r="A37" s="3241" t="s">
        <v>224</v>
      </c>
      <c r="B37" s="3488">
        <v>0</v>
      </c>
      <c r="C37" s="3485">
        <v>0</v>
      </c>
      <c r="D37" s="3506">
        <f t="shared" si="11"/>
        <v>0</v>
      </c>
      <c r="E37" s="3217">
        <v>0</v>
      </c>
      <c r="F37" s="3248">
        <v>0</v>
      </c>
      <c r="G37" s="2801">
        <f t="shared" si="10"/>
        <v>0</v>
      </c>
      <c r="H37" s="2940">
        <f t="shared" si="9"/>
        <v>0</v>
      </c>
      <c r="I37" s="2941">
        <f t="shared" si="9"/>
        <v>0</v>
      </c>
      <c r="J37" s="2942">
        <f t="shared" si="9"/>
        <v>0</v>
      </c>
      <c r="K37" s="838"/>
      <c r="L37" s="838"/>
    </row>
    <row r="38" spans="1:16" ht="29.25" customHeight="1" thickBot="1">
      <c r="A38" s="3242" t="s">
        <v>225</v>
      </c>
      <c r="B38" s="3259">
        <v>0</v>
      </c>
      <c r="C38" s="3219">
        <v>0</v>
      </c>
      <c r="D38" s="3506">
        <f t="shared" si="11"/>
        <v>0</v>
      </c>
      <c r="E38" s="3218">
        <v>0</v>
      </c>
      <c r="F38" s="3220">
        <v>0</v>
      </c>
      <c r="G38" s="2801">
        <f t="shared" si="10"/>
        <v>0</v>
      </c>
      <c r="H38" s="3256">
        <f t="shared" si="9"/>
        <v>0</v>
      </c>
      <c r="I38" s="3261">
        <f t="shared" si="9"/>
        <v>0</v>
      </c>
      <c r="J38" s="3262">
        <f t="shared" si="9"/>
        <v>0</v>
      </c>
      <c r="K38" s="838"/>
      <c r="L38" s="838"/>
    </row>
    <row r="39" spans="1:16" ht="36.75" customHeight="1" thickBot="1">
      <c r="A39" s="2965" t="s">
        <v>19</v>
      </c>
      <c r="B39" s="3490">
        <f t="shared" ref="B39:D39" si="12">SUM(B30:B38)</f>
        <v>2</v>
      </c>
      <c r="C39" s="3490">
        <f t="shared" si="12"/>
        <v>0</v>
      </c>
      <c r="D39" s="3490">
        <f t="shared" si="12"/>
        <v>2</v>
      </c>
      <c r="E39" s="2979">
        <f t="shared" ref="E39:J39" si="13">SUM(E30:E38)</f>
        <v>0</v>
      </c>
      <c r="F39" s="2979">
        <f t="shared" si="13"/>
        <v>0</v>
      </c>
      <c r="G39" s="2979">
        <f t="shared" si="13"/>
        <v>0</v>
      </c>
      <c r="H39" s="2979">
        <f t="shared" si="13"/>
        <v>2</v>
      </c>
      <c r="I39" s="2979">
        <f t="shared" si="13"/>
        <v>0</v>
      </c>
      <c r="J39" s="2795">
        <f t="shared" si="13"/>
        <v>2</v>
      </c>
      <c r="K39" s="826"/>
      <c r="L39" s="826"/>
    </row>
    <row r="40" spans="1:16" ht="30" customHeight="1" thickBot="1">
      <c r="A40" s="2980" t="s">
        <v>29</v>
      </c>
      <c r="B40" s="3481">
        <f t="shared" ref="B40:D40" si="14">B28</f>
        <v>115</v>
      </c>
      <c r="C40" s="3481">
        <f t="shared" si="14"/>
        <v>2</v>
      </c>
      <c r="D40" s="3481">
        <f t="shared" si="14"/>
        <v>117</v>
      </c>
      <c r="E40" s="2971">
        <f t="shared" ref="E40:J40" si="15">E28</f>
        <v>120</v>
      </c>
      <c r="F40" s="2971">
        <f t="shared" si="15"/>
        <v>4</v>
      </c>
      <c r="G40" s="3072">
        <f t="shared" si="15"/>
        <v>124</v>
      </c>
      <c r="H40" s="3072">
        <f t="shared" si="15"/>
        <v>235</v>
      </c>
      <c r="I40" s="3072">
        <f t="shared" si="15"/>
        <v>6</v>
      </c>
      <c r="J40" s="2776">
        <f t="shared" si="15"/>
        <v>241</v>
      </c>
      <c r="K40" s="844"/>
      <c r="L40" s="844"/>
    </row>
    <row r="41" spans="1:16" ht="26.25" thickBot="1">
      <c r="A41" s="2980" t="s">
        <v>30</v>
      </c>
      <c r="B41" s="3481">
        <f t="shared" ref="B41:D41" si="16">B39</f>
        <v>2</v>
      </c>
      <c r="C41" s="3481">
        <f t="shared" si="16"/>
        <v>0</v>
      </c>
      <c r="D41" s="3481">
        <f t="shared" si="16"/>
        <v>2</v>
      </c>
      <c r="E41" s="2971">
        <f t="shared" ref="E41:J41" si="17">E39</f>
        <v>0</v>
      </c>
      <c r="F41" s="2971">
        <f t="shared" si="17"/>
        <v>0</v>
      </c>
      <c r="G41" s="2971">
        <f t="shared" si="17"/>
        <v>0</v>
      </c>
      <c r="H41" s="2971">
        <f t="shared" si="17"/>
        <v>2</v>
      </c>
      <c r="I41" s="2971">
        <f t="shared" si="17"/>
        <v>0</v>
      </c>
      <c r="J41" s="2776">
        <f t="shared" si="17"/>
        <v>2</v>
      </c>
      <c r="K41" s="244"/>
      <c r="L41" s="244"/>
    </row>
    <row r="42" spans="1:16" ht="26.25" thickBot="1">
      <c r="A42" s="2981" t="s">
        <v>31</v>
      </c>
      <c r="B42" s="3491">
        <f t="shared" ref="B42:D42" si="18">SUM(B40:B41)</f>
        <v>117</v>
      </c>
      <c r="C42" s="3491">
        <f t="shared" si="18"/>
        <v>2</v>
      </c>
      <c r="D42" s="3491">
        <f t="shared" si="18"/>
        <v>119</v>
      </c>
      <c r="E42" s="2982">
        <f t="shared" ref="E42:J42" si="19">SUM(E40:E41)</f>
        <v>120</v>
      </c>
      <c r="F42" s="2982">
        <f t="shared" si="19"/>
        <v>4</v>
      </c>
      <c r="G42" s="3073">
        <f t="shared" si="19"/>
        <v>124</v>
      </c>
      <c r="H42" s="3073">
        <f t="shared" si="19"/>
        <v>237</v>
      </c>
      <c r="I42" s="3073">
        <f t="shared" si="19"/>
        <v>6</v>
      </c>
      <c r="J42" s="2932">
        <f t="shared" si="19"/>
        <v>243</v>
      </c>
      <c r="K42" s="244"/>
      <c r="L42" s="244"/>
    </row>
    <row r="43" spans="1:16" ht="12" customHeight="1">
      <c r="A43" s="826"/>
      <c r="B43" s="256"/>
      <c r="C43" s="256"/>
      <c r="D43" s="256"/>
      <c r="E43" s="256"/>
      <c r="F43" s="256"/>
      <c r="G43" s="256"/>
      <c r="H43" s="256"/>
      <c r="I43" s="256"/>
      <c r="J43" s="256"/>
      <c r="K43" s="244"/>
      <c r="L43" s="244"/>
    </row>
    <row r="44" spans="1:16" ht="25.5" hidden="1" customHeight="1">
      <c r="A44" s="826"/>
      <c r="B44" s="256"/>
      <c r="C44" s="256"/>
      <c r="D44" s="256"/>
      <c r="E44" s="256"/>
      <c r="F44" s="256"/>
      <c r="G44" s="256"/>
      <c r="H44" s="256"/>
      <c r="I44" s="256"/>
      <c r="J44" s="256"/>
    </row>
    <row r="45" spans="1:16" ht="37.5" customHeight="1">
      <c r="A45" s="7117"/>
      <c r="B45" s="7117"/>
      <c r="C45" s="7117"/>
      <c r="D45" s="7117"/>
      <c r="E45" s="7117"/>
      <c r="F45" s="7117"/>
      <c r="G45" s="7117"/>
      <c r="H45" s="7117"/>
      <c r="I45" s="7117"/>
      <c r="J45" s="7117"/>
      <c r="K45" s="7117"/>
      <c r="L45" s="7117"/>
      <c r="M45" s="7117"/>
      <c r="N45" s="7117"/>
      <c r="O45" s="7117"/>
      <c r="P45" s="7117"/>
    </row>
    <row r="46" spans="1:16" ht="26.25" customHeight="1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45:P45"/>
    <mergeCell ref="A3:A5"/>
    <mergeCell ref="H3:J4"/>
    <mergeCell ref="A1:M1"/>
    <mergeCell ref="A2:J2"/>
    <mergeCell ref="B3:D3"/>
    <mergeCell ref="E3:G3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99"/>
  <sheetViews>
    <sheetView zoomScale="50" zoomScaleNormal="50" workbookViewId="0">
      <selection activeCell="A8" sqref="A8"/>
    </sheetView>
  </sheetViews>
  <sheetFormatPr defaultColWidth="9.140625" defaultRowHeight="15" customHeight="1"/>
  <cols>
    <col min="1" max="1" width="93" style="71" customWidth="1"/>
    <col min="2" max="2" width="13.85546875" style="71" customWidth="1"/>
    <col min="3" max="3" width="12.140625" style="71" customWidth="1"/>
    <col min="4" max="4" width="11" style="71" customWidth="1"/>
    <col min="5" max="5" width="14.140625" style="71" customWidth="1"/>
    <col min="6" max="6" width="11.85546875" style="71" customWidth="1"/>
    <col min="7" max="7" width="9.42578125" style="71" customWidth="1"/>
    <col min="8" max="8" width="14.7109375" style="71" customWidth="1"/>
    <col min="9" max="9" width="14.28515625" style="71" customWidth="1"/>
    <col min="10" max="10" width="12.28515625" style="71" customWidth="1"/>
    <col min="11" max="11" width="14.28515625" style="71" customWidth="1"/>
    <col min="12" max="12" width="13.140625" style="71" customWidth="1"/>
    <col min="13" max="13" width="13.85546875" style="71" customWidth="1"/>
    <col min="14" max="15" width="10.7109375" style="71" customWidth="1"/>
    <col min="16" max="16" width="9.140625" style="71"/>
    <col min="17" max="17" width="12.85546875" style="71" customWidth="1"/>
    <col min="18" max="18" width="23.42578125" style="71" customWidth="1"/>
    <col min="19" max="20" width="9.140625" style="71"/>
    <col min="21" max="21" width="10.42578125" style="71" bestFit="1" customWidth="1"/>
    <col min="22" max="22" width="11.28515625" style="71" customWidth="1"/>
    <col min="23" max="16384" width="9.140625" style="71"/>
  </cols>
  <sheetData>
    <row r="1" spans="1:16" ht="32.25" customHeight="1">
      <c r="A1" s="7101" t="s">
        <v>208</v>
      </c>
      <c r="B1" s="7101"/>
      <c r="C1" s="7101"/>
      <c r="D1" s="7101"/>
      <c r="E1" s="7101"/>
      <c r="F1" s="7101"/>
      <c r="G1" s="7101"/>
      <c r="H1" s="7101"/>
      <c r="I1" s="7101"/>
      <c r="J1" s="7101"/>
      <c r="K1" s="7101"/>
      <c r="L1" s="7101"/>
      <c r="M1" s="7101"/>
      <c r="N1" s="7101"/>
      <c r="O1" s="7101"/>
      <c r="P1" s="7101"/>
    </row>
    <row r="2" spans="1:16" ht="24.75" customHeight="1">
      <c r="A2" s="7101" t="s">
        <v>405</v>
      </c>
      <c r="B2" s="7101"/>
      <c r="C2" s="7101"/>
      <c r="D2" s="7101"/>
      <c r="E2" s="7101"/>
      <c r="F2" s="7101"/>
      <c r="G2" s="7101"/>
      <c r="H2" s="7101"/>
      <c r="I2" s="7101"/>
      <c r="J2" s="7101"/>
      <c r="K2" s="7101"/>
      <c r="L2" s="7101"/>
      <c r="M2" s="7101"/>
      <c r="N2" s="811"/>
      <c r="O2" s="811"/>
    </row>
    <row r="3" spans="1:16" ht="33" customHeight="1" thickBot="1">
      <c r="A3" s="812"/>
    </row>
    <row r="4" spans="1:16" ht="33" customHeight="1" thickBot="1">
      <c r="A4" s="7157" t="s">
        <v>1</v>
      </c>
      <c r="B4" s="7151" t="s">
        <v>36</v>
      </c>
      <c r="C4" s="7152"/>
      <c r="D4" s="7153"/>
      <c r="E4" s="7151" t="s">
        <v>37</v>
      </c>
      <c r="F4" s="7152"/>
      <c r="G4" s="7153"/>
      <c r="H4" s="7151" t="s">
        <v>45</v>
      </c>
      <c r="I4" s="7152"/>
      <c r="J4" s="7153"/>
      <c r="K4" s="7160" t="s">
        <v>38</v>
      </c>
      <c r="L4" s="7161"/>
      <c r="M4" s="7162"/>
      <c r="N4" s="813"/>
      <c r="O4" s="813"/>
    </row>
    <row r="5" spans="1:16" ht="33" customHeight="1" thickBot="1">
      <c r="A5" s="7158"/>
      <c r="B5" s="7154" t="s">
        <v>39</v>
      </c>
      <c r="C5" s="7155"/>
      <c r="D5" s="7156"/>
      <c r="E5" s="7154" t="s">
        <v>39</v>
      </c>
      <c r="F5" s="7155"/>
      <c r="G5" s="7156"/>
      <c r="H5" s="7154" t="s">
        <v>39</v>
      </c>
      <c r="I5" s="7155"/>
      <c r="J5" s="7156"/>
      <c r="K5" s="7163"/>
      <c r="L5" s="7164"/>
      <c r="M5" s="7165"/>
      <c r="N5" s="813"/>
      <c r="O5" s="813"/>
    </row>
    <row r="6" spans="1:16" ht="89.25" customHeight="1" thickBot="1">
      <c r="A6" s="7159"/>
      <c r="B6" s="814" t="s">
        <v>7</v>
      </c>
      <c r="C6" s="815" t="s">
        <v>8</v>
      </c>
      <c r="D6" s="816" t="s">
        <v>9</v>
      </c>
      <c r="E6" s="814" t="s">
        <v>7</v>
      </c>
      <c r="F6" s="815" t="s">
        <v>8</v>
      </c>
      <c r="G6" s="816" t="s">
        <v>9</v>
      </c>
      <c r="H6" s="814" t="s">
        <v>7</v>
      </c>
      <c r="I6" s="815" t="s">
        <v>8</v>
      </c>
      <c r="J6" s="816" t="s">
        <v>9</v>
      </c>
      <c r="K6" s="814" t="s">
        <v>7</v>
      </c>
      <c r="L6" s="815" t="s">
        <v>8</v>
      </c>
      <c r="M6" s="816" t="s">
        <v>9</v>
      </c>
      <c r="N6" s="813"/>
      <c r="O6" s="813"/>
    </row>
    <row r="7" spans="1:16" ht="36.75" customHeight="1" thickBot="1">
      <c r="A7" s="835" t="s">
        <v>10</v>
      </c>
      <c r="B7" s="1825"/>
      <c r="C7" s="1826"/>
      <c r="D7" s="1827"/>
      <c r="E7" s="1825"/>
      <c r="F7" s="1826"/>
      <c r="G7" s="1828"/>
      <c r="H7" s="1825"/>
      <c r="I7" s="1826"/>
      <c r="J7" s="1828"/>
      <c r="K7" s="1829"/>
      <c r="L7" s="1830"/>
      <c r="M7" s="1831"/>
      <c r="N7" s="813"/>
      <c r="O7" s="813"/>
    </row>
    <row r="8" spans="1:16" ht="29.25" customHeight="1" thickBot="1">
      <c r="A8" s="845" t="s">
        <v>223</v>
      </c>
      <c r="B8" s="1832">
        <f t="shared" ref="B8:J8" si="0">B15+B12</f>
        <v>0</v>
      </c>
      <c r="C8" s="1833">
        <f t="shared" si="0"/>
        <v>9</v>
      </c>
      <c r="D8" s="1833">
        <f t="shared" si="0"/>
        <v>9</v>
      </c>
      <c r="E8" s="2793">
        <f t="shared" si="0"/>
        <v>0</v>
      </c>
      <c r="F8" s="2793">
        <f>F15+F12</f>
        <v>5</v>
      </c>
      <c r="G8" s="2793">
        <f t="shared" si="0"/>
        <v>5</v>
      </c>
      <c r="H8" s="1832">
        <f t="shared" si="0"/>
        <v>0</v>
      </c>
      <c r="I8" s="3480">
        <f t="shared" si="0"/>
        <v>0</v>
      </c>
      <c r="J8" s="3503">
        <f t="shared" si="0"/>
        <v>0</v>
      </c>
      <c r="K8" s="1834">
        <f t="shared" ref="K8:M8" si="1">B8+E8+H8</f>
        <v>0</v>
      </c>
      <c r="L8" s="1835">
        <f t="shared" si="1"/>
        <v>14</v>
      </c>
      <c r="M8" s="1836">
        <f t="shared" si="1"/>
        <v>14</v>
      </c>
      <c r="N8" s="813"/>
      <c r="O8" s="813"/>
    </row>
    <row r="9" spans="1:16" ht="36.75" customHeight="1" thickBot="1">
      <c r="A9" s="822" t="s">
        <v>27</v>
      </c>
      <c r="B9" s="1815">
        <f t="shared" ref="B9:M9" si="2">SUM(B7:B8)</f>
        <v>0</v>
      </c>
      <c r="C9" s="1815">
        <f t="shared" si="2"/>
        <v>9</v>
      </c>
      <c r="D9" s="1837">
        <f t="shared" si="2"/>
        <v>9</v>
      </c>
      <c r="E9" s="3222">
        <f t="shared" si="2"/>
        <v>0</v>
      </c>
      <c r="F9" s="3222">
        <f t="shared" si="2"/>
        <v>5</v>
      </c>
      <c r="G9" s="3263">
        <f t="shared" si="2"/>
        <v>5</v>
      </c>
      <c r="H9" s="1815">
        <f t="shared" si="2"/>
        <v>0</v>
      </c>
      <c r="I9" s="3483">
        <f t="shared" si="2"/>
        <v>0</v>
      </c>
      <c r="J9" s="3518">
        <f t="shared" si="2"/>
        <v>0</v>
      </c>
      <c r="K9" s="1778">
        <f t="shared" si="2"/>
        <v>0</v>
      </c>
      <c r="L9" s="1778">
        <f t="shared" si="2"/>
        <v>14</v>
      </c>
      <c r="M9" s="1780">
        <f t="shared" si="2"/>
        <v>14</v>
      </c>
      <c r="N9" s="813"/>
      <c r="O9" s="813"/>
    </row>
    <row r="10" spans="1:16" ht="27" customHeight="1" thickBot="1">
      <c r="A10" s="822" t="s">
        <v>15</v>
      </c>
      <c r="B10" s="1815"/>
      <c r="C10" s="1816"/>
      <c r="D10" s="1817"/>
      <c r="E10" s="2973"/>
      <c r="F10" s="2975"/>
      <c r="G10" s="3264"/>
      <c r="H10" s="1815"/>
      <c r="I10" s="3519"/>
      <c r="J10" s="3520"/>
      <c r="K10" s="1821"/>
      <c r="L10" s="1838"/>
      <c r="M10" s="1839"/>
      <c r="N10" s="813"/>
      <c r="O10" s="813"/>
    </row>
    <row r="11" spans="1:16" ht="31.5" customHeight="1" thickBot="1">
      <c r="A11" s="825" t="s">
        <v>16</v>
      </c>
      <c r="B11" s="1840"/>
      <c r="C11" s="1841"/>
      <c r="D11" s="1842"/>
      <c r="E11" s="3265"/>
      <c r="F11" s="3266"/>
      <c r="G11" s="3267"/>
      <c r="H11" s="1840"/>
      <c r="I11" s="3521"/>
      <c r="J11" s="3522"/>
      <c r="K11" s="1843"/>
      <c r="L11" s="1844"/>
      <c r="M11" s="1845"/>
      <c r="N11" s="824"/>
      <c r="O11" s="824"/>
    </row>
    <row r="12" spans="1:16" ht="24.95" customHeight="1" thickBot="1">
      <c r="A12" s="845" t="s">
        <v>223</v>
      </c>
      <c r="B12" s="1846">
        <v>0</v>
      </c>
      <c r="C12" s="1846">
        <v>9</v>
      </c>
      <c r="D12" s="1812">
        <f>SUM(B12:C12)</f>
        <v>9</v>
      </c>
      <c r="E12" s="3216">
        <v>0</v>
      </c>
      <c r="F12" s="3216">
        <v>5</v>
      </c>
      <c r="G12" s="3246">
        <f>SUM(E12:F12)</f>
        <v>5</v>
      </c>
      <c r="H12" s="1846">
        <v>0</v>
      </c>
      <c r="I12" s="3500">
        <v>0</v>
      </c>
      <c r="J12" s="3502">
        <f>SUM(H12:I12)</f>
        <v>0</v>
      </c>
      <c r="K12" s="1834">
        <f t="shared" ref="K12:M12" si="3">B12+E12+H12</f>
        <v>0</v>
      </c>
      <c r="L12" s="1835">
        <f t="shared" si="3"/>
        <v>14</v>
      </c>
      <c r="M12" s="1836">
        <f t="shared" si="3"/>
        <v>14</v>
      </c>
      <c r="N12" s="826"/>
      <c r="O12" s="826"/>
    </row>
    <row r="13" spans="1:16" ht="24.95" customHeight="1" thickBot="1">
      <c r="A13" s="817" t="s">
        <v>17</v>
      </c>
      <c r="B13" s="1832">
        <f t="shared" ref="B13:M13" si="4">SUM(B12:B12)</f>
        <v>0</v>
      </c>
      <c r="C13" s="1832">
        <f t="shared" si="4"/>
        <v>9</v>
      </c>
      <c r="D13" s="1832">
        <f t="shared" si="4"/>
        <v>9</v>
      </c>
      <c r="E13" s="3268">
        <f t="shared" si="4"/>
        <v>0</v>
      </c>
      <c r="F13" s="3268">
        <f t="shared" si="4"/>
        <v>5</v>
      </c>
      <c r="G13" s="3268">
        <f t="shared" si="4"/>
        <v>5</v>
      </c>
      <c r="H13" s="1832">
        <f t="shared" si="4"/>
        <v>0</v>
      </c>
      <c r="I13" s="3523">
        <f t="shared" si="4"/>
        <v>0</v>
      </c>
      <c r="J13" s="3523">
        <f t="shared" si="4"/>
        <v>0</v>
      </c>
      <c r="K13" s="1779">
        <f t="shared" si="4"/>
        <v>0</v>
      </c>
      <c r="L13" s="1779">
        <f t="shared" si="4"/>
        <v>14</v>
      </c>
      <c r="M13" s="1814">
        <f t="shared" si="4"/>
        <v>14</v>
      </c>
      <c r="N13" s="838"/>
      <c r="O13" s="838"/>
    </row>
    <row r="14" spans="1:16" ht="24.95" customHeight="1" thickBot="1">
      <c r="A14" s="841" t="s">
        <v>18</v>
      </c>
      <c r="B14" s="1815"/>
      <c r="C14" s="1816"/>
      <c r="D14" s="1817"/>
      <c r="E14" s="3269"/>
      <c r="F14" s="614"/>
      <c r="G14" s="3270"/>
      <c r="H14" s="1815"/>
      <c r="I14" s="3524"/>
      <c r="J14" s="3525"/>
      <c r="K14" s="1834"/>
      <c r="L14" s="1835"/>
      <c r="M14" s="1836"/>
      <c r="N14" s="826"/>
      <c r="O14" s="826"/>
    </row>
    <row r="15" spans="1:16" ht="24.95" customHeight="1" thickBot="1">
      <c r="A15" s="845" t="s">
        <v>223</v>
      </c>
      <c r="B15" s="1818">
        <v>0</v>
      </c>
      <c r="C15" s="1819">
        <v>0</v>
      </c>
      <c r="D15" s="1820">
        <f>SUM(B15:C15)</f>
        <v>0</v>
      </c>
      <c r="E15" s="3217">
        <v>0</v>
      </c>
      <c r="F15" s="3248">
        <v>0</v>
      </c>
      <c r="G15" s="2943">
        <f>SUM(E15:F15)</f>
        <v>0</v>
      </c>
      <c r="H15" s="1813">
        <v>0</v>
      </c>
      <c r="I15" s="3484">
        <v>0</v>
      </c>
      <c r="J15" s="3506">
        <f>SUM(H15:I15)</f>
        <v>0</v>
      </c>
      <c r="K15" s="1822">
        <f t="shared" ref="K15:M15" si="5">B15+E15+H15</f>
        <v>0</v>
      </c>
      <c r="L15" s="1823">
        <f t="shared" si="5"/>
        <v>0</v>
      </c>
      <c r="M15" s="1824">
        <f t="shared" si="5"/>
        <v>0</v>
      </c>
      <c r="N15" s="826"/>
      <c r="O15" s="826"/>
    </row>
    <row r="16" spans="1:16" ht="36.75" customHeight="1" thickBot="1">
      <c r="A16" s="817" t="s">
        <v>19</v>
      </c>
      <c r="B16" s="847">
        <f t="shared" ref="B16:M16" si="6">SUM(B15:B15)</f>
        <v>0</v>
      </c>
      <c r="C16" s="847">
        <f t="shared" si="6"/>
        <v>0</v>
      </c>
      <c r="D16" s="847">
        <f t="shared" si="6"/>
        <v>0</v>
      </c>
      <c r="E16" s="3271">
        <f t="shared" si="6"/>
        <v>0</v>
      </c>
      <c r="F16" s="3271">
        <f t="shared" si="6"/>
        <v>0</v>
      </c>
      <c r="G16" s="3271">
        <f t="shared" si="6"/>
        <v>0</v>
      </c>
      <c r="H16" s="847">
        <f t="shared" si="6"/>
        <v>0</v>
      </c>
      <c r="I16" s="3526">
        <f t="shared" si="6"/>
        <v>0</v>
      </c>
      <c r="J16" s="3526">
        <f t="shared" si="6"/>
        <v>0</v>
      </c>
      <c r="K16" s="828">
        <f t="shared" si="6"/>
        <v>0</v>
      </c>
      <c r="L16" s="828">
        <f t="shared" si="6"/>
        <v>0</v>
      </c>
      <c r="M16" s="840">
        <f t="shared" si="6"/>
        <v>0</v>
      </c>
      <c r="N16" s="826"/>
      <c r="O16" s="826"/>
    </row>
    <row r="17" spans="1:16" ht="30" customHeight="1" thickBot="1">
      <c r="A17" s="829" t="s">
        <v>29</v>
      </c>
      <c r="B17" s="842">
        <f t="shared" ref="B17:M17" si="7">B13</f>
        <v>0</v>
      </c>
      <c r="C17" s="842">
        <f t="shared" si="7"/>
        <v>9</v>
      </c>
      <c r="D17" s="842">
        <f t="shared" si="7"/>
        <v>9</v>
      </c>
      <c r="E17" s="3222">
        <f t="shared" si="7"/>
        <v>0</v>
      </c>
      <c r="F17" s="3222">
        <f t="shared" si="7"/>
        <v>5</v>
      </c>
      <c r="G17" s="3272">
        <f t="shared" si="7"/>
        <v>5</v>
      </c>
      <c r="H17" s="846">
        <f t="shared" si="7"/>
        <v>0</v>
      </c>
      <c r="I17" s="3527">
        <f t="shared" si="7"/>
        <v>0</v>
      </c>
      <c r="J17" s="3527">
        <f t="shared" si="7"/>
        <v>0</v>
      </c>
      <c r="K17" s="754">
        <f t="shared" si="7"/>
        <v>0</v>
      </c>
      <c r="L17" s="754">
        <f t="shared" si="7"/>
        <v>14</v>
      </c>
      <c r="M17" s="764">
        <f t="shared" si="7"/>
        <v>14</v>
      </c>
      <c r="N17" s="844"/>
      <c r="O17" s="844"/>
    </row>
    <row r="18" spans="1:16" ht="27" thickBot="1">
      <c r="A18" s="829" t="s">
        <v>30</v>
      </c>
      <c r="B18" s="842">
        <f t="shared" ref="B18:M18" si="8">B16</f>
        <v>0</v>
      </c>
      <c r="C18" s="842">
        <f t="shared" si="8"/>
        <v>0</v>
      </c>
      <c r="D18" s="842">
        <f t="shared" si="8"/>
        <v>0</v>
      </c>
      <c r="E18" s="3222">
        <f t="shared" si="8"/>
        <v>0</v>
      </c>
      <c r="F18" s="3222">
        <f t="shared" si="8"/>
        <v>0</v>
      </c>
      <c r="G18" s="3272">
        <f t="shared" si="8"/>
        <v>0</v>
      </c>
      <c r="H18" s="846">
        <f t="shared" si="8"/>
        <v>0</v>
      </c>
      <c r="I18" s="3527">
        <f t="shared" si="8"/>
        <v>0</v>
      </c>
      <c r="J18" s="3527">
        <f t="shared" si="8"/>
        <v>0</v>
      </c>
      <c r="K18" s="754">
        <f t="shared" si="8"/>
        <v>0</v>
      </c>
      <c r="L18" s="754">
        <f t="shared" si="8"/>
        <v>0</v>
      </c>
      <c r="M18" s="764">
        <f t="shared" si="8"/>
        <v>0</v>
      </c>
      <c r="N18" s="244"/>
      <c r="O18" s="244"/>
    </row>
    <row r="19" spans="1:16" ht="30.75" thickBot="1">
      <c r="A19" s="848" t="s">
        <v>31</v>
      </c>
      <c r="B19" s="849">
        <f t="shared" ref="B19:M19" si="9">SUM(B17:B18)</f>
        <v>0</v>
      </c>
      <c r="C19" s="849">
        <f t="shared" si="9"/>
        <v>9</v>
      </c>
      <c r="D19" s="849">
        <f t="shared" si="9"/>
        <v>9</v>
      </c>
      <c r="E19" s="3273">
        <f t="shared" si="9"/>
        <v>0</v>
      </c>
      <c r="F19" s="3273">
        <f t="shared" si="9"/>
        <v>5</v>
      </c>
      <c r="G19" s="3274">
        <f t="shared" si="9"/>
        <v>5</v>
      </c>
      <c r="H19" s="850">
        <f t="shared" si="9"/>
        <v>0</v>
      </c>
      <c r="I19" s="3528">
        <f t="shared" si="9"/>
        <v>0</v>
      </c>
      <c r="J19" s="3528">
        <f t="shared" si="9"/>
        <v>0</v>
      </c>
      <c r="K19" s="850">
        <f t="shared" si="9"/>
        <v>0</v>
      </c>
      <c r="L19" s="850">
        <f t="shared" si="9"/>
        <v>14</v>
      </c>
      <c r="M19" s="851">
        <f t="shared" si="9"/>
        <v>14</v>
      </c>
      <c r="N19" s="244"/>
      <c r="O19" s="244"/>
    </row>
    <row r="20" spans="1:16" ht="12" customHeight="1">
      <c r="A20" s="826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</row>
    <row r="21" spans="1:16" ht="25.5" hidden="1" customHeight="1">
      <c r="A21" s="826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</row>
    <row r="22" spans="1:16" ht="37.5" customHeight="1">
      <c r="A22" s="7117"/>
      <c r="B22" s="7117"/>
      <c r="C22" s="7117"/>
      <c r="D22" s="7117"/>
      <c r="E22" s="7117"/>
      <c r="F22" s="7117"/>
      <c r="G22" s="7117"/>
      <c r="H22" s="7117"/>
      <c r="I22" s="7117"/>
      <c r="J22" s="7117"/>
      <c r="K22" s="7117"/>
      <c r="L22" s="7117"/>
      <c r="M22" s="7117"/>
      <c r="N22" s="7117"/>
      <c r="O22" s="7117"/>
      <c r="P22" s="7117"/>
    </row>
    <row r="23" spans="1:16" ht="26.25" customHeight="1"/>
    <row r="24" spans="1:16" ht="25.5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</sheetData>
  <mergeCells count="11">
    <mergeCell ref="B5:D5"/>
    <mergeCell ref="E5:G5"/>
    <mergeCell ref="H5:J5"/>
    <mergeCell ref="A22:P22"/>
    <mergeCell ref="A4:A6"/>
    <mergeCell ref="K4:M5"/>
    <mergeCell ref="A1:P1"/>
    <mergeCell ref="A2:M2"/>
    <mergeCell ref="B4:D4"/>
    <mergeCell ref="E4:G4"/>
    <mergeCell ref="H4:J4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4"/>
  <sheetViews>
    <sheetView zoomScale="50" zoomScaleNormal="50" workbookViewId="0">
      <selection activeCell="B37" sqref="B37"/>
    </sheetView>
  </sheetViews>
  <sheetFormatPr defaultColWidth="9.140625" defaultRowHeight="25.5"/>
  <cols>
    <col min="1" max="1" width="88.7109375" style="230" customWidth="1"/>
    <col min="2" max="2" width="14.140625" style="230" customWidth="1"/>
    <col min="3" max="3" width="12.7109375" style="230" customWidth="1"/>
    <col min="4" max="4" width="12.28515625" style="230" customWidth="1"/>
    <col min="5" max="5" width="14.5703125" style="230" customWidth="1"/>
    <col min="6" max="6" width="12.7109375" style="230" customWidth="1"/>
    <col min="7" max="7" width="11" style="230" customWidth="1"/>
    <col min="8" max="8" width="14.28515625" style="230" customWidth="1"/>
    <col min="9" max="9" width="15.5703125" style="230" customWidth="1"/>
    <col min="10" max="10" width="12.28515625" style="230" customWidth="1"/>
    <col min="11" max="11" width="13.85546875" style="230" customWidth="1"/>
    <col min="12" max="12" width="13.5703125" style="230" customWidth="1"/>
    <col min="13" max="13" width="12" style="230" customWidth="1"/>
    <col min="14" max="14" width="13.7109375" style="230" customWidth="1"/>
    <col min="15" max="15" width="12.7109375" style="230" customWidth="1"/>
    <col min="16" max="16" width="14.5703125" style="230" customWidth="1"/>
    <col min="17" max="18" width="10.7109375" style="230" customWidth="1"/>
    <col min="19" max="19" width="9.140625" style="230"/>
    <col min="20" max="20" width="12.7109375" style="230" customWidth="1"/>
    <col min="21" max="21" width="36.7109375" style="230" customWidth="1"/>
    <col min="22" max="23" width="9.140625" style="230"/>
    <col min="24" max="24" width="10.5703125" style="230" customWidth="1"/>
    <col min="25" max="25" width="11.28515625" style="230" customWidth="1"/>
    <col min="26" max="257" width="9.140625" style="230"/>
    <col min="258" max="16384" width="9.140625" style="231"/>
  </cols>
  <sheetData>
    <row r="1" spans="1:21" ht="39.75" customHeight="1">
      <c r="A1" s="7166" t="s">
        <v>226</v>
      </c>
      <c r="B1" s="7166"/>
      <c r="C1" s="7166"/>
      <c r="D1" s="7166"/>
      <c r="E1" s="7166"/>
      <c r="F1" s="7166"/>
      <c r="G1" s="7166"/>
      <c r="H1" s="7166"/>
      <c r="I1" s="7166"/>
      <c r="J1" s="7166"/>
      <c r="K1" s="7166"/>
      <c r="L1" s="7166"/>
      <c r="M1" s="7166"/>
      <c r="N1" s="7166"/>
      <c r="O1" s="7166"/>
      <c r="P1" s="7166"/>
      <c r="Q1" s="516"/>
      <c r="R1" s="516"/>
      <c r="S1" s="516"/>
      <c r="T1" s="516"/>
    </row>
    <row r="2" spans="1:21" ht="19.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21" ht="27" customHeight="1">
      <c r="A3" s="7166" t="s">
        <v>392</v>
      </c>
      <c r="B3" s="7166"/>
      <c r="C3" s="7166"/>
      <c r="D3" s="7166"/>
      <c r="E3" s="7166"/>
      <c r="F3" s="7166"/>
      <c r="G3" s="7166"/>
      <c r="H3" s="7166"/>
      <c r="I3" s="7166"/>
      <c r="J3" s="7166"/>
      <c r="K3" s="7166"/>
      <c r="L3" s="7166"/>
      <c r="M3" s="7166"/>
      <c r="N3" s="7166"/>
      <c r="O3" s="7166"/>
      <c r="P3" s="7166"/>
      <c r="Q3" s="1615"/>
      <c r="R3" s="1615"/>
    </row>
    <row r="4" spans="1:21" ht="18" customHeight="1" thickBot="1">
      <c r="A4" s="506"/>
    </row>
    <row r="5" spans="1:21" ht="33" customHeight="1" thickBot="1">
      <c r="A5" s="7169" t="s">
        <v>1</v>
      </c>
      <c r="B5" s="7170" t="s">
        <v>2</v>
      </c>
      <c r="C5" s="7170"/>
      <c r="D5" s="7170"/>
      <c r="E5" s="7171" t="s">
        <v>3</v>
      </c>
      <c r="F5" s="7171"/>
      <c r="G5" s="7171"/>
      <c r="H5" s="7171" t="s">
        <v>4</v>
      </c>
      <c r="I5" s="7171"/>
      <c r="J5" s="7171"/>
      <c r="K5" s="7170" t="s">
        <v>5</v>
      </c>
      <c r="L5" s="7170"/>
      <c r="M5" s="7170"/>
      <c r="N5" s="7172" t="s">
        <v>22</v>
      </c>
      <c r="O5" s="7172"/>
      <c r="P5" s="7172"/>
      <c r="Q5" s="1616"/>
      <c r="R5" s="1616"/>
    </row>
    <row r="6" spans="1:21" ht="11.25" customHeight="1" thickBot="1">
      <c r="A6" s="7169"/>
      <c r="B6" s="7170"/>
      <c r="C6" s="7170"/>
      <c r="D6" s="7170"/>
      <c r="E6" s="7171"/>
      <c r="F6" s="7171"/>
      <c r="G6" s="7171"/>
      <c r="H6" s="7171"/>
      <c r="I6" s="7171"/>
      <c r="J6" s="7171"/>
      <c r="K6" s="7170"/>
      <c r="L6" s="7170"/>
      <c r="M6" s="7170"/>
      <c r="N6" s="7172"/>
      <c r="O6" s="7172"/>
      <c r="P6" s="7172"/>
      <c r="Q6" s="1616"/>
      <c r="R6" s="1616"/>
    </row>
    <row r="7" spans="1:21" ht="91.5" customHeight="1" thickBot="1">
      <c r="A7" s="7169"/>
      <c r="B7" s="814" t="s">
        <v>7</v>
      </c>
      <c r="C7" s="815" t="s">
        <v>8</v>
      </c>
      <c r="D7" s="816" t="s">
        <v>9</v>
      </c>
      <c r="E7" s="814" t="s">
        <v>7</v>
      </c>
      <c r="F7" s="815" t="s">
        <v>8</v>
      </c>
      <c r="G7" s="816" t="s">
        <v>9</v>
      </c>
      <c r="H7" s="814" t="s">
        <v>7</v>
      </c>
      <c r="I7" s="815" t="s">
        <v>8</v>
      </c>
      <c r="J7" s="816" t="s">
        <v>9</v>
      </c>
      <c r="K7" s="814" t="s">
        <v>7</v>
      </c>
      <c r="L7" s="815" t="s">
        <v>8</v>
      </c>
      <c r="M7" s="816" t="s">
        <v>9</v>
      </c>
      <c r="N7" s="814" t="s">
        <v>7</v>
      </c>
      <c r="O7" s="815" t="s">
        <v>8</v>
      </c>
      <c r="P7" s="816" t="s">
        <v>9</v>
      </c>
      <c r="Q7" s="1616"/>
      <c r="R7" s="1616"/>
    </row>
    <row r="8" spans="1:21" ht="28.5" customHeight="1" thickBot="1">
      <c r="A8" s="1640" t="s">
        <v>10</v>
      </c>
      <c r="B8" s="1641"/>
      <c r="C8" s="1641"/>
      <c r="D8" s="1641"/>
      <c r="E8" s="1641"/>
      <c r="F8" s="1641"/>
      <c r="G8" s="1642"/>
      <c r="H8" s="1643"/>
      <c r="I8" s="1641"/>
      <c r="J8" s="1641"/>
      <c r="K8" s="1641"/>
      <c r="L8" s="1641"/>
      <c r="M8" s="1642"/>
      <c r="N8" s="1641"/>
      <c r="O8" s="1641"/>
      <c r="P8" s="1642"/>
      <c r="Q8" s="1616"/>
      <c r="R8" s="1616"/>
    </row>
    <row r="9" spans="1:21" s="230" customFormat="1" ht="28.5" customHeight="1">
      <c r="A9" s="1644" t="s">
        <v>182</v>
      </c>
      <c r="B9" s="3300">
        <v>0</v>
      </c>
      <c r="C9" s="3301">
        <v>0</v>
      </c>
      <c r="D9" s="3300">
        <v>0</v>
      </c>
      <c r="E9" s="5410">
        <v>35</v>
      </c>
      <c r="F9" s="5411">
        <v>0</v>
      </c>
      <c r="G9" s="5410">
        <v>35</v>
      </c>
      <c r="H9" s="5410">
        <v>9</v>
      </c>
      <c r="I9" s="5411">
        <v>0</v>
      </c>
      <c r="J9" s="5410">
        <v>9</v>
      </c>
      <c r="K9" s="3300">
        <v>23</v>
      </c>
      <c r="L9" s="3301">
        <v>0</v>
      </c>
      <c r="M9" s="3300">
        <v>23</v>
      </c>
      <c r="N9" s="1645">
        <f>B9+E9+H9+K9</f>
        <v>67</v>
      </c>
      <c r="O9" s="1646">
        <f>SUM(C9)+F9+I9+L9</f>
        <v>0</v>
      </c>
      <c r="P9" s="1647">
        <f>SUM(N9:O9)</f>
        <v>67</v>
      </c>
      <c r="Q9" s="1616"/>
      <c r="R9" s="7167"/>
      <c r="S9" s="7167"/>
      <c r="T9" s="7167"/>
      <c r="U9" s="7167"/>
    </row>
    <row r="10" spans="1:21" s="230" customFormat="1" ht="33.75" customHeight="1">
      <c r="A10" s="1648" t="s">
        <v>184</v>
      </c>
      <c r="B10" s="3302">
        <v>0</v>
      </c>
      <c r="C10" s="3303">
        <v>0</v>
      </c>
      <c r="D10" s="3302">
        <v>0</v>
      </c>
      <c r="E10" s="5412">
        <v>0</v>
      </c>
      <c r="F10" s="5413">
        <v>0</v>
      </c>
      <c r="G10" s="5412">
        <v>0</v>
      </c>
      <c r="H10" s="5412">
        <v>15</v>
      </c>
      <c r="I10" s="5413">
        <v>0</v>
      </c>
      <c r="J10" s="5412">
        <v>15</v>
      </c>
      <c r="K10" s="3302">
        <v>19</v>
      </c>
      <c r="L10" s="3303">
        <v>0</v>
      </c>
      <c r="M10" s="3302">
        <v>19</v>
      </c>
      <c r="N10" s="1649">
        <f>B10+E10+H10+K10</f>
        <v>34</v>
      </c>
      <c r="O10" s="1650">
        <f>C10+F291+I10+L10+F10</f>
        <v>0</v>
      </c>
      <c r="P10" s="1651">
        <f>SUM(N10:O10)</f>
        <v>34</v>
      </c>
      <c r="Q10" s="1616"/>
      <c r="R10" s="1616"/>
    </row>
    <row r="11" spans="1:21" s="230" customFormat="1" ht="35.25" customHeight="1">
      <c r="A11" s="1648" t="s">
        <v>183</v>
      </c>
      <c r="B11" s="3302">
        <v>26</v>
      </c>
      <c r="C11" s="3303">
        <v>0</v>
      </c>
      <c r="D11" s="3302">
        <v>26</v>
      </c>
      <c r="E11" s="5412">
        <v>18</v>
      </c>
      <c r="F11" s="5413">
        <v>0</v>
      </c>
      <c r="G11" s="5412">
        <v>18</v>
      </c>
      <c r="H11" s="5412">
        <v>8</v>
      </c>
      <c r="I11" s="5413">
        <v>0</v>
      </c>
      <c r="J11" s="5412">
        <v>8</v>
      </c>
      <c r="K11" s="3302">
        <v>16</v>
      </c>
      <c r="L11" s="3303">
        <v>0</v>
      </c>
      <c r="M11" s="3302">
        <v>16</v>
      </c>
      <c r="N11" s="1649">
        <f>B11+E11+H11+K11</f>
        <v>68</v>
      </c>
      <c r="O11" s="1650">
        <f>C11+F292+I11+L11+F11</f>
        <v>0</v>
      </c>
      <c r="P11" s="1651">
        <f>SUM(N11:O11)</f>
        <v>68</v>
      </c>
      <c r="Q11" s="1616"/>
      <c r="R11" s="1616"/>
    </row>
    <row r="12" spans="1:21" s="230" customFormat="1" ht="33" customHeight="1" thickBot="1">
      <c r="A12" s="1648" t="s">
        <v>92</v>
      </c>
      <c r="B12" s="3304">
        <v>0</v>
      </c>
      <c r="C12" s="1652">
        <v>0</v>
      </c>
      <c r="D12" s="3304">
        <v>0</v>
      </c>
      <c r="E12" s="5414">
        <v>0</v>
      </c>
      <c r="F12" s="5415">
        <v>0</v>
      </c>
      <c r="G12" s="5414">
        <v>0</v>
      </c>
      <c r="H12" s="5414">
        <v>0</v>
      </c>
      <c r="I12" s="5415">
        <v>0</v>
      </c>
      <c r="J12" s="5414">
        <v>0</v>
      </c>
      <c r="K12" s="3304">
        <v>24</v>
      </c>
      <c r="L12" s="1652">
        <v>0</v>
      </c>
      <c r="M12" s="3304">
        <v>24</v>
      </c>
      <c r="N12" s="1653">
        <f>B12+E12+H12+K12</f>
        <v>24</v>
      </c>
      <c r="O12" s="1654">
        <f>C12+F293+I12+L12+F12</f>
        <v>0</v>
      </c>
      <c r="P12" s="1651">
        <f>SUM(N12:O12)</f>
        <v>24</v>
      </c>
      <c r="Q12" s="1616"/>
      <c r="R12" s="1616"/>
    </row>
    <row r="13" spans="1:21" s="230" customFormat="1" ht="33" customHeight="1" thickBot="1">
      <c r="A13" s="2238" t="s">
        <v>27</v>
      </c>
      <c r="B13" s="3305">
        <f t="shared" ref="B13:H13" si="0">SUM(B9:B12)</f>
        <v>26</v>
      </c>
      <c r="C13" s="3306">
        <f t="shared" si="0"/>
        <v>0</v>
      </c>
      <c r="D13" s="3305">
        <f t="shared" si="0"/>
        <v>26</v>
      </c>
      <c r="E13" s="5416">
        <f t="shared" si="0"/>
        <v>53</v>
      </c>
      <c r="F13" s="5417">
        <f t="shared" si="0"/>
        <v>0</v>
      </c>
      <c r="G13" s="5416">
        <f t="shared" si="0"/>
        <v>53</v>
      </c>
      <c r="H13" s="5416">
        <f t="shared" si="0"/>
        <v>32</v>
      </c>
      <c r="I13" s="5417">
        <v>0</v>
      </c>
      <c r="J13" s="5416">
        <f t="shared" ref="J13" si="1">SUM(J9:J12)</f>
        <v>32</v>
      </c>
      <c r="K13" s="3305">
        <f t="shared" ref="K13:M13" si="2">SUM(K9:K12)</f>
        <v>82</v>
      </c>
      <c r="L13" s="3306">
        <f t="shared" si="2"/>
        <v>0</v>
      </c>
      <c r="M13" s="3307">
        <f t="shared" si="2"/>
        <v>82</v>
      </c>
      <c r="N13" s="1655">
        <f t="shared" ref="N13:P13" si="3">SUM(N9:N12)</f>
        <v>193</v>
      </c>
      <c r="O13" s="1655">
        <f t="shared" si="3"/>
        <v>0</v>
      </c>
      <c r="P13" s="1656">
        <f t="shared" si="3"/>
        <v>193</v>
      </c>
      <c r="Q13" s="1616"/>
      <c r="R13" s="1616"/>
    </row>
    <row r="14" spans="1:21" s="230" customFormat="1" ht="31.5" customHeight="1" thickBot="1">
      <c r="A14" s="2238" t="s">
        <v>15</v>
      </c>
      <c r="B14" s="3300"/>
      <c r="C14" s="3301"/>
      <c r="D14" s="3308"/>
      <c r="E14" s="5410"/>
      <c r="F14" s="5411"/>
      <c r="G14" s="5418"/>
      <c r="H14" s="5410"/>
      <c r="I14" s="5411"/>
      <c r="J14" s="5418"/>
      <c r="K14" s="3300"/>
      <c r="L14" s="3301"/>
      <c r="M14" s="3308"/>
      <c r="N14" s="1657"/>
      <c r="O14" s="1657"/>
      <c r="P14" s="1658"/>
      <c r="Q14" s="1616"/>
      <c r="R14" s="1616"/>
    </row>
    <row r="15" spans="1:21" s="230" customFormat="1" ht="26.25" customHeight="1" thickBot="1">
      <c r="A15" s="2239" t="s">
        <v>16</v>
      </c>
      <c r="B15" s="3300"/>
      <c r="C15" s="3301"/>
      <c r="D15" s="3308"/>
      <c r="E15" s="5410"/>
      <c r="F15" s="5411"/>
      <c r="G15" s="5418"/>
      <c r="H15" s="5410"/>
      <c r="I15" s="5411"/>
      <c r="J15" s="5418"/>
      <c r="K15" s="3300"/>
      <c r="L15" s="3301"/>
      <c r="M15" s="3308"/>
      <c r="N15" s="5722"/>
      <c r="O15" s="5723"/>
      <c r="P15" s="1659"/>
      <c r="Q15" s="239"/>
      <c r="R15" s="239"/>
    </row>
    <row r="16" spans="1:21" s="230" customFormat="1" ht="24.95" customHeight="1">
      <c r="A16" s="2237" t="s">
        <v>182</v>
      </c>
      <c r="B16" s="3300">
        <v>0</v>
      </c>
      <c r="C16" s="3301">
        <v>0</v>
      </c>
      <c r="D16" s="3308">
        <v>0</v>
      </c>
      <c r="E16" s="5410">
        <v>34</v>
      </c>
      <c r="F16" s="5411">
        <v>0</v>
      </c>
      <c r="G16" s="5418">
        <v>34</v>
      </c>
      <c r="H16" s="5410">
        <v>8</v>
      </c>
      <c r="I16" s="5411">
        <v>0</v>
      </c>
      <c r="J16" s="5418">
        <v>8</v>
      </c>
      <c r="K16" s="3300">
        <v>23</v>
      </c>
      <c r="L16" s="3301">
        <v>0</v>
      </c>
      <c r="M16" s="3300">
        <v>23</v>
      </c>
      <c r="N16" s="5724">
        <f t="shared" ref="N16:O19" si="4">B16+E16+H16+K16</f>
        <v>65</v>
      </c>
      <c r="O16" s="5725">
        <f t="shared" si="4"/>
        <v>0</v>
      </c>
      <c r="P16" s="5726">
        <f>SUM(N16:O16)</f>
        <v>65</v>
      </c>
      <c r="Q16" s="515"/>
      <c r="R16" s="515"/>
    </row>
    <row r="17" spans="1:19" s="230" customFormat="1" ht="30.75" customHeight="1">
      <c r="A17" s="1648" t="s">
        <v>184</v>
      </c>
      <c r="B17" s="3302">
        <v>0</v>
      </c>
      <c r="C17" s="3303">
        <v>0</v>
      </c>
      <c r="D17" s="3302">
        <v>0</v>
      </c>
      <c r="E17" s="5412">
        <v>0</v>
      </c>
      <c r="F17" s="5413">
        <v>0</v>
      </c>
      <c r="G17" s="5412">
        <v>0</v>
      </c>
      <c r="H17" s="5412">
        <v>15</v>
      </c>
      <c r="I17" s="5413">
        <v>0</v>
      </c>
      <c r="J17" s="5412">
        <v>15</v>
      </c>
      <c r="K17" s="3302">
        <v>18</v>
      </c>
      <c r="L17" s="3303">
        <v>0</v>
      </c>
      <c r="M17" s="3309">
        <v>18</v>
      </c>
      <c r="N17" s="1649">
        <f t="shared" si="4"/>
        <v>33</v>
      </c>
      <c r="O17" s="1650">
        <f t="shared" si="4"/>
        <v>0</v>
      </c>
      <c r="P17" s="1660">
        <f>SUM(N17:O17)</f>
        <v>33</v>
      </c>
      <c r="Q17" s="515"/>
      <c r="R17" s="515"/>
    </row>
    <row r="18" spans="1:19" s="230" customFormat="1" ht="32.25" customHeight="1">
      <c r="A18" s="1648" t="s">
        <v>183</v>
      </c>
      <c r="B18" s="3302">
        <v>26</v>
      </c>
      <c r="C18" s="3303">
        <v>0</v>
      </c>
      <c r="D18" s="3302">
        <v>26</v>
      </c>
      <c r="E18" s="5412">
        <v>18</v>
      </c>
      <c r="F18" s="5413">
        <v>0</v>
      </c>
      <c r="G18" s="5412">
        <v>18</v>
      </c>
      <c r="H18" s="5412">
        <v>8</v>
      </c>
      <c r="I18" s="5413">
        <v>0</v>
      </c>
      <c r="J18" s="5412">
        <v>8</v>
      </c>
      <c r="K18" s="3302">
        <v>16</v>
      </c>
      <c r="L18" s="3303">
        <v>0</v>
      </c>
      <c r="M18" s="3302">
        <v>16</v>
      </c>
      <c r="N18" s="1649">
        <f t="shared" si="4"/>
        <v>68</v>
      </c>
      <c r="O18" s="1650">
        <f t="shared" si="4"/>
        <v>0</v>
      </c>
      <c r="P18" s="1660">
        <f>SUM(N18:O18)</f>
        <v>68</v>
      </c>
      <c r="Q18" s="515"/>
      <c r="R18" s="515"/>
    </row>
    <row r="19" spans="1:19" s="230" customFormat="1" ht="29.25" customHeight="1" thickBot="1">
      <c r="A19" s="1661" t="s">
        <v>92</v>
      </c>
      <c r="B19" s="3304">
        <v>0</v>
      </c>
      <c r="C19" s="1652">
        <v>0</v>
      </c>
      <c r="D19" s="3304">
        <v>0</v>
      </c>
      <c r="E19" s="5414">
        <v>0</v>
      </c>
      <c r="F19" s="5415">
        <v>0</v>
      </c>
      <c r="G19" s="5414">
        <v>0</v>
      </c>
      <c r="H19" s="5414">
        <v>0</v>
      </c>
      <c r="I19" s="5415">
        <v>0</v>
      </c>
      <c r="J19" s="5414">
        <v>0</v>
      </c>
      <c r="K19" s="3304">
        <v>24</v>
      </c>
      <c r="L19" s="1652">
        <v>0</v>
      </c>
      <c r="M19" s="3304">
        <v>24</v>
      </c>
      <c r="N19" s="1649">
        <f t="shared" si="4"/>
        <v>24</v>
      </c>
      <c r="O19" s="1650">
        <f t="shared" si="4"/>
        <v>0</v>
      </c>
      <c r="P19" s="1660">
        <f>SUM(N19:O19)</f>
        <v>24</v>
      </c>
      <c r="Q19" s="515"/>
      <c r="R19" s="515"/>
    </row>
    <row r="20" spans="1:19" s="230" customFormat="1" ht="28.5" customHeight="1" thickBot="1">
      <c r="A20" s="1662" t="s">
        <v>17</v>
      </c>
      <c r="B20" s="3310">
        <f t="shared" ref="B20:H20" si="5">SUM(B16:B19)</f>
        <v>26</v>
      </c>
      <c r="C20" s="3311">
        <f t="shared" si="5"/>
        <v>0</v>
      </c>
      <c r="D20" s="3312">
        <f t="shared" si="5"/>
        <v>26</v>
      </c>
      <c r="E20" s="5419">
        <f t="shared" si="5"/>
        <v>52</v>
      </c>
      <c r="F20" s="5420">
        <f t="shared" si="5"/>
        <v>0</v>
      </c>
      <c r="G20" s="5421">
        <f t="shared" si="5"/>
        <v>52</v>
      </c>
      <c r="H20" s="5419">
        <f t="shared" si="5"/>
        <v>31</v>
      </c>
      <c r="I20" s="5420">
        <v>0</v>
      </c>
      <c r="J20" s="5421">
        <f t="shared" ref="J20" si="6">SUM(J16:J19)</f>
        <v>31</v>
      </c>
      <c r="K20" s="3310">
        <f t="shared" ref="K20:M20" si="7">SUM(K16:K19)</f>
        <v>81</v>
      </c>
      <c r="L20" s="3311">
        <f t="shared" si="7"/>
        <v>0</v>
      </c>
      <c r="M20" s="3312">
        <f t="shared" si="7"/>
        <v>81</v>
      </c>
      <c r="N20" s="1663">
        <f t="shared" ref="N20:P20" si="8">SUM(N16:N19)</f>
        <v>190</v>
      </c>
      <c r="O20" s="1663">
        <f t="shared" si="8"/>
        <v>0</v>
      </c>
      <c r="P20" s="1664">
        <f t="shared" si="8"/>
        <v>190</v>
      </c>
      <c r="Q20" s="240"/>
      <c r="R20" s="240"/>
    </row>
    <row r="21" spans="1:19" s="230" customFormat="1" ht="41.25" customHeight="1" thickBot="1">
      <c r="A21" s="2944" t="s">
        <v>18</v>
      </c>
      <c r="B21" s="3313"/>
      <c r="C21" s="3314"/>
      <c r="D21" s="3315"/>
      <c r="E21" s="5422"/>
      <c r="F21" s="5423"/>
      <c r="G21" s="5424"/>
      <c r="H21" s="5422"/>
      <c r="I21" s="5423"/>
      <c r="J21" s="5424"/>
      <c r="K21" s="3313"/>
      <c r="L21" s="3314"/>
      <c r="M21" s="3315"/>
      <c r="N21" s="1665"/>
      <c r="O21" s="1666"/>
      <c r="P21" s="1667"/>
      <c r="Q21" s="515"/>
      <c r="R21" s="515"/>
    </row>
    <row r="22" spans="1:19" s="230" customFormat="1" ht="29.25" customHeight="1">
      <c r="A22" s="2945" t="s">
        <v>182</v>
      </c>
      <c r="B22" s="3300">
        <v>0</v>
      </c>
      <c r="C22" s="3301">
        <v>0</v>
      </c>
      <c r="D22" s="3319">
        <v>0</v>
      </c>
      <c r="E22" s="5410">
        <v>1</v>
      </c>
      <c r="F22" s="5411">
        <v>0</v>
      </c>
      <c r="G22" s="5418">
        <v>1</v>
      </c>
      <c r="H22" s="5410">
        <v>1</v>
      </c>
      <c r="I22" s="5411">
        <v>0</v>
      </c>
      <c r="J22" s="5418">
        <v>1</v>
      </c>
      <c r="K22" s="3322">
        <v>0</v>
      </c>
      <c r="L22" s="3301">
        <v>0</v>
      </c>
      <c r="M22" s="3308">
        <v>0</v>
      </c>
      <c r="N22" s="1645">
        <f t="shared" ref="N22:O25" si="9">B22+E22+H22+K22</f>
        <v>2</v>
      </c>
      <c r="O22" s="1646">
        <f t="shared" si="9"/>
        <v>0</v>
      </c>
      <c r="P22" s="1668">
        <f>SUM(N22:O22)</f>
        <v>2</v>
      </c>
      <c r="Q22" s="515"/>
      <c r="R22" s="515"/>
    </row>
    <row r="23" spans="1:19" s="230" customFormat="1" ht="30.75" customHeight="1">
      <c r="A23" s="2946" t="s">
        <v>184</v>
      </c>
      <c r="B23" s="3302">
        <v>0</v>
      </c>
      <c r="C23" s="3303">
        <v>0</v>
      </c>
      <c r="D23" s="3320">
        <v>0</v>
      </c>
      <c r="E23" s="5413">
        <v>0</v>
      </c>
      <c r="F23" s="5413">
        <v>0</v>
      </c>
      <c r="G23" s="5413">
        <v>0</v>
      </c>
      <c r="H23" s="5413">
        <v>0</v>
      </c>
      <c r="I23" s="5413">
        <v>0</v>
      </c>
      <c r="J23" s="5413">
        <v>0</v>
      </c>
      <c r="K23" s="3323">
        <v>1</v>
      </c>
      <c r="L23" s="3303">
        <v>0</v>
      </c>
      <c r="M23" s="3309">
        <v>1</v>
      </c>
      <c r="N23" s="1649">
        <f t="shared" si="9"/>
        <v>1</v>
      </c>
      <c r="O23" s="1650">
        <f t="shared" si="9"/>
        <v>0</v>
      </c>
      <c r="P23" s="1660">
        <f>SUM(N23:O23)</f>
        <v>1</v>
      </c>
      <c r="Q23" s="515"/>
      <c r="R23" s="515"/>
    </row>
    <row r="24" spans="1:19" s="230" customFormat="1" ht="29.25" customHeight="1">
      <c r="A24" s="2946" t="s">
        <v>183</v>
      </c>
      <c r="B24" s="3302">
        <v>0</v>
      </c>
      <c r="C24" s="3303">
        <v>0</v>
      </c>
      <c r="D24" s="3320">
        <v>0</v>
      </c>
      <c r="E24" s="5413">
        <v>0</v>
      </c>
      <c r="F24" s="5413">
        <v>0</v>
      </c>
      <c r="G24" s="5413">
        <v>0</v>
      </c>
      <c r="H24" s="5413">
        <v>0</v>
      </c>
      <c r="I24" s="5413">
        <v>0</v>
      </c>
      <c r="J24" s="5413">
        <v>0</v>
      </c>
      <c r="K24" s="3323">
        <v>0</v>
      </c>
      <c r="L24" s="3303">
        <v>0</v>
      </c>
      <c r="M24" s="3309">
        <v>0</v>
      </c>
      <c r="N24" s="1649">
        <f t="shared" si="9"/>
        <v>0</v>
      </c>
      <c r="O24" s="1650">
        <f t="shared" si="9"/>
        <v>0</v>
      </c>
      <c r="P24" s="1660">
        <f>SUM(N24:O24)</f>
        <v>0</v>
      </c>
      <c r="Q24" s="515"/>
      <c r="R24" s="515"/>
    </row>
    <row r="25" spans="1:19" s="230" customFormat="1" ht="33" customHeight="1" thickBot="1">
      <c r="A25" s="2947" t="s">
        <v>92</v>
      </c>
      <c r="B25" s="2953">
        <v>0</v>
      </c>
      <c r="C25" s="2954">
        <v>0</v>
      </c>
      <c r="D25" s="3321">
        <v>0</v>
      </c>
      <c r="E25" s="5426">
        <v>0</v>
      </c>
      <c r="F25" s="5426">
        <v>0</v>
      </c>
      <c r="G25" s="5426">
        <v>0</v>
      </c>
      <c r="H25" s="5426">
        <v>0</v>
      </c>
      <c r="I25" s="5426">
        <v>0</v>
      </c>
      <c r="J25" s="5426">
        <v>0</v>
      </c>
      <c r="K25" s="2951">
        <v>0</v>
      </c>
      <c r="L25" s="2954">
        <v>0</v>
      </c>
      <c r="M25" s="2955">
        <v>0</v>
      </c>
      <c r="N25" s="1649">
        <f t="shared" si="9"/>
        <v>0</v>
      </c>
      <c r="O25" s="1650">
        <f t="shared" si="9"/>
        <v>0</v>
      </c>
      <c r="P25" s="1660">
        <f>SUM(N25:O25)</f>
        <v>0</v>
      </c>
      <c r="Q25" s="239"/>
      <c r="R25" s="239"/>
    </row>
    <row r="26" spans="1:19" s="230" customFormat="1" ht="30" customHeight="1" thickBot="1">
      <c r="A26" s="2948" t="s">
        <v>19</v>
      </c>
      <c r="B26" s="3316">
        <f>SUM(B22:B25)</f>
        <v>0</v>
      </c>
      <c r="C26" s="3317">
        <f>SUM(C22:C25)</f>
        <v>0</v>
      </c>
      <c r="D26" s="3317">
        <f>SUM(D22:D25)</f>
        <v>0</v>
      </c>
      <c r="E26" s="5425">
        <f>SUM(E22:E25)</f>
        <v>1</v>
      </c>
      <c r="F26" s="5425">
        <f>SUM(F22:F25)</f>
        <v>0</v>
      </c>
      <c r="G26" s="5425">
        <v>1</v>
      </c>
      <c r="H26" s="5425">
        <v>1</v>
      </c>
      <c r="I26" s="5425">
        <v>0</v>
      </c>
      <c r="J26" s="5425">
        <v>1</v>
      </c>
      <c r="K26" s="2952">
        <f t="shared" ref="K26:M26" si="10">SUM(K22:K25)</f>
        <v>1</v>
      </c>
      <c r="L26" s="3317">
        <f t="shared" si="10"/>
        <v>0</v>
      </c>
      <c r="M26" s="3318">
        <f t="shared" si="10"/>
        <v>1</v>
      </c>
      <c r="N26" s="1655">
        <f>SUM(N22:N25)</f>
        <v>3</v>
      </c>
      <c r="O26" s="1655">
        <f>SUM(O22:O25)</f>
        <v>0</v>
      </c>
      <c r="P26" s="3326">
        <f>SUM(P22:P25)</f>
        <v>3</v>
      </c>
      <c r="Q26" s="515"/>
      <c r="R26" s="515"/>
    </row>
    <row r="27" spans="1:19" s="230" customFormat="1" ht="29.25" customHeight="1" thickBot="1">
      <c r="A27" s="2949" t="s">
        <v>29</v>
      </c>
      <c r="B27" s="3310">
        <f>B20</f>
        <v>26</v>
      </c>
      <c r="C27" s="3310">
        <f t="shared" ref="C27:P27" si="11">C20</f>
        <v>0</v>
      </c>
      <c r="D27" s="3310">
        <f t="shared" si="11"/>
        <v>26</v>
      </c>
      <c r="E27" s="3310">
        <f t="shared" si="11"/>
        <v>52</v>
      </c>
      <c r="F27" s="3310">
        <f t="shared" si="11"/>
        <v>0</v>
      </c>
      <c r="G27" s="3310">
        <f t="shared" si="11"/>
        <v>52</v>
      </c>
      <c r="H27" s="3310">
        <f t="shared" si="11"/>
        <v>31</v>
      </c>
      <c r="I27" s="5420">
        <v>0</v>
      </c>
      <c r="J27" s="5421">
        <v>31</v>
      </c>
      <c r="K27" s="3310">
        <f t="shared" si="11"/>
        <v>81</v>
      </c>
      <c r="L27" s="3310">
        <f t="shared" si="11"/>
        <v>0</v>
      </c>
      <c r="M27" s="3310">
        <f t="shared" si="11"/>
        <v>81</v>
      </c>
      <c r="N27" s="3310">
        <f t="shared" si="11"/>
        <v>190</v>
      </c>
      <c r="O27" s="3310">
        <f t="shared" si="11"/>
        <v>0</v>
      </c>
      <c r="P27" s="3336">
        <f t="shared" si="11"/>
        <v>190</v>
      </c>
      <c r="Q27" s="519"/>
      <c r="R27" s="519"/>
    </row>
    <row r="28" spans="1:19" s="230" customFormat="1" ht="41.25" customHeight="1" thickBot="1">
      <c r="A28" s="2949" t="s">
        <v>30</v>
      </c>
      <c r="B28" s="3310">
        <v>0</v>
      </c>
      <c r="C28" s="3311">
        <v>0</v>
      </c>
      <c r="D28" s="3312">
        <v>0</v>
      </c>
      <c r="E28" s="5419">
        <v>1</v>
      </c>
      <c r="F28" s="5420">
        <v>0</v>
      </c>
      <c r="G28" s="5421">
        <v>1</v>
      </c>
      <c r="H28" s="5419">
        <v>1</v>
      </c>
      <c r="I28" s="5420">
        <v>0</v>
      </c>
      <c r="J28" s="5421">
        <v>1</v>
      </c>
      <c r="K28" s="3310">
        <f t="shared" ref="K28:M28" si="12">K26</f>
        <v>1</v>
      </c>
      <c r="L28" s="3311">
        <f t="shared" si="12"/>
        <v>0</v>
      </c>
      <c r="M28" s="3312">
        <f t="shared" si="12"/>
        <v>1</v>
      </c>
      <c r="N28" s="1655">
        <f t="shared" ref="N28:P28" si="13">N26</f>
        <v>3</v>
      </c>
      <c r="O28" s="1655">
        <f t="shared" si="13"/>
        <v>0</v>
      </c>
      <c r="P28" s="3326">
        <f t="shared" si="13"/>
        <v>3</v>
      </c>
      <c r="Q28" s="233"/>
      <c r="R28" s="233"/>
    </row>
    <row r="29" spans="1:19" s="230" customFormat="1" ht="34.5" customHeight="1" thickBot="1">
      <c r="A29" s="2950" t="s">
        <v>31</v>
      </c>
      <c r="B29" s="3305">
        <f>B27+B28</f>
        <v>26</v>
      </c>
      <c r="C29" s="3305">
        <f t="shared" ref="C29:P29" si="14">C27+C28</f>
        <v>0</v>
      </c>
      <c r="D29" s="3305">
        <f t="shared" si="14"/>
        <v>26</v>
      </c>
      <c r="E29" s="3305">
        <f t="shared" si="14"/>
        <v>53</v>
      </c>
      <c r="F29" s="3305">
        <f t="shared" si="14"/>
        <v>0</v>
      </c>
      <c r="G29" s="3305">
        <f t="shared" si="14"/>
        <v>53</v>
      </c>
      <c r="H29" s="3305">
        <f t="shared" si="14"/>
        <v>32</v>
      </c>
      <c r="I29" s="3305">
        <f t="shared" si="14"/>
        <v>0</v>
      </c>
      <c r="J29" s="3305">
        <f t="shared" si="14"/>
        <v>32</v>
      </c>
      <c r="K29" s="3305">
        <f t="shared" si="14"/>
        <v>82</v>
      </c>
      <c r="L29" s="3305">
        <f t="shared" si="14"/>
        <v>0</v>
      </c>
      <c r="M29" s="3305">
        <f t="shared" si="14"/>
        <v>82</v>
      </c>
      <c r="N29" s="3305">
        <f t="shared" si="14"/>
        <v>193</v>
      </c>
      <c r="O29" s="3305">
        <f t="shared" si="14"/>
        <v>0</v>
      </c>
      <c r="P29" s="3325">
        <f t="shared" si="14"/>
        <v>193</v>
      </c>
      <c r="Q29" s="233"/>
      <c r="R29" s="233"/>
    </row>
    <row r="30" spans="1:19" ht="12" hidden="1" customHeight="1">
      <c r="A30" s="515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</row>
    <row r="31" spans="1:19" ht="25.5" hidden="1" customHeight="1">
      <c r="A31" s="515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4"/>
    </row>
    <row r="32" spans="1:19" ht="30.75" customHeight="1">
      <c r="A32" s="515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</row>
    <row r="33" spans="1:19">
      <c r="A33" s="7168"/>
      <c r="B33" s="7168"/>
      <c r="C33" s="7168"/>
      <c r="D33" s="7168"/>
      <c r="E33" s="7168"/>
      <c r="F33" s="7168"/>
      <c r="G33" s="7168"/>
      <c r="H33" s="7168"/>
      <c r="I33" s="7168"/>
      <c r="J33" s="7168"/>
      <c r="K33" s="7168"/>
      <c r="L33" s="7168"/>
      <c r="M33" s="7168"/>
      <c r="N33" s="7168"/>
      <c r="O33" s="7168"/>
      <c r="P33" s="7168"/>
      <c r="Q33" s="7168"/>
      <c r="R33" s="7168"/>
      <c r="S33" s="7168"/>
    </row>
    <row r="34" spans="1:19" ht="45" customHeight="1">
      <c r="A34" s="515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</row>
  </sheetData>
  <mergeCells count="10">
    <mergeCell ref="A1:P1"/>
    <mergeCell ref="A3:P3"/>
    <mergeCell ref="R9:U9"/>
    <mergeCell ref="A33:S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6"/>
  <sheetViews>
    <sheetView zoomScale="45" zoomScaleNormal="45" workbookViewId="0">
      <selection activeCell="K14" sqref="K14"/>
    </sheetView>
  </sheetViews>
  <sheetFormatPr defaultColWidth="9.140625" defaultRowHeight="25.5"/>
  <cols>
    <col min="1" max="1" width="3" style="230" customWidth="1"/>
    <col min="2" max="2" width="79.28515625" style="230" customWidth="1"/>
    <col min="3" max="3" width="17.140625" style="230" customWidth="1"/>
    <col min="4" max="4" width="12.7109375" style="230" customWidth="1"/>
    <col min="5" max="5" width="14.5703125" style="230" customWidth="1"/>
    <col min="6" max="6" width="15.7109375" style="230" customWidth="1"/>
    <col min="7" max="7" width="15" style="230" customWidth="1"/>
    <col min="8" max="8" width="14.85546875" style="230" customWidth="1"/>
    <col min="9" max="9" width="16.5703125" style="230" customWidth="1"/>
    <col min="10" max="10" width="16.140625" style="230" customWidth="1"/>
    <col min="11" max="11" width="14.28515625" style="230" customWidth="1"/>
    <col min="12" max="12" width="15.28515625" style="230" customWidth="1"/>
    <col min="13" max="13" width="14.28515625" style="230" customWidth="1"/>
    <col min="14" max="14" width="14.85546875" style="230" customWidth="1"/>
    <col min="15" max="15" width="16.42578125" style="230" customWidth="1"/>
    <col min="16" max="16" width="13" style="230" customWidth="1"/>
    <col min="17" max="17" width="13.85546875" style="230" customWidth="1"/>
    <col min="18" max="18" width="15.42578125" style="230" customWidth="1"/>
    <col min="19" max="19" width="15.140625" style="230" customWidth="1"/>
    <col min="20" max="20" width="17" style="230" customWidth="1"/>
    <col min="21" max="21" width="14.28515625" style="230" customWidth="1"/>
    <col min="22" max="22" width="10.5703125" style="230" customWidth="1"/>
    <col min="23" max="23" width="23" style="230" customWidth="1"/>
    <col min="24" max="257" width="9.140625" style="230"/>
    <col min="258" max="16384" width="9.140625" style="231"/>
  </cols>
  <sheetData>
    <row r="1" spans="1:24" ht="25.5" customHeight="1">
      <c r="A1" s="7166" t="s">
        <v>226</v>
      </c>
      <c r="B1" s="7166"/>
      <c r="C1" s="7166"/>
      <c r="D1" s="7166"/>
      <c r="E1" s="7166"/>
      <c r="F1" s="7166"/>
      <c r="G1" s="7166"/>
      <c r="H1" s="7166"/>
      <c r="I1" s="7166"/>
      <c r="J1" s="7166"/>
      <c r="K1" s="7166"/>
      <c r="L1" s="7166"/>
      <c r="M1" s="7166"/>
      <c r="N1" s="7166"/>
      <c r="O1" s="7166"/>
      <c r="P1" s="7166"/>
      <c r="Q1" s="7166"/>
      <c r="R1" s="7166"/>
      <c r="S1" s="7166"/>
      <c r="T1" s="7166"/>
    </row>
    <row r="2" spans="1:24" ht="17.25" customHeight="1">
      <c r="A2" s="7173"/>
      <c r="B2" s="7173"/>
      <c r="C2" s="7173"/>
      <c r="D2" s="7173"/>
      <c r="E2" s="7173"/>
      <c r="F2" s="7173"/>
      <c r="G2" s="7173"/>
      <c r="H2" s="7173"/>
      <c r="I2" s="7173"/>
      <c r="J2" s="7173"/>
      <c r="K2" s="7173"/>
      <c r="L2" s="7173"/>
      <c r="M2" s="7173"/>
      <c r="N2" s="7173"/>
      <c r="O2" s="7173"/>
      <c r="P2" s="7173"/>
      <c r="Q2" s="7173"/>
      <c r="R2" s="7173"/>
      <c r="S2" s="7173"/>
      <c r="T2" s="7173"/>
    </row>
    <row r="3" spans="1:24" ht="24" customHeight="1">
      <c r="A3" s="7166" t="s">
        <v>414</v>
      </c>
      <c r="B3" s="7166"/>
      <c r="C3" s="7166"/>
      <c r="D3" s="7166"/>
      <c r="E3" s="7166"/>
      <c r="F3" s="7166"/>
      <c r="G3" s="7166"/>
      <c r="H3" s="7166"/>
      <c r="I3" s="7166"/>
      <c r="J3" s="7166"/>
      <c r="K3" s="7166"/>
      <c r="L3" s="7166"/>
      <c r="M3" s="7166"/>
      <c r="N3" s="7166"/>
      <c r="O3" s="7166"/>
      <c r="P3" s="7166"/>
      <c r="Q3" s="7166"/>
      <c r="R3" s="7166"/>
      <c r="S3" s="7166"/>
      <c r="T3" s="7166"/>
    </row>
    <row r="4" spans="1:24" ht="27" customHeight="1" thickBot="1">
      <c r="A4" s="230">
        <v>2</v>
      </c>
      <c r="B4" s="506"/>
      <c r="W4" s="234"/>
      <c r="X4" s="234"/>
    </row>
    <row r="5" spans="1:24" ht="33" customHeight="1">
      <c r="B5" s="7174" t="s">
        <v>1</v>
      </c>
      <c r="C5" s="7177" t="s">
        <v>2</v>
      </c>
      <c r="D5" s="7178"/>
      <c r="E5" s="7179"/>
      <c r="F5" s="7177" t="s">
        <v>3</v>
      </c>
      <c r="G5" s="7178"/>
      <c r="H5" s="7179"/>
      <c r="I5" s="7177" t="s">
        <v>4</v>
      </c>
      <c r="J5" s="7178"/>
      <c r="K5" s="7179"/>
      <c r="L5" s="7177" t="s">
        <v>5</v>
      </c>
      <c r="M5" s="7178"/>
      <c r="N5" s="7179"/>
      <c r="O5" s="7177">
        <v>5</v>
      </c>
      <c r="P5" s="7178"/>
      <c r="Q5" s="7179"/>
      <c r="R5" s="7183" t="s">
        <v>22</v>
      </c>
      <c r="S5" s="7184"/>
      <c r="T5" s="7185"/>
      <c r="W5" s="234"/>
      <c r="X5" s="234"/>
    </row>
    <row r="6" spans="1:24" ht="18" customHeight="1" thickBot="1">
      <c r="B6" s="7175"/>
      <c r="C6" s="7180"/>
      <c r="D6" s="7181"/>
      <c r="E6" s="7182"/>
      <c r="F6" s="7180"/>
      <c r="G6" s="7181"/>
      <c r="H6" s="7182"/>
      <c r="I6" s="7180"/>
      <c r="J6" s="7181"/>
      <c r="K6" s="7182"/>
      <c r="L6" s="7180"/>
      <c r="M6" s="7181"/>
      <c r="N6" s="7182"/>
      <c r="O6" s="7180"/>
      <c r="P6" s="7181"/>
      <c r="Q6" s="7182"/>
      <c r="R6" s="7186"/>
      <c r="S6" s="7187"/>
      <c r="T6" s="7188"/>
      <c r="W6" s="234"/>
      <c r="X6" s="234"/>
    </row>
    <row r="7" spans="1:24" ht="83.25" customHeight="1" thickBot="1">
      <c r="B7" s="7176"/>
      <c r="C7" s="507" t="s">
        <v>7</v>
      </c>
      <c r="D7" s="508" t="s">
        <v>8</v>
      </c>
      <c r="E7" s="509" t="s">
        <v>9</v>
      </c>
      <c r="F7" s="507" t="s">
        <v>7</v>
      </c>
      <c r="G7" s="508" t="s">
        <v>8</v>
      </c>
      <c r="H7" s="509" t="s">
        <v>9</v>
      </c>
      <c r="I7" s="507" t="s">
        <v>7</v>
      </c>
      <c r="J7" s="508" t="s">
        <v>8</v>
      </c>
      <c r="K7" s="509" t="s">
        <v>9</v>
      </c>
      <c r="L7" s="507" t="s">
        <v>7</v>
      </c>
      <c r="M7" s="508" t="s">
        <v>8</v>
      </c>
      <c r="N7" s="509" t="s">
        <v>9</v>
      </c>
      <c r="O7" s="507" t="s">
        <v>7</v>
      </c>
      <c r="P7" s="508" t="s">
        <v>8</v>
      </c>
      <c r="Q7" s="509" t="s">
        <v>9</v>
      </c>
      <c r="R7" s="507" t="s">
        <v>7</v>
      </c>
      <c r="S7" s="508" t="s">
        <v>8</v>
      </c>
      <c r="T7" s="509" t="s">
        <v>9</v>
      </c>
      <c r="W7" s="234"/>
      <c r="X7" s="234"/>
    </row>
    <row r="8" spans="1:24" ht="34.5" customHeight="1" thickBot="1">
      <c r="B8" s="510" t="s">
        <v>10</v>
      </c>
      <c r="C8" s="511"/>
      <c r="D8" s="511"/>
      <c r="E8" s="512"/>
      <c r="F8" s="511"/>
      <c r="G8" s="511"/>
      <c r="H8" s="512"/>
      <c r="I8" s="511"/>
      <c r="J8" s="511"/>
      <c r="K8" s="512"/>
      <c r="L8" s="511"/>
      <c r="M8" s="511"/>
      <c r="N8" s="512"/>
      <c r="O8" s="513"/>
      <c r="P8" s="513"/>
      <c r="Q8" s="512"/>
      <c r="R8" s="514"/>
      <c r="S8" s="514"/>
      <c r="T8" s="514"/>
      <c r="W8" s="234"/>
      <c r="X8" s="234"/>
    </row>
    <row r="9" spans="1:24" s="230" customFormat="1" ht="34.5" customHeight="1">
      <c r="B9" s="3329" t="s">
        <v>182</v>
      </c>
      <c r="C9" s="3330">
        <v>25</v>
      </c>
      <c r="D9" s="3330">
        <v>5</v>
      </c>
      <c r="E9" s="3330">
        <v>30</v>
      </c>
      <c r="F9" s="5429">
        <v>0</v>
      </c>
      <c r="G9" s="5429">
        <v>0</v>
      </c>
      <c r="H9" s="5429">
        <v>0</v>
      </c>
      <c r="I9" s="5429">
        <v>10</v>
      </c>
      <c r="J9" s="5429">
        <v>6</v>
      </c>
      <c r="K9" s="5429">
        <f>SUM(I9:J9)</f>
        <v>16</v>
      </c>
      <c r="L9" s="5429">
        <v>6</v>
      </c>
      <c r="M9" s="5429">
        <v>7</v>
      </c>
      <c r="N9" s="3330">
        <f>SUM(L9:M9)</f>
        <v>13</v>
      </c>
      <c r="O9" s="3330">
        <v>0</v>
      </c>
      <c r="P9" s="3330">
        <v>1</v>
      </c>
      <c r="Q9" s="3330">
        <v>1</v>
      </c>
      <c r="R9" s="3331">
        <f t="shared" ref="R9:S12" si="0">C9+F9+I9+L9+O9</f>
        <v>41</v>
      </c>
      <c r="S9" s="3331">
        <f t="shared" si="0"/>
        <v>19</v>
      </c>
      <c r="T9" s="3331">
        <f>SUM(R9:S9)</f>
        <v>60</v>
      </c>
      <c r="W9" s="235"/>
      <c r="X9" s="234"/>
    </row>
    <row r="10" spans="1:24" s="230" customFormat="1" ht="31.5" customHeight="1">
      <c r="B10" s="3332" t="s">
        <v>184</v>
      </c>
      <c r="C10" s="3333">
        <v>0</v>
      </c>
      <c r="D10" s="3333">
        <v>0</v>
      </c>
      <c r="E10" s="3333">
        <v>0</v>
      </c>
      <c r="F10" s="5430">
        <v>0</v>
      </c>
      <c r="G10" s="5430">
        <v>0</v>
      </c>
      <c r="H10" s="5430">
        <v>0</v>
      </c>
      <c r="I10" s="5430">
        <v>0</v>
      </c>
      <c r="J10" s="5430">
        <v>0</v>
      </c>
      <c r="K10" s="5430">
        <v>0</v>
      </c>
      <c r="L10" s="5430">
        <v>0</v>
      </c>
      <c r="M10" s="5430">
        <v>0</v>
      </c>
      <c r="N10" s="3333">
        <f>SUM(L10:M10)</f>
        <v>0</v>
      </c>
      <c r="O10" s="3333">
        <v>12</v>
      </c>
      <c r="P10" s="3333">
        <v>0</v>
      </c>
      <c r="Q10" s="3333">
        <f>SUM(O10:P10)</f>
        <v>12</v>
      </c>
      <c r="R10" s="3334">
        <f t="shared" si="0"/>
        <v>12</v>
      </c>
      <c r="S10" s="3334">
        <f t="shared" si="0"/>
        <v>0</v>
      </c>
      <c r="T10" s="3334">
        <f>SUM(R10:S10)</f>
        <v>12</v>
      </c>
      <c r="W10" s="236"/>
      <c r="X10" s="234"/>
    </row>
    <row r="11" spans="1:24" s="230" customFormat="1" ht="57" customHeight="1">
      <c r="A11" s="230">
        <v>0</v>
      </c>
      <c r="B11" s="3332" t="s">
        <v>183</v>
      </c>
      <c r="C11" s="3333">
        <v>0</v>
      </c>
      <c r="D11" s="3333">
        <v>0</v>
      </c>
      <c r="E11" s="3333">
        <v>0</v>
      </c>
      <c r="F11" s="5430">
        <v>0</v>
      </c>
      <c r="G11" s="5430">
        <v>0</v>
      </c>
      <c r="H11" s="5430">
        <v>0</v>
      </c>
      <c r="I11" s="5430">
        <v>10</v>
      </c>
      <c r="J11" s="5430">
        <v>4</v>
      </c>
      <c r="K11" s="5430">
        <f>SUM(I11:J11)</f>
        <v>14</v>
      </c>
      <c r="L11" s="5430">
        <v>10</v>
      </c>
      <c r="M11" s="5430">
        <v>6</v>
      </c>
      <c r="N11" s="3333">
        <f>SUM(L11:M11)</f>
        <v>16</v>
      </c>
      <c r="O11" s="3333">
        <v>10</v>
      </c>
      <c r="P11" s="3333">
        <v>3</v>
      </c>
      <c r="Q11" s="3333">
        <f>SUM(O11:P11)</f>
        <v>13</v>
      </c>
      <c r="R11" s="3334">
        <f t="shared" si="0"/>
        <v>30</v>
      </c>
      <c r="S11" s="3334">
        <f t="shared" si="0"/>
        <v>13</v>
      </c>
      <c r="T11" s="3334">
        <f>SUM(R11:S11)</f>
        <v>43</v>
      </c>
      <c r="W11" s="237"/>
      <c r="X11" s="234"/>
    </row>
    <row r="12" spans="1:24" s="230" customFormat="1" ht="39" customHeight="1" thickBot="1">
      <c r="B12" s="3335" t="s">
        <v>92</v>
      </c>
      <c r="C12" s="803">
        <v>0</v>
      </c>
      <c r="D12" s="803">
        <v>0</v>
      </c>
      <c r="E12" s="803">
        <v>0</v>
      </c>
      <c r="F12" s="5431">
        <v>0</v>
      </c>
      <c r="G12" s="5431">
        <v>20</v>
      </c>
      <c r="H12" s="5431">
        <v>20</v>
      </c>
      <c r="I12" s="5431">
        <v>0</v>
      </c>
      <c r="J12" s="5431">
        <v>7</v>
      </c>
      <c r="K12" s="5431">
        <v>7</v>
      </c>
      <c r="L12" s="5431">
        <v>0</v>
      </c>
      <c r="M12" s="5431">
        <v>7</v>
      </c>
      <c r="N12" s="803">
        <v>7</v>
      </c>
      <c r="O12" s="803">
        <v>0</v>
      </c>
      <c r="P12" s="803">
        <v>5</v>
      </c>
      <c r="Q12" s="803">
        <f>SUM(O12:P12)</f>
        <v>5</v>
      </c>
      <c r="R12" s="804">
        <f t="shared" si="0"/>
        <v>0</v>
      </c>
      <c r="S12" s="804">
        <f t="shared" si="0"/>
        <v>39</v>
      </c>
      <c r="T12" s="804">
        <f>SUM(R12:S12)</f>
        <v>39</v>
      </c>
      <c r="W12" s="237"/>
      <c r="X12" s="234"/>
    </row>
    <row r="13" spans="1:24" ht="34.5" customHeight="1" thickBot="1">
      <c r="B13" s="799" t="s">
        <v>14</v>
      </c>
      <c r="C13" s="3325">
        <f>SUM(C9:C12)</f>
        <v>25</v>
      </c>
      <c r="D13" s="3325">
        <v>5</v>
      </c>
      <c r="E13" s="3325">
        <f>SUM(E9:E12)</f>
        <v>30</v>
      </c>
      <c r="F13" s="3325">
        <f>SUM(F9:F12)</f>
        <v>0</v>
      </c>
      <c r="G13" s="3325">
        <v>21</v>
      </c>
      <c r="H13" s="3325">
        <f>SUM(H9:H12)</f>
        <v>20</v>
      </c>
      <c r="I13" s="5428">
        <f t="shared" ref="I13:K13" si="1">SUM(I9:I12)</f>
        <v>20</v>
      </c>
      <c r="J13" s="5428">
        <f t="shared" si="1"/>
        <v>17</v>
      </c>
      <c r="K13" s="5428">
        <f t="shared" si="1"/>
        <v>37</v>
      </c>
      <c r="L13" s="3325">
        <f t="shared" ref="L13:T13" si="2">SUM(L9:L12)</f>
        <v>16</v>
      </c>
      <c r="M13" s="3325">
        <f t="shared" si="2"/>
        <v>20</v>
      </c>
      <c r="N13" s="3325">
        <f t="shared" si="2"/>
        <v>36</v>
      </c>
      <c r="O13" s="3326">
        <f t="shared" si="2"/>
        <v>22</v>
      </c>
      <c r="P13" s="3326">
        <f t="shared" si="2"/>
        <v>9</v>
      </c>
      <c r="Q13" s="3326">
        <f t="shared" si="2"/>
        <v>31</v>
      </c>
      <c r="R13" s="3326">
        <f t="shared" si="2"/>
        <v>83</v>
      </c>
      <c r="S13" s="3326">
        <f t="shared" si="2"/>
        <v>71</v>
      </c>
      <c r="T13" s="3326">
        <f t="shared" si="2"/>
        <v>154</v>
      </c>
      <c r="W13" s="234"/>
      <c r="X13" s="234"/>
    </row>
    <row r="14" spans="1:24" ht="30.75" customHeight="1" thickBot="1">
      <c r="B14" s="800" t="s">
        <v>15</v>
      </c>
      <c r="C14" s="3324"/>
      <c r="D14" s="3324"/>
      <c r="E14" s="3324"/>
      <c r="F14" s="3324"/>
      <c r="G14" s="3324"/>
      <c r="H14" s="3324"/>
      <c r="I14" s="5427"/>
      <c r="J14" s="5427"/>
      <c r="K14" s="5427"/>
      <c r="L14" s="3324"/>
      <c r="M14" s="3324"/>
      <c r="N14" s="3324"/>
      <c r="O14" s="3326"/>
      <c r="P14" s="3326"/>
      <c r="Q14" s="3326"/>
      <c r="R14" s="3326"/>
      <c r="S14" s="3326"/>
      <c r="T14" s="3326"/>
      <c r="W14" s="234"/>
      <c r="X14" s="234"/>
    </row>
    <row r="15" spans="1:24" ht="30.75" customHeight="1" thickBot="1">
      <c r="B15" s="795" t="s">
        <v>16</v>
      </c>
      <c r="C15" s="3324"/>
      <c r="D15" s="3324"/>
      <c r="E15" s="3324"/>
      <c r="F15" s="3324"/>
      <c r="G15" s="3324"/>
      <c r="H15" s="3324"/>
      <c r="I15" s="5427"/>
      <c r="J15" s="5427"/>
      <c r="K15" s="5427"/>
      <c r="L15" s="3324"/>
      <c r="M15" s="3324"/>
      <c r="N15" s="3324"/>
      <c r="O15" s="3327"/>
      <c r="P15" s="3327"/>
      <c r="Q15" s="3326"/>
      <c r="R15" s="3326"/>
      <c r="S15" s="3326"/>
      <c r="T15" s="3326"/>
      <c r="W15" s="234"/>
      <c r="X15" s="234"/>
    </row>
    <row r="16" spans="1:24" ht="30" customHeight="1">
      <c r="B16" s="3329" t="s">
        <v>182</v>
      </c>
      <c r="C16" s="3330">
        <v>24</v>
      </c>
      <c r="D16" s="3330">
        <v>5</v>
      </c>
      <c r="E16" s="3330">
        <v>29</v>
      </c>
      <c r="F16" s="5429">
        <v>0</v>
      </c>
      <c r="G16" s="5429">
        <v>0</v>
      </c>
      <c r="H16" s="5429">
        <v>0</v>
      </c>
      <c r="I16" s="5429">
        <v>10</v>
      </c>
      <c r="J16" s="5429">
        <v>6</v>
      </c>
      <c r="K16" s="5429">
        <f>SUM(I16:J16)</f>
        <v>16</v>
      </c>
      <c r="L16" s="5429">
        <v>6</v>
      </c>
      <c r="M16" s="5429">
        <v>7</v>
      </c>
      <c r="N16" s="3330">
        <f>SUM(L16:M16)</f>
        <v>13</v>
      </c>
      <c r="O16" s="3330">
        <v>0</v>
      </c>
      <c r="P16" s="3330">
        <v>1</v>
      </c>
      <c r="Q16" s="3330">
        <v>1</v>
      </c>
      <c r="R16" s="3331">
        <f t="shared" ref="R16:S19" si="3">C16+F16+I16+L16+O16</f>
        <v>40</v>
      </c>
      <c r="S16" s="3331">
        <f t="shared" si="3"/>
        <v>19</v>
      </c>
      <c r="T16" s="3331">
        <f>SUM(R16:S16)</f>
        <v>59</v>
      </c>
      <c r="W16" s="234"/>
      <c r="X16" s="234"/>
    </row>
    <row r="17" spans="2:24" ht="36" customHeight="1">
      <c r="B17" s="3332" t="s">
        <v>184</v>
      </c>
      <c r="C17" s="3333">
        <v>0</v>
      </c>
      <c r="D17" s="3333">
        <v>0</v>
      </c>
      <c r="E17" s="3333">
        <v>0</v>
      </c>
      <c r="F17" s="5430">
        <v>0</v>
      </c>
      <c r="G17" s="5430">
        <v>0</v>
      </c>
      <c r="H17" s="5430">
        <v>0</v>
      </c>
      <c r="I17" s="5430">
        <v>0</v>
      </c>
      <c r="J17" s="5430">
        <v>0</v>
      </c>
      <c r="K17" s="5430">
        <f>SUM(I17:J17)</f>
        <v>0</v>
      </c>
      <c r="L17" s="5430">
        <v>0</v>
      </c>
      <c r="M17" s="5430">
        <v>0</v>
      </c>
      <c r="N17" s="3333">
        <f>SUM(L17:M17)</f>
        <v>0</v>
      </c>
      <c r="O17" s="3333">
        <v>12</v>
      </c>
      <c r="P17" s="3333">
        <v>0</v>
      </c>
      <c r="Q17" s="3333">
        <f>SUM(O17:P17)</f>
        <v>12</v>
      </c>
      <c r="R17" s="3334">
        <f t="shared" si="3"/>
        <v>12</v>
      </c>
      <c r="S17" s="3334">
        <f t="shared" si="3"/>
        <v>0</v>
      </c>
      <c r="T17" s="3334">
        <f>SUM(R17:S17)</f>
        <v>12</v>
      </c>
      <c r="W17" s="234"/>
      <c r="X17" s="234"/>
    </row>
    <row r="18" spans="2:24" ht="57.75" customHeight="1">
      <c r="B18" s="3332" t="s">
        <v>183</v>
      </c>
      <c r="C18" s="3333">
        <v>0</v>
      </c>
      <c r="D18" s="3333">
        <v>0</v>
      </c>
      <c r="E18" s="3333">
        <v>0</v>
      </c>
      <c r="F18" s="5430">
        <v>0</v>
      </c>
      <c r="G18" s="5430">
        <v>0</v>
      </c>
      <c r="H18" s="5430">
        <v>0</v>
      </c>
      <c r="I18" s="5430">
        <v>10</v>
      </c>
      <c r="J18" s="5430">
        <v>4</v>
      </c>
      <c r="K18" s="5430">
        <f>SUM(I18:J18)</f>
        <v>14</v>
      </c>
      <c r="L18" s="5430">
        <v>10</v>
      </c>
      <c r="M18" s="5430">
        <v>6</v>
      </c>
      <c r="N18" s="3333">
        <f>SUM(L18:M18)</f>
        <v>16</v>
      </c>
      <c r="O18" s="3333">
        <v>10</v>
      </c>
      <c r="P18" s="3333">
        <v>3</v>
      </c>
      <c r="Q18" s="3333">
        <f>SUM(O18:P18)</f>
        <v>13</v>
      </c>
      <c r="R18" s="3334">
        <f t="shared" si="3"/>
        <v>30</v>
      </c>
      <c r="S18" s="3334">
        <f t="shared" si="3"/>
        <v>13</v>
      </c>
      <c r="T18" s="3334">
        <f>SUM(R18:S18)</f>
        <v>43</v>
      </c>
    </row>
    <row r="19" spans="2:24" ht="31.5" customHeight="1" thickBot="1">
      <c r="B19" s="3335" t="s">
        <v>92</v>
      </c>
      <c r="C19" s="803">
        <v>0</v>
      </c>
      <c r="D19" s="803">
        <v>0</v>
      </c>
      <c r="E19" s="803">
        <v>0</v>
      </c>
      <c r="F19" s="5431">
        <v>0</v>
      </c>
      <c r="G19" s="5431">
        <v>20</v>
      </c>
      <c r="H19" s="5431">
        <v>20</v>
      </c>
      <c r="I19" s="5431">
        <v>0</v>
      </c>
      <c r="J19" s="5431">
        <v>7</v>
      </c>
      <c r="K19" s="5431">
        <v>7</v>
      </c>
      <c r="L19" s="5431">
        <v>0</v>
      </c>
      <c r="M19" s="5431">
        <v>7</v>
      </c>
      <c r="N19" s="803">
        <v>7</v>
      </c>
      <c r="O19" s="803">
        <v>0</v>
      </c>
      <c r="P19" s="803">
        <v>5</v>
      </c>
      <c r="Q19" s="803">
        <f>SUM(O19:P19)</f>
        <v>5</v>
      </c>
      <c r="R19" s="804">
        <f t="shared" si="3"/>
        <v>0</v>
      </c>
      <c r="S19" s="804">
        <f t="shared" si="3"/>
        <v>39</v>
      </c>
      <c r="T19" s="804">
        <f>SUM(R19:S19)</f>
        <v>39</v>
      </c>
    </row>
    <row r="20" spans="2:24" ht="35.25" customHeight="1" thickBot="1">
      <c r="B20" s="801" t="s">
        <v>17</v>
      </c>
      <c r="C20" s="3325">
        <f>SUM(C16:C19)</f>
        <v>24</v>
      </c>
      <c r="D20" s="3325">
        <v>5</v>
      </c>
      <c r="E20" s="3325">
        <v>29</v>
      </c>
      <c r="F20" s="3325">
        <f>SUM(F16:F19)</f>
        <v>0</v>
      </c>
      <c r="G20" s="3325">
        <f>SUM(G16:G19)</f>
        <v>20</v>
      </c>
      <c r="H20" s="3325">
        <f>SUM(H16:H19)</f>
        <v>20</v>
      </c>
      <c r="I20" s="5428">
        <f t="shared" ref="I20:K20" si="4">SUM(I16:I19)</f>
        <v>20</v>
      </c>
      <c r="J20" s="5428">
        <f t="shared" si="4"/>
        <v>17</v>
      </c>
      <c r="K20" s="5428">
        <f t="shared" si="4"/>
        <v>37</v>
      </c>
      <c r="L20" s="3325">
        <f t="shared" ref="L20:T20" si="5">SUM(L16:L19)</f>
        <v>16</v>
      </c>
      <c r="M20" s="3325">
        <f t="shared" si="5"/>
        <v>20</v>
      </c>
      <c r="N20" s="3325">
        <f t="shared" si="5"/>
        <v>36</v>
      </c>
      <c r="O20" s="3326">
        <f t="shared" si="5"/>
        <v>22</v>
      </c>
      <c r="P20" s="3326">
        <f t="shared" si="5"/>
        <v>9</v>
      </c>
      <c r="Q20" s="3326">
        <f t="shared" si="5"/>
        <v>31</v>
      </c>
      <c r="R20" s="3326">
        <f t="shared" si="5"/>
        <v>82</v>
      </c>
      <c r="S20" s="3326">
        <f t="shared" si="5"/>
        <v>71</v>
      </c>
      <c r="T20" s="3326">
        <f t="shared" si="5"/>
        <v>153</v>
      </c>
    </row>
    <row r="21" spans="2:24" ht="57.75" customHeight="1" thickBot="1">
      <c r="B21" s="796" t="s">
        <v>18</v>
      </c>
      <c r="C21" s="3324"/>
      <c r="D21" s="3324"/>
      <c r="E21" s="3324"/>
      <c r="F21" s="3324"/>
      <c r="G21" s="3324"/>
      <c r="H21" s="3324"/>
      <c r="I21" s="5427"/>
      <c r="J21" s="5427"/>
      <c r="K21" s="5427"/>
      <c r="L21" s="5434"/>
      <c r="M21" s="3324"/>
      <c r="N21" s="3324"/>
      <c r="O21" s="3327"/>
      <c r="P21" s="3327"/>
      <c r="Q21" s="3327"/>
      <c r="R21" s="3327"/>
      <c r="S21" s="3327"/>
      <c r="T21" s="3327"/>
    </row>
    <row r="22" spans="2:24" ht="35.25" customHeight="1">
      <c r="B22" s="3329" t="s">
        <v>182</v>
      </c>
      <c r="C22" s="3330">
        <v>1</v>
      </c>
      <c r="D22" s="3330">
        <v>0</v>
      </c>
      <c r="E22" s="3330">
        <v>1</v>
      </c>
      <c r="F22" s="5429">
        <v>0</v>
      </c>
      <c r="G22" s="5429">
        <v>0</v>
      </c>
      <c r="H22" s="5429">
        <v>0</v>
      </c>
      <c r="I22" s="5429">
        <v>0</v>
      </c>
      <c r="J22" s="5429">
        <v>0</v>
      </c>
      <c r="K22" s="5429">
        <v>0</v>
      </c>
      <c r="L22" s="5429">
        <v>0</v>
      </c>
      <c r="M22" s="3330">
        <v>0</v>
      </c>
      <c r="N22" s="3330">
        <v>0</v>
      </c>
      <c r="O22" s="3330">
        <v>0</v>
      </c>
      <c r="P22" s="3330">
        <v>0</v>
      </c>
      <c r="Q22" s="3330">
        <v>0</v>
      </c>
      <c r="R22" s="3331">
        <v>1</v>
      </c>
      <c r="S22" s="3331">
        <v>0</v>
      </c>
      <c r="T22" s="3331">
        <v>1</v>
      </c>
    </row>
    <row r="23" spans="2:24" ht="30.75" customHeight="1">
      <c r="B23" s="3332" t="s">
        <v>184</v>
      </c>
      <c r="C23" s="3333">
        <v>0</v>
      </c>
      <c r="D23" s="3333">
        <v>0</v>
      </c>
      <c r="E23" s="3333">
        <v>0</v>
      </c>
      <c r="F23" s="5430">
        <v>0</v>
      </c>
      <c r="G23" s="5430">
        <v>0</v>
      </c>
      <c r="H23" s="5430">
        <v>0</v>
      </c>
      <c r="I23" s="5430">
        <v>0</v>
      </c>
      <c r="J23" s="5430">
        <v>0</v>
      </c>
      <c r="K23" s="5430">
        <f>SUM(I23:J23)</f>
        <v>0</v>
      </c>
      <c r="L23" s="5430">
        <v>0</v>
      </c>
      <c r="M23" s="3333">
        <v>0</v>
      </c>
      <c r="N23" s="3333">
        <v>0</v>
      </c>
      <c r="O23" s="3333">
        <v>0</v>
      </c>
      <c r="P23" s="3333">
        <v>0</v>
      </c>
      <c r="Q23" s="3333">
        <v>0</v>
      </c>
      <c r="R23" s="3333">
        <v>0</v>
      </c>
      <c r="S23" s="3333">
        <v>0</v>
      </c>
      <c r="T23" s="3333">
        <f>SUM(R23:S23)</f>
        <v>0</v>
      </c>
    </row>
    <row r="24" spans="2:24" ht="54" customHeight="1">
      <c r="B24" s="3332" t="s">
        <v>183</v>
      </c>
      <c r="C24" s="3333">
        <v>0</v>
      </c>
      <c r="D24" s="3333">
        <v>0</v>
      </c>
      <c r="E24" s="3333">
        <v>0</v>
      </c>
      <c r="F24" s="5430">
        <v>0</v>
      </c>
      <c r="G24" s="5430">
        <v>0</v>
      </c>
      <c r="H24" s="5430">
        <v>0</v>
      </c>
      <c r="I24" s="5430">
        <v>0</v>
      </c>
      <c r="J24" s="5430">
        <v>0</v>
      </c>
      <c r="K24" s="5430">
        <v>0</v>
      </c>
      <c r="L24" s="5430">
        <v>0</v>
      </c>
      <c r="M24" s="3333">
        <v>0</v>
      </c>
      <c r="N24" s="3333">
        <v>0</v>
      </c>
      <c r="O24" s="3333">
        <v>0</v>
      </c>
      <c r="P24" s="3333">
        <v>0</v>
      </c>
      <c r="Q24" s="3333">
        <v>0</v>
      </c>
      <c r="R24" s="3333">
        <v>0</v>
      </c>
      <c r="S24" s="3333">
        <v>0</v>
      </c>
      <c r="T24" s="3333">
        <v>0</v>
      </c>
    </row>
    <row r="25" spans="2:24" ht="32.25" customHeight="1" thickBot="1">
      <c r="B25" s="3335" t="s">
        <v>92</v>
      </c>
      <c r="C25" s="803">
        <v>0</v>
      </c>
      <c r="D25" s="803">
        <v>0</v>
      </c>
      <c r="E25" s="803">
        <v>0</v>
      </c>
      <c r="F25" s="5431">
        <v>0</v>
      </c>
      <c r="G25" s="5431">
        <v>0</v>
      </c>
      <c r="H25" s="5431">
        <v>0</v>
      </c>
      <c r="I25" s="5431">
        <v>0</v>
      </c>
      <c r="J25" s="5431">
        <v>0</v>
      </c>
      <c r="K25" s="5431">
        <v>0</v>
      </c>
      <c r="L25" s="5431">
        <v>0</v>
      </c>
      <c r="M25" s="803">
        <v>0</v>
      </c>
      <c r="N25" s="803">
        <v>0</v>
      </c>
      <c r="O25" s="803">
        <v>0</v>
      </c>
      <c r="P25" s="803">
        <v>0</v>
      </c>
      <c r="Q25" s="803">
        <v>0</v>
      </c>
      <c r="R25" s="804">
        <v>0</v>
      </c>
      <c r="S25" s="804">
        <v>0</v>
      </c>
      <c r="T25" s="804">
        <v>0</v>
      </c>
    </row>
    <row r="26" spans="2:24" ht="34.5" customHeight="1" thickBot="1">
      <c r="B26" s="802" t="s">
        <v>19</v>
      </c>
      <c r="C26" s="3325">
        <f>SUM(C22:C25)</f>
        <v>1</v>
      </c>
      <c r="D26" s="3325">
        <v>0</v>
      </c>
      <c r="E26" s="3325">
        <v>1</v>
      </c>
      <c r="F26" s="3324">
        <v>0</v>
      </c>
      <c r="G26" s="3324">
        <v>0</v>
      </c>
      <c r="H26" s="3324">
        <v>0</v>
      </c>
      <c r="I26" s="5428">
        <f>SUM(I22:I25)</f>
        <v>0</v>
      </c>
      <c r="J26" s="5428">
        <f>SUM(J22:J25)</f>
        <v>0</v>
      </c>
      <c r="K26" s="5428">
        <f>SUM(K22:K25)</f>
        <v>0</v>
      </c>
      <c r="L26" s="3324">
        <v>0</v>
      </c>
      <c r="M26" s="3324">
        <v>0</v>
      </c>
      <c r="N26" s="3324">
        <v>0</v>
      </c>
      <c r="O26" s="3324">
        <v>0</v>
      </c>
      <c r="P26" s="3324">
        <v>0</v>
      </c>
      <c r="Q26" s="3324">
        <v>0</v>
      </c>
      <c r="R26" s="3326">
        <v>1</v>
      </c>
      <c r="S26" s="3326">
        <f>SUM(S22:S25)</f>
        <v>0</v>
      </c>
      <c r="T26" s="3326">
        <v>1</v>
      </c>
    </row>
    <row r="27" spans="2:24" ht="30.75" customHeight="1" thickBot="1">
      <c r="B27" s="797" t="s">
        <v>227</v>
      </c>
      <c r="C27" s="3325">
        <f>C20</f>
        <v>24</v>
      </c>
      <c r="D27" s="3325">
        <f t="shared" ref="D27:T27" si="6">D20</f>
        <v>5</v>
      </c>
      <c r="E27" s="3325">
        <f t="shared" si="6"/>
        <v>29</v>
      </c>
      <c r="F27" s="3325">
        <f t="shared" si="6"/>
        <v>0</v>
      </c>
      <c r="G27" s="3325">
        <f t="shared" si="6"/>
        <v>20</v>
      </c>
      <c r="H27" s="3325">
        <f t="shared" si="6"/>
        <v>20</v>
      </c>
      <c r="I27" s="5428">
        <v>20</v>
      </c>
      <c r="J27" s="5428">
        <v>17</v>
      </c>
      <c r="K27" s="5428">
        <v>37</v>
      </c>
      <c r="L27" s="3325">
        <f t="shared" si="6"/>
        <v>16</v>
      </c>
      <c r="M27" s="3325">
        <f t="shared" si="6"/>
        <v>20</v>
      </c>
      <c r="N27" s="3325">
        <f t="shared" si="6"/>
        <v>36</v>
      </c>
      <c r="O27" s="3325">
        <f t="shared" si="6"/>
        <v>22</v>
      </c>
      <c r="P27" s="3325">
        <f t="shared" si="6"/>
        <v>9</v>
      </c>
      <c r="Q27" s="3325">
        <f t="shared" si="6"/>
        <v>31</v>
      </c>
      <c r="R27" s="3325">
        <f t="shared" si="6"/>
        <v>82</v>
      </c>
      <c r="S27" s="3325">
        <f t="shared" si="6"/>
        <v>71</v>
      </c>
      <c r="T27" s="3325">
        <f t="shared" si="6"/>
        <v>153</v>
      </c>
    </row>
    <row r="28" spans="2:24" ht="36.75" thickBot="1">
      <c r="B28" s="797" t="s">
        <v>34</v>
      </c>
      <c r="C28" s="3324">
        <v>1</v>
      </c>
      <c r="D28" s="3324">
        <v>0</v>
      </c>
      <c r="E28" s="3324">
        <v>1</v>
      </c>
      <c r="F28" s="3324">
        <v>0</v>
      </c>
      <c r="G28" s="3324">
        <v>0</v>
      </c>
      <c r="H28" s="3324">
        <v>0</v>
      </c>
      <c r="I28" s="5428">
        <v>0</v>
      </c>
      <c r="J28" s="5428">
        <v>0</v>
      </c>
      <c r="K28" s="5428">
        <v>0</v>
      </c>
      <c r="L28" s="3324">
        <v>0</v>
      </c>
      <c r="M28" s="3324">
        <v>0</v>
      </c>
      <c r="N28" s="3324">
        <v>0</v>
      </c>
      <c r="O28" s="3324">
        <v>0</v>
      </c>
      <c r="P28" s="3324">
        <v>0</v>
      </c>
      <c r="Q28" s="3324">
        <v>0</v>
      </c>
      <c r="R28" s="3328">
        <v>1</v>
      </c>
      <c r="S28" s="3328">
        <v>0</v>
      </c>
      <c r="T28" s="3328">
        <v>1</v>
      </c>
    </row>
    <row r="29" spans="2:24" ht="44.25" customHeight="1" thickBot="1">
      <c r="B29" s="794" t="s">
        <v>35</v>
      </c>
      <c r="C29" s="5432">
        <f>C27+C28</f>
        <v>25</v>
      </c>
      <c r="D29" s="5432">
        <f t="shared" ref="D29:T29" si="7">D27+D28</f>
        <v>5</v>
      </c>
      <c r="E29" s="5432">
        <f t="shared" si="7"/>
        <v>30</v>
      </c>
      <c r="F29" s="5432">
        <f t="shared" si="7"/>
        <v>0</v>
      </c>
      <c r="G29" s="5432">
        <f t="shared" si="7"/>
        <v>20</v>
      </c>
      <c r="H29" s="5432">
        <f t="shared" si="7"/>
        <v>20</v>
      </c>
      <c r="I29" s="5433">
        <f>SUM(I27:I28)</f>
        <v>20</v>
      </c>
      <c r="J29" s="5433">
        <f>SUM(J27:J28)</f>
        <v>17</v>
      </c>
      <c r="K29" s="5433">
        <v>37</v>
      </c>
      <c r="L29" s="5432">
        <f t="shared" si="7"/>
        <v>16</v>
      </c>
      <c r="M29" s="5432">
        <f t="shared" si="7"/>
        <v>20</v>
      </c>
      <c r="N29" s="5432">
        <f t="shared" si="7"/>
        <v>36</v>
      </c>
      <c r="O29" s="5432">
        <f t="shared" si="7"/>
        <v>22</v>
      </c>
      <c r="P29" s="5432">
        <f t="shared" si="7"/>
        <v>9</v>
      </c>
      <c r="Q29" s="5432">
        <f t="shared" si="7"/>
        <v>31</v>
      </c>
      <c r="R29" s="5432">
        <f t="shared" si="7"/>
        <v>83</v>
      </c>
      <c r="S29" s="5432">
        <f t="shared" si="7"/>
        <v>71</v>
      </c>
      <c r="T29" s="5432">
        <f t="shared" si="7"/>
        <v>154</v>
      </c>
    </row>
    <row r="30" spans="2:24">
      <c r="B30" s="515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</row>
    <row r="31" spans="2:24">
      <c r="B31" s="515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2:24">
      <c r="B32" s="7168"/>
      <c r="C32" s="7168"/>
      <c r="D32" s="7168"/>
      <c r="E32" s="7168"/>
      <c r="F32" s="7168"/>
      <c r="G32" s="7168"/>
      <c r="H32" s="7168"/>
      <c r="I32" s="7168"/>
      <c r="J32" s="7168"/>
      <c r="K32" s="7168"/>
      <c r="L32" s="7168"/>
      <c r="M32" s="7168"/>
      <c r="N32" s="7168"/>
      <c r="O32" s="7168"/>
      <c r="P32" s="7168"/>
      <c r="Q32" s="7168"/>
      <c r="R32" s="7168"/>
      <c r="S32" s="7168"/>
      <c r="T32" s="7168"/>
    </row>
    <row r="33" spans="2:20">
      <c r="B33" s="515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</row>
    <row r="35" spans="2:20">
      <c r="B35" s="234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</row>
    <row r="36" spans="2:20"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</row>
  </sheetData>
  <mergeCells count="11"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27"/>
  <sheetViews>
    <sheetView zoomScale="50" zoomScaleNormal="50" workbookViewId="0">
      <selection activeCell="D32" sqref="D32"/>
    </sheetView>
  </sheetViews>
  <sheetFormatPr defaultColWidth="9.140625" defaultRowHeight="25.5"/>
  <cols>
    <col min="1" max="1" width="3" style="230" customWidth="1"/>
    <col min="2" max="2" width="74.140625" style="230" customWidth="1"/>
    <col min="3" max="3" width="15.28515625" style="230" customWidth="1"/>
    <col min="4" max="4" width="12.7109375" style="230" customWidth="1"/>
    <col min="5" max="5" width="12.28515625" style="230" customWidth="1"/>
    <col min="6" max="6" width="14.85546875" style="230" customWidth="1"/>
    <col min="7" max="7" width="16.140625" style="230" customWidth="1"/>
    <col min="8" max="8" width="11" style="230" customWidth="1"/>
    <col min="9" max="9" width="14.85546875" style="230" customWidth="1"/>
    <col min="10" max="10" width="14.42578125" style="230" customWidth="1"/>
    <col min="11" max="11" width="14.28515625" style="230" customWidth="1"/>
    <col min="12" max="12" width="15" style="230" customWidth="1"/>
    <col min="13" max="13" width="12.42578125" style="230" customWidth="1"/>
    <col min="14" max="14" width="12" style="230" customWidth="1"/>
    <col min="15" max="15" width="13.7109375" style="230" customWidth="1"/>
    <col min="16" max="17" width="12" style="230" customWidth="1"/>
    <col min="18" max="18" width="14.5703125" style="230" customWidth="1"/>
    <col min="19" max="19" width="13" style="230" customWidth="1"/>
    <col min="20" max="20" width="12.28515625" style="230" customWidth="1"/>
    <col min="21" max="21" width="14.28515625" style="230" customWidth="1"/>
    <col min="22" max="22" width="10.5703125" style="230" customWidth="1"/>
    <col min="23" max="23" width="23" style="230" customWidth="1"/>
    <col min="24" max="257" width="9.140625" style="230"/>
    <col min="258" max="16384" width="9.140625" style="231"/>
  </cols>
  <sheetData>
    <row r="1" spans="1:24">
      <c r="A1" s="7166" t="s">
        <v>226</v>
      </c>
      <c r="B1" s="7166"/>
      <c r="C1" s="7166"/>
      <c r="D1" s="7166"/>
      <c r="E1" s="7166"/>
      <c r="F1" s="7166"/>
      <c r="G1" s="7166"/>
      <c r="H1" s="7166"/>
      <c r="I1" s="7166"/>
      <c r="J1" s="7166"/>
      <c r="K1" s="7166"/>
      <c r="L1" s="7166"/>
      <c r="M1" s="7166"/>
      <c r="N1" s="7166"/>
      <c r="O1" s="7166"/>
      <c r="P1" s="7166"/>
      <c r="Q1" s="7166"/>
      <c r="R1" s="7166"/>
      <c r="S1" s="7166"/>
      <c r="T1" s="7166"/>
    </row>
    <row r="2" spans="1:24">
      <c r="A2" s="7173"/>
      <c r="B2" s="7173"/>
      <c r="C2" s="7173"/>
      <c r="D2" s="7173"/>
      <c r="E2" s="7173"/>
      <c r="F2" s="7173"/>
      <c r="G2" s="7173"/>
      <c r="H2" s="7173"/>
      <c r="I2" s="7173"/>
      <c r="J2" s="7173"/>
      <c r="K2" s="7173"/>
      <c r="L2" s="7173"/>
      <c r="M2" s="7173"/>
      <c r="N2" s="7173"/>
      <c r="O2" s="7173"/>
      <c r="P2" s="7173"/>
      <c r="Q2" s="7173"/>
      <c r="R2" s="7173"/>
      <c r="S2" s="7173"/>
      <c r="T2" s="7173"/>
    </row>
    <row r="3" spans="1:24">
      <c r="A3" s="7166" t="s">
        <v>407</v>
      </c>
      <c r="B3" s="7166"/>
      <c r="C3" s="7166"/>
      <c r="D3" s="7166"/>
      <c r="E3" s="7166"/>
      <c r="F3" s="7166"/>
      <c r="G3" s="7166"/>
      <c r="H3" s="7166"/>
      <c r="I3" s="7166"/>
      <c r="J3" s="7166"/>
      <c r="K3" s="7166"/>
      <c r="L3" s="7166"/>
      <c r="M3" s="7166"/>
      <c r="N3" s="7166"/>
      <c r="O3" s="7166"/>
      <c r="P3" s="7166"/>
      <c r="Q3" s="7166"/>
      <c r="R3" s="7166"/>
      <c r="S3" s="7166"/>
      <c r="T3" s="7166"/>
    </row>
    <row r="4" spans="1:24" ht="26.25" thickBot="1">
      <c r="A4" s="230">
        <v>2</v>
      </c>
      <c r="B4" s="506"/>
      <c r="W4" s="234"/>
      <c r="X4" s="234"/>
    </row>
    <row r="5" spans="1:24" ht="26.25" thickBot="1">
      <c r="B5" s="7189" t="s">
        <v>1</v>
      </c>
      <c r="C5" s="7190" t="s">
        <v>2</v>
      </c>
      <c r="D5" s="7190"/>
      <c r="E5" s="7190"/>
      <c r="F5" s="7191" t="s">
        <v>3</v>
      </c>
      <c r="G5" s="7191"/>
      <c r="H5" s="7191"/>
      <c r="I5" s="7192" t="s">
        <v>4</v>
      </c>
      <c r="J5" s="7192"/>
      <c r="K5" s="7192"/>
      <c r="L5" s="7193" t="s">
        <v>5</v>
      </c>
      <c r="M5" s="7193"/>
      <c r="N5" s="7193"/>
      <c r="O5" s="7190">
        <v>5</v>
      </c>
      <c r="P5" s="7190"/>
      <c r="Q5" s="7190"/>
      <c r="R5" s="7194" t="s">
        <v>22</v>
      </c>
      <c r="S5" s="7194"/>
      <c r="T5" s="7194"/>
      <c r="W5" s="234"/>
      <c r="X5" s="234"/>
    </row>
    <row r="6" spans="1:24" ht="26.25" thickBot="1">
      <c r="B6" s="7189"/>
      <c r="C6" s="7190"/>
      <c r="D6" s="7190"/>
      <c r="E6" s="7190"/>
      <c r="F6" s="7191"/>
      <c r="G6" s="7191"/>
      <c r="H6" s="7191"/>
      <c r="I6" s="7192"/>
      <c r="J6" s="7192"/>
      <c r="K6" s="7192"/>
      <c r="L6" s="7193"/>
      <c r="M6" s="7193"/>
      <c r="N6" s="7193"/>
      <c r="O6" s="7190"/>
      <c r="P6" s="7190"/>
      <c r="Q6" s="7190"/>
      <c r="R6" s="7194"/>
      <c r="S6" s="7194"/>
      <c r="T6" s="7194"/>
      <c r="W6" s="234"/>
      <c r="X6" s="234"/>
    </row>
    <row r="7" spans="1:24" ht="98.25" customHeight="1" thickBot="1">
      <c r="B7" s="7189"/>
      <c r="C7" s="805" t="s">
        <v>7</v>
      </c>
      <c r="D7" s="806" t="s">
        <v>8</v>
      </c>
      <c r="E7" s="807" t="s">
        <v>9</v>
      </c>
      <c r="F7" s="805" t="s">
        <v>7</v>
      </c>
      <c r="G7" s="806" t="s">
        <v>8</v>
      </c>
      <c r="H7" s="807" t="s">
        <v>9</v>
      </c>
      <c r="I7" s="805" t="s">
        <v>7</v>
      </c>
      <c r="J7" s="806" t="s">
        <v>8</v>
      </c>
      <c r="K7" s="807" t="s">
        <v>9</v>
      </c>
      <c r="L7" s="805" t="s">
        <v>7</v>
      </c>
      <c r="M7" s="806" t="s">
        <v>8</v>
      </c>
      <c r="N7" s="807" t="s">
        <v>9</v>
      </c>
      <c r="O7" s="805" t="s">
        <v>7</v>
      </c>
      <c r="P7" s="806" t="s">
        <v>8</v>
      </c>
      <c r="Q7" s="807" t="s">
        <v>9</v>
      </c>
      <c r="R7" s="805" t="s">
        <v>7</v>
      </c>
      <c r="S7" s="806" t="s">
        <v>8</v>
      </c>
      <c r="T7" s="807" t="s">
        <v>9</v>
      </c>
      <c r="W7" s="234"/>
      <c r="X7" s="234"/>
    </row>
    <row r="8" spans="1:24" ht="27" thickBot="1">
      <c r="B8" s="799" t="s">
        <v>10</v>
      </c>
      <c r="C8" s="808"/>
      <c r="D8" s="808"/>
      <c r="E8" s="798"/>
      <c r="F8" s="808"/>
      <c r="G8" s="808"/>
      <c r="H8" s="798"/>
      <c r="I8" s="808"/>
      <c r="J8" s="808"/>
      <c r="K8" s="798"/>
      <c r="L8" s="808"/>
      <c r="M8" s="808"/>
      <c r="N8" s="798"/>
      <c r="O8" s="809"/>
      <c r="P8" s="809"/>
      <c r="Q8" s="798"/>
      <c r="R8" s="793"/>
      <c r="S8" s="793"/>
      <c r="T8" s="793"/>
      <c r="W8" s="234"/>
      <c r="X8" s="234"/>
    </row>
    <row r="9" spans="1:24" s="230" customFormat="1" ht="27" thickBot="1">
      <c r="B9" s="792" t="s">
        <v>92</v>
      </c>
      <c r="C9" s="3324">
        <v>0</v>
      </c>
      <c r="D9" s="3324">
        <v>14</v>
      </c>
      <c r="E9" s="3324">
        <v>14</v>
      </c>
      <c r="F9" s="798">
        <v>0</v>
      </c>
      <c r="G9" s="798">
        <v>0</v>
      </c>
      <c r="H9" s="798">
        <v>0</v>
      </c>
      <c r="I9" s="798">
        <v>0</v>
      </c>
      <c r="J9" s="798">
        <v>0</v>
      </c>
      <c r="K9" s="798">
        <v>0</v>
      </c>
      <c r="L9" s="798">
        <v>0</v>
      </c>
      <c r="M9" s="798">
        <v>0</v>
      </c>
      <c r="N9" s="798">
        <v>0</v>
      </c>
      <c r="O9" s="798">
        <v>0</v>
      </c>
      <c r="P9" s="798">
        <v>0</v>
      </c>
      <c r="Q9" s="798">
        <v>0</v>
      </c>
      <c r="R9" s="793">
        <v>0</v>
      </c>
      <c r="S9" s="3324">
        <v>14</v>
      </c>
      <c r="T9" s="3324">
        <v>14</v>
      </c>
      <c r="W9" s="237"/>
      <c r="X9" s="234"/>
    </row>
    <row r="10" spans="1:24" ht="27" thickBot="1">
      <c r="B10" s="799" t="s">
        <v>14</v>
      </c>
      <c r="C10" s="3324">
        <v>0</v>
      </c>
      <c r="D10" s="3324">
        <v>14</v>
      </c>
      <c r="E10" s="3324">
        <v>14</v>
      </c>
      <c r="F10" s="798">
        <v>0</v>
      </c>
      <c r="G10" s="798">
        <v>0</v>
      </c>
      <c r="H10" s="798">
        <v>0</v>
      </c>
      <c r="I10" s="798">
        <v>0</v>
      </c>
      <c r="J10" s="798">
        <v>0</v>
      </c>
      <c r="K10" s="798">
        <v>0</v>
      </c>
      <c r="L10" s="798">
        <v>0</v>
      </c>
      <c r="M10" s="798">
        <v>0</v>
      </c>
      <c r="N10" s="798">
        <v>0</v>
      </c>
      <c r="O10" s="798">
        <v>0</v>
      </c>
      <c r="P10" s="798">
        <v>0</v>
      </c>
      <c r="Q10" s="798">
        <v>0</v>
      </c>
      <c r="R10" s="793">
        <v>0</v>
      </c>
      <c r="S10" s="3324">
        <v>14</v>
      </c>
      <c r="T10" s="3324">
        <v>14</v>
      </c>
      <c r="W10" s="234"/>
      <c r="X10" s="234"/>
    </row>
    <row r="11" spans="1:24" ht="27" thickBot="1">
      <c r="B11" s="800" t="s">
        <v>15</v>
      </c>
      <c r="C11" s="3324"/>
      <c r="D11" s="3324"/>
      <c r="E11" s="3324"/>
      <c r="F11" s="798"/>
      <c r="G11" s="798"/>
      <c r="H11" s="798"/>
      <c r="I11" s="798"/>
      <c r="J11" s="798"/>
      <c r="K11" s="798"/>
      <c r="L11" s="798"/>
      <c r="M11" s="798"/>
      <c r="N11" s="798"/>
      <c r="O11" s="793"/>
      <c r="P11" s="793"/>
      <c r="Q11" s="793"/>
      <c r="R11" s="793"/>
      <c r="S11" s="3324"/>
      <c r="T11" s="3324"/>
      <c r="W11" s="234"/>
      <c r="X11" s="234"/>
    </row>
    <row r="12" spans="1:24" ht="27" thickBot="1">
      <c r="B12" s="795" t="s">
        <v>16</v>
      </c>
      <c r="C12" s="3324"/>
      <c r="D12" s="3324"/>
      <c r="E12" s="3324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3"/>
      <c r="S12" s="3324"/>
      <c r="T12" s="3324"/>
      <c r="W12" s="234"/>
      <c r="X12" s="234"/>
    </row>
    <row r="13" spans="1:24" ht="27" thickBot="1">
      <c r="B13" s="792" t="s">
        <v>92</v>
      </c>
      <c r="C13" s="3324">
        <v>0</v>
      </c>
      <c r="D13" s="3324">
        <v>13</v>
      </c>
      <c r="E13" s="3324">
        <v>13</v>
      </c>
      <c r="F13" s="798">
        <v>0</v>
      </c>
      <c r="G13" s="798">
        <v>0</v>
      </c>
      <c r="H13" s="798">
        <v>0</v>
      </c>
      <c r="I13" s="798">
        <v>0</v>
      </c>
      <c r="J13" s="798">
        <v>0</v>
      </c>
      <c r="K13" s="798">
        <v>0</v>
      </c>
      <c r="L13" s="798">
        <v>0</v>
      </c>
      <c r="M13" s="798">
        <v>0</v>
      </c>
      <c r="N13" s="798">
        <v>0</v>
      </c>
      <c r="O13" s="798">
        <v>0</v>
      </c>
      <c r="P13" s="798">
        <v>0</v>
      </c>
      <c r="Q13" s="798">
        <v>0</v>
      </c>
      <c r="R13" s="793">
        <v>0</v>
      </c>
      <c r="S13" s="3324">
        <v>13</v>
      </c>
      <c r="T13" s="3324">
        <v>13</v>
      </c>
    </row>
    <row r="14" spans="1:24" ht="27" thickBot="1">
      <c r="B14" s="801" t="s">
        <v>17</v>
      </c>
      <c r="C14" s="3324">
        <v>0</v>
      </c>
      <c r="D14" s="3324">
        <v>13</v>
      </c>
      <c r="E14" s="3324">
        <v>13</v>
      </c>
      <c r="F14" s="798">
        <v>0</v>
      </c>
      <c r="G14" s="798">
        <v>0</v>
      </c>
      <c r="H14" s="798">
        <v>0</v>
      </c>
      <c r="I14" s="798">
        <v>0</v>
      </c>
      <c r="J14" s="798">
        <v>0</v>
      </c>
      <c r="K14" s="798">
        <v>0</v>
      </c>
      <c r="L14" s="798">
        <v>0</v>
      </c>
      <c r="M14" s="798">
        <v>0</v>
      </c>
      <c r="N14" s="798">
        <v>0</v>
      </c>
      <c r="O14" s="798">
        <v>0</v>
      </c>
      <c r="P14" s="798">
        <v>0</v>
      </c>
      <c r="Q14" s="798">
        <v>0</v>
      </c>
      <c r="R14" s="793">
        <v>0</v>
      </c>
      <c r="S14" s="3324">
        <v>13</v>
      </c>
      <c r="T14" s="3324">
        <v>13</v>
      </c>
    </row>
    <row r="15" spans="1:24" ht="51.75" thickBot="1">
      <c r="B15" s="796" t="s">
        <v>18</v>
      </c>
      <c r="C15" s="3324"/>
      <c r="D15" s="3324"/>
      <c r="E15" s="3324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  <c r="Q15" s="798"/>
      <c r="R15" s="793"/>
      <c r="S15" s="3324"/>
      <c r="T15" s="3324"/>
    </row>
    <row r="16" spans="1:24" ht="27" thickBot="1">
      <c r="B16" s="792" t="s">
        <v>92</v>
      </c>
      <c r="C16" s="3324">
        <v>0</v>
      </c>
      <c r="D16" s="3324">
        <v>1</v>
      </c>
      <c r="E16" s="3324">
        <v>1</v>
      </c>
      <c r="F16" s="798">
        <v>0</v>
      </c>
      <c r="G16" s="798">
        <v>0</v>
      </c>
      <c r="H16" s="798">
        <v>0</v>
      </c>
      <c r="I16" s="798">
        <v>0</v>
      </c>
      <c r="J16" s="798">
        <v>0</v>
      </c>
      <c r="K16" s="798">
        <v>0</v>
      </c>
      <c r="L16" s="798">
        <v>0</v>
      </c>
      <c r="M16" s="798">
        <v>0</v>
      </c>
      <c r="N16" s="798">
        <v>0</v>
      </c>
      <c r="O16" s="798">
        <v>0</v>
      </c>
      <c r="P16" s="798">
        <v>0</v>
      </c>
      <c r="Q16" s="798">
        <v>0</v>
      </c>
      <c r="R16" s="793">
        <v>0</v>
      </c>
      <c r="S16" s="3324">
        <v>1</v>
      </c>
      <c r="T16" s="3324">
        <v>1</v>
      </c>
    </row>
    <row r="17" spans="2:20" ht="51.75" thickBot="1">
      <c r="B17" s="802" t="s">
        <v>19</v>
      </c>
      <c r="C17" s="3324">
        <v>0</v>
      </c>
      <c r="D17" s="3324">
        <v>1</v>
      </c>
      <c r="E17" s="3324">
        <v>1</v>
      </c>
      <c r="F17" s="798">
        <v>0</v>
      </c>
      <c r="G17" s="798">
        <v>0</v>
      </c>
      <c r="H17" s="798">
        <v>0</v>
      </c>
      <c r="I17" s="798">
        <v>0</v>
      </c>
      <c r="J17" s="798">
        <v>0</v>
      </c>
      <c r="K17" s="798">
        <v>0</v>
      </c>
      <c r="L17" s="798">
        <v>0</v>
      </c>
      <c r="M17" s="798">
        <v>0</v>
      </c>
      <c r="N17" s="798">
        <v>0</v>
      </c>
      <c r="O17" s="798">
        <v>0</v>
      </c>
      <c r="P17" s="798">
        <v>0</v>
      </c>
      <c r="Q17" s="798">
        <v>0</v>
      </c>
      <c r="R17" s="793">
        <v>0</v>
      </c>
      <c r="S17" s="3324">
        <v>1</v>
      </c>
      <c r="T17" s="3324">
        <v>1</v>
      </c>
    </row>
    <row r="18" spans="2:20" ht="27" thickBot="1">
      <c r="B18" s="797" t="s">
        <v>227</v>
      </c>
      <c r="C18" s="3324">
        <v>0</v>
      </c>
      <c r="D18" s="3324">
        <v>13</v>
      </c>
      <c r="E18" s="3324">
        <v>13</v>
      </c>
      <c r="F18" s="798">
        <v>0</v>
      </c>
      <c r="G18" s="798">
        <v>0</v>
      </c>
      <c r="H18" s="798">
        <v>0</v>
      </c>
      <c r="I18" s="798">
        <v>0</v>
      </c>
      <c r="J18" s="798">
        <v>0</v>
      </c>
      <c r="K18" s="798">
        <v>0</v>
      </c>
      <c r="L18" s="798">
        <v>0</v>
      </c>
      <c r="M18" s="798">
        <v>0</v>
      </c>
      <c r="N18" s="798">
        <v>0</v>
      </c>
      <c r="O18" s="798">
        <v>0</v>
      </c>
      <c r="P18" s="798">
        <v>0</v>
      </c>
      <c r="Q18" s="798">
        <v>0</v>
      </c>
      <c r="R18" s="793">
        <v>0</v>
      </c>
      <c r="S18" s="3324">
        <v>13</v>
      </c>
      <c r="T18" s="3324">
        <v>13</v>
      </c>
    </row>
    <row r="19" spans="2:20" ht="36.75" thickBot="1">
      <c r="B19" s="797" t="s">
        <v>34</v>
      </c>
      <c r="C19" s="3324">
        <v>0</v>
      </c>
      <c r="D19" s="3324">
        <v>1</v>
      </c>
      <c r="E19" s="3324">
        <v>1</v>
      </c>
      <c r="F19" s="798">
        <v>0</v>
      </c>
      <c r="G19" s="798">
        <v>0</v>
      </c>
      <c r="H19" s="798">
        <v>0</v>
      </c>
      <c r="I19" s="798">
        <v>0</v>
      </c>
      <c r="J19" s="798">
        <v>0</v>
      </c>
      <c r="K19" s="798">
        <v>0</v>
      </c>
      <c r="L19" s="798">
        <v>0</v>
      </c>
      <c r="M19" s="798">
        <v>0</v>
      </c>
      <c r="N19" s="798">
        <v>0</v>
      </c>
      <c r="O19" s="798">
        <v>0</v>
      </c>
      <c r="P19" s="798">
        <v>0</v>
      </c>
      <c r="Q19" s="798">
        <v>0</v>
      </c>
      <c r="R19" s="793">
        <v>0</v>
      </c>
      <c r="S19" s="3324">
        <v>1</v>
      </c>
      <c r="T19" s="3324">
        <v>1</v>
      </c>
    </row>
    <row r="20" spans="2:20" ht="51.75" thickBot="1">
      <c r="B20" s="794" t="s">
        <v>35</v>
      </c>
      <c r="C20" s="3325">
        <v>0</v>
      </c>
      <c r="D20" s="3325">
        <v>14</v>
      </c>
      <c r="E20" s="3325">
        <v>14</v>
      </c>
      <c r="F20" s="5727">
        <v>0</v>
      </c>
      <c r="G20" s="5727">
        <v>0</v>
      </c>
      <c r="H20" s="5727">
        <v>0</v>
      </c>
      <c r="I20" s="5727">
        <v>0</v>
      </c>
      <c r="J20" s="5727">
        <v>0</v>
      </c>
      <c r="K20" s="5727">
        <v>0</v>
      </c>
      <c r="L20" s="5727">
        <v>0</v>
      </c>
      <c r="M20" s="5727">
        <v>0</v>
      </c>
      <c r="N20" s="5727">
        <v>0</v>
      </c>
      <c r="O20" s="5727">
        <v>0</v>
      </c>
      <c r="P20" s="5727">
        <v>0</v>
      </c>
      <c r="Q20" s="5727">
        <v>0</v>
      </c>
      <c r="R20" s="793">
        <v>0</v>
      </c>
      <c r="S20" s="3325">
        <v>14</v>
      </c>
      <c r="T20" s="3325">
        <v>14</v>
      </c>
    </row>
    <row r="21" spans="2:20">
      <c r="B21" s="515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</row>
    <row r="22" spans="2:20">
      <c r="B22" s="515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</row>
    <row r="23" spans="2:20">
      <c r="B23" s="7168"/>
      <c r="C23" s="7168"/>
      <c r="D23" s="7168"/>
      <c r="E23" s="7168"/>
      <c r="F23" s="7168"/>
      <c r="G23" s="7168"/>
      <c r="H23" s="7168"/>
      <c r="I23" s="7168"/>
      <c r="J23" s="7168"/>
      <c r="K23" s="7168"/>
      <c r="L23" s="7168"/>
      <c r="M23" s="7168"/>
      <c r="N23" s="7168"/>
      <c r="O23" s="7168"/>
      <c r="P23" s="7168"/>
      <c r="Q23" s="7168"/>
      <c r="R23" s="7168"/>
      <c r="S23" s="7168"/>
      <c r="T23" s="7168"/>
    </row>
    <row r="24" spans="2:20">
      <c r="B24" s="515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</row>
    <row r="26" spans="2:20">
      <c r="B26" s="234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</row>
    <row r="27" spans="2:20"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3"/>
  <sheetViews>
    <sheetView zoomScale="60" zoomScaleNormal="60" workbookViewId="0">
      <selection activeCell="I16" sqref="I16"/>
    </sheetView>
  </sheetViews>
  <sheetFormatPr defaultRowHeight="20.25"/>
  <cols>
    <col min="1" max="1" width="73.42578125" style="1409" customWidth="1"/>
    <col min="2" max="2" width="12.42578125" style="1409" customWidth="1"/>
    <col min="3" max="3" width="12.85546875" style="1409" customWidth="1"/>
    <col min="4" max="4" width="12.28515625" style="1409" customWidth="1"/>
    <col min="5" max="5" width="10.28515625" style="1409" customWidth="1"/>
    <col min="6" max="6" width="10" style="1409" customWidth="1"/>
    <col min="7" max="7" width="11" style="1409" customWidth="1"/>
    <col min="8" max="8" width="10.7109375" style="1409" customWidth="1"/>
    <col min="9" max="9" width="10.42578125" style="1409" customWidth="1"/>
    <col min="10" max="10" width="12.28515625" style="1409" customWidth="1"/>
    <col min="11" max="11" width="10.85546875" style="1409" customWidth="1"/>
    <col min="12" max="12" width="9.5703125" style="1409" customWidth="1"/>
    <col min="13" max="13" width="11.28515625" style="1409" customWidth="1"/>
    <col min="14" max="14" width="12.5703125" style="1409" customWidth="1"/>
    <col min="15" max="15" width="12.42578125" style="1409" customWidth="1"/>
    <col min="16" max="16" width="10.85546875" style="1409" customWidth="1"/>
    <col min="17" max="256" width="9.140625" style="1409"/>
    <col min="257" max="257" width="73.42578125" style="1409" customWidth="1"/>
    <col min="258" max="258" width="12.42578125" style="1409" customWidth="1"/>
    <col min="259" max="259" width="12.85546875" style="1409" customWidth="1"/>
    <col min="260" max="260" width="12.28515625" style="1409" customWidth="1"/>
    <col min="261" max="261" width="10.28515625" style="1409" customWidth="1"/>
    <col min="262" max="262" width="10" style="1409" customWidth="1"/>
    <col min="263" max="263" width="11" style="1409" customWidth="1"/>
    <col min="264" max="264" width="10.7109375" style="1409" customWidth="1"/>
    <col min="265" max="265" width="10.42578125" style="1409" customWidth="1"/>
    <col min="266" max="266" width="12.28515625" style="1409" customWidth="1"/>
    <col min="267" max="267" width="10.85546875" style="1409" customWidth="1"/>
    <col min="268" max="268" width="9.5703125" style="1409" customWidth="1"/>
    <col min="269" max="269" width="11.28515625" style="1409" customWidth="1"/>
    <col min="270" max="270" width="12.5703125" style="1409" customWidth="1"/>
    <col min="271" max="271" width="12.42578125" style="1409" customWidth="1"/>
    <col min="272" max="272" width="10.85546875" style="1409" customWidth="1"/>
    <col min="273" max="512" width="9.140625" style="1409"/>
    <col min="513" max="513" width="73.42578125" style="1409" customWidth="1"/>
    <col min="514" max="514" width="12.42578125" style="1409" customWidth="1"/>
    <col min="515" max="515" width="12.85546875" style="1409" customWidth="1"/>
    <col min="516" max="516" width="12.28515625" style="1409" customWidth="1"/>
    <col min="517" max="517" width="10.28515625" style="1409" customWidth="1"/>
    <col min="518" max="518" width="10" style="1409" customWidth="1"/>
    <col min="519" max="519" width="11" style="1409" customWidth="1"/>
    <col min="520" max="520" width="10.7109375" style="1409" customWidth="1"/>
    <col min="521" max="521" width="10.42578125" style="1409" customWidth="1"/>
    <col min="522" max="522" width="12.28515625" style="1409" customWidth="1"/>
    <col min="523" max="523" width="10.85546875" style="1409" customWidth="1"/>
    <col min="524" max="524" width="9.5703125" style="1409" customWidth="1"/>
    <col min="525" max="525" width="11.28515625" style="1409" customWidth="1"/>
    <col min="526" max="526" width="12.5703125" style="1409" customWidth="1"/>
    <col min="527" max="527" width="12.42578125" style="1409" customWidth="1"/>
    <col min="528" max="528" width="10.85546875" style="1409" customWidth="1"/>
    <col min="529" max="768" width="9.140625" style="1409"/>
    <col min="769" max="769" width="73.42578125" style="1409" customWidth="1"/>
    <col min="770" max="770" width="12.42578125" style="1409" customWidth="1"/>
    <col min="771" max="771" width="12.85546875" style="1409" customWidth="1"/>
    <col min="772" max="772" width="12.28515625" style="1409" customWidth="1"/>
    <col min="773" max="773" width="10.28515625" style="1409" customWidth="1"/>
    <col min="774" max="774" width="10" style="1409" customWidth="1"/>
    <col min="775" max="775" width="11" style="1409" customWidth="1"/>
    <col min="776" max="776" width="10.7109375" style="1409" customWidth="1"/>
    <col min="777" max="777" width="10.42578125" style="1409" customWidth="1"/>
    <col min="778" max="778" width="12.28515625" style="1409" customWidth="1"/>
    <col min="779" max="779" width="10.85546875" style="1409" customWidth="1"/>
    <col min="780" max="780" width="9.5703125" style="1409" customWidth="1"/>
    <col min="781" max="781" width="11.28515625" style="1409" customWidth="1"/>
    <col min="782" max="782" width="12.5703125" style="1409" customWidth="1"/>
    <col min="783" max="783" width="12.42578125" style="1409" customWidth="1"/>
    <col min="784" max="784" width="10.85546875" style="1409" customWidth="1"/>
    <col min="785" max="1024" width="9.140625" style="1409"/>
    <col min="1025" max="1025" width="73.42578125" style="1409" customWidth="1"/>
    <col min="1026" max="1026" width="12.42578125" style="1409" customWidth="1"/>
    <col min="1027" max="1027" width="12.85546875" style="1409" customWidth="1"/>
    <col min="1028" max="1028" width="12.28515625" style="1409" customWidth="1"/>
    <col min="1029" max="1029" width="10.28515625" style="1409" customWidth="1"/>
    <col min="1030" max="1030" width="10" style="1409" customWidth="1"/>
    <col min="1031" max="1031" width="11" style="1409" customWidth="1"/>
    <col min="1032" max="1032" width="10.7109375" style="1409" customWidth="1"/>
    <col min="1033" max="1033" width="10.42578125" style="1409" customWidth="1"/>
    <col min="1034" max="1034" width="12.28515625" style="1409" customWidth="1"/>
    <col min="1035" max="1035" width="10.85546875" style="1409" customWidth="1"/>
    <col min="1036" max="1036" width="9.5703125" style="1409" customWidth="1"/>
    <col min="1037" max="1037" width="11.28515625" style="1409" customWidth="1"/>
    <col min="1038" max="1038" width="12.5703125" style="1409" customWidth="1"/>
    <col min="1039" max="1039" width="12.42578125" style="1409" customWidth="1"/>
    <col min="1040" max="1040" width="10.85546875" style="1409" customWidth="1"/>
    <col min="1041" max="1280" width="9.140625" style="1409"/>
    <col min="1281" max="1281" width="73.42578125" style="1409" customWidth="1"/>
    <col min="1282" max="1282" width="12.42578125" style="1409" customWidth="1"/>
    <col min="1283" max="1283" width="12.85546875" style="1409" customWidth="1"/>
    <col min="1284" max="1284" width="12.28515625" style="1409" customWidth="1"/>
    <col min="1285" max="1285" width="10.28515625" style="1409" customWidth="1"/>
    <col min="1286" max="1286" width="10" style="1409" customWidth="1"/>
    <col min="1287" max="1287" width="11" style="1409" customWidth="1"/>
    <col min="1288" max="1288" width="10.7109375" style="1409" customWidth="1"/>
    <col min="1289" max="1289" width="10.42578125" style="1409" customWidth="1"/>
    <col min="1290" max="1290" width="12.28515625" style="1409" customWidth="1"/>
    <col min="1291" max="1291" width="10.85546875" style="1409" customWidth="1"/>
    <col min="1292" max="1292" width="9.5703125" style="1409" customWidth="1"/>
    <col min="1293" max="1293" width="11.28515625" style="1409" customWidth="1"/>
    <col min="1294" max="1294" width="12.5703125" style="1409" customWidth="1"/>
    <col min="1295" max="1295" width="12.42578125" style="1409" customWidth="1"/>
    <col min="1296" max="1296" width="10.85546875" style="1409" customWidth="1"/>
    <col min="1297" max="1536" width="9.140625" style="1409"/>
    <col min="1537" max="1537" width="73.42578125" style="1409" customWidth="1"/>
    <col min="1538" max="1538" width="12.42578125" style="1409" customWidth="1"/>
    <col min="1539" max="1539" width="12.85546875" style="1409" customWidth="1"/>
    <col min="1540" max="1540" width="12.28515625" style="1409" customWidth="1"/>
    <col min="1541" max="1541" width="10.28515625" style="1409" customWidth="1"/>
    <col min="1542" max="1542" width="10" style="1409" customWidth="1"/>
    <col min="1543" max="1543" width="11" style="1409" customWidth="1"/>
    <col min="1544" max="1544" width="10.7109375" style="1409" customWidth="1"/>
    <col min="1545" max="1545" width="10.42578125" style="1409" customWidth="1"/>
    <col min="1546" max="1546" width="12.28515625" style="1409" customWidth="1"/>
    <col min="1547" max="1547" width="10.85546875" style="1409" customWidth="1"/>
    <col min="1548" max="1548" width="9.5703125" style="1409" customWidth="1"/>
    <col min="1549" max="1549" width="11.28515625" style="1409" customWidth="1"/>
    <col min="1550" max="1550" width="12.5703125" style="1409" customWidth="1"/>
    <col min="1551" max="1551" width="12.42578125" style="1409" customWidth="1"/>
    <col min="1552" max="1552" width="10.85546875" style="1409" customWidth="1"/>
    <col min="1553" max="1792" width="9.140625" style="1409"/>
    <col min="1793" max="1793" width="73.42578125" style="1409" customWidth="1"/>
    <col min="1794" max="1794" width="12.42578125" style="1409" customWidth="1"/>
    <col min="1795" max="1795" width="12.85546875" style="1409" customWidth="1"/>
    <col min="1796" max="1796" width="12.28515625" style="1409" customWidth="1"/>
    <col min="1797" max="1797" width="10.28515625" style="1409" customWidth="1"/>
    <col min="1798" max="1798" width="10" style="1409" customWidth="1"/>
    <col min="1799" max="1799" width="11" style="1409" customWidth="1"/>
    <col min="1800" max="1800" width="10.7109375" style="1409" customWidth="1"/>
    <col min="1801" max="1801" width="10.42578125" style="1409" customWidth="1"/>
    <col min="1802" max="1802" width="12.28515625" style="1409" customWidth="1"/>
    <col min="1803" max="1803" width="10.85546875" style="1409" customWidth="1"/>
    <col min="1804" max="1804" width="9.5703125" style="1409" customWidth="1"/>
    <col min="1805" max="1805" width="11.28515625" style="1409" customWidth="1"/>
    <col min="1806" max="1806" width="12.5703125" style="1409" customWidth="1"/>
    <col min="1807" max="1807" width="12.42578125" style="1409" customWidth="1"/>
    <col min="1808" max="1808" width="10.85546875" style="1409" customWidth="1"/>
    <col min="1809" max="2048" width="9.140625" style="1409"/>
    <col min="2049" max="2049" width="73.42578125" style="1409" customWidth="1"/>
    <col min="2050" max="2050" width="12.42578125" style="1409" customWidth="1"/>
    <col min="2051" max="2051" width="12.85546875" style="1409" customWidth="1"/>
    <col min="2052" max="2052" width="12.28515625" style="1409" customWidth="1"/>
    <col min="2053" max="2053" width="10.28515625" style="1409" customWidth="1"/>
    <col min="2054" max="2054" width="10" style="1409" customWidth="1"/>
    <col min="2055" max="2055" width="11" style="1409" customWidth="1"/>
    <col min="2056" max="2056" width="10.7109375" style="1409" customWidth="1"/>
    <col min="2057" max="2057" width="10.42578125" style="1409" customWidth="1"/>
    <col min="2058" max="2058" width="12.28515625" style="1409" customWidth="1"/>
    <col min="2059" max="2059" width="10.85546875" style="1409" customWidth="1"/>
    <col min="2060" max="2060" width="9.5703125" style="1409" customWidth="1"/>
    <col min="2061" max="2061" width="11.28515625" style="1409" customWidth="1"/>
    <col min="2062" max="2062" width="12.5703125" style="1409" customWidth="1"/>
    <col min="2063" max="2063" width="12.42578125" style="1409" customWidth="1"/>
    <col min="2064" max="2064" width="10.85546875" style="1409" customWidth="1"/>
    <col min="2065" max="2304" width="9.140625" style="1409"/>
    <col min="2305" max="2305" width="73.42578125" style="1409" customWidth="1"/>
    <col min="2306" max="2306" width="12.42578125" style="1409" customWidth="1"/>
    <col min="2307" max="2307" width="12.85546875" style="1409" customWidth="1"/>
    <col min="2308" max="2308" width="12.28515625" style="1409" customWidth="1"/>
    <col min="2309" max="2309" width="10.28515625" style="1409" customWidth="1"/>
    <col min="2310" max="2310" width="10" style="1409" customWidth="1"/>
    <col min="2311" max="2311" width="11" style="1409" customWidth="1"/>
    <col min="2312" max="2312" width="10.7109375" style="1409" customWidth="1"/>
    <col min="2313" max="2313" width="10.42578125" style="1409" customWidth="1"/>
    <col min="2314" max="2314" width="12.28515625" style="1409" customWidth="1"/>
    <col min="2315" max="2315" width="10.85546875" style="1409" customWidth="1"/>
    <col min="2316" max="2316" width="9.5703125" style="1409" customWidth="1"/>
    <col min="2317" max="2317" width="11.28515625" style="1409" customWidth="1"/>
    <col min="2318" max="2318" width="12.5703125" style="1409" customWidth="1"/>
    <col min="2319" max="2319" width="12.42578125" style="1409" customWidth="1"/>
    <col min="2320" max="2320" width="10.85546875" style="1409" customWidth="1"/>
    <col min="2321" max="2560" width="9.140625" style="1409"/>
    <col min="2561" max="2561" width="73.42578125" style="1409" customWidth="1"/>
    <col min="2562" max="2562" width="12.42578125" style="1409" customWidth="1"/>
    <col min="2563" max="2563" width="12.85546875" style="1409" customWidth="1"/>
    <col min="2564" max="2564" width="12.28515625" style="1409" customWidth="1"/>
    <col min="2565" max="2565" width="10.28515625" style="1409" customWidth="1"/>
    <col min="2566" max="2566" width="10" style="1409" customWidth="1"/>
    <col min="2567" max="2567" width="11" style="1409" customWidth="1"/>
    <col min="2568" max="2568" width="10.7109375" style="1409" customWidth="1"/>
    <col min="2569" max="2569" width="10.42578125" style="1409" customWidth="1"/>
    <col min="2570" max="2570" width="12.28515625" style="1409" customWidth="1"/>
    <col min="2571" max="2571" width="10.85546875" style="1409" customWidth="1"/>
    <col min="2572" max="2572" width="9.5703125" style="1409" customWidth="1"/>
    <col min="2573" max="2573" width="11.28515625" style="1409" customWidth="1"/>
    <col min="2574" max="2574" width="12.5703125" style="1409" customWidth="1"/>
    <col min="2575" max="2575" width="12.42578125" style="1409" customWidth="1"/>
    <col min="2576" max="2576" width="10.85546875" style="1409" customWidth="1"/>
    <col min="2577" max="2816" width="9.140625" style="1409"/>
    <col min="2817" max="2817" width="73.42578125" style="1409" customWidth="1"/>
    <col min="2818" max="2818" width="12.42578125" style="1409" customWidth="1"/>
    <col min="2819" max="2819" width="12.85546875" style="1409" customWidth="1"/>
    <col min="2820" max="2820" width="12.28515625" style="1409" customWidth="1"/>
    <col min="2821" max="2821" width="10.28515625" style="1409" customWidth="1"/>
    <col min="2822" max="2822" width="10" style="1409" customWidth="1"/>
    <col min="2823" max="2823" width="11" style="1409" customWidth="1"/>
    <col min="2824" max="2824" width="10.7109375" style="1409" customWidth="1"/>
    <col min="2825" max="2825" width="10.42578125" style="1409" customWidth="1"/>
    <col min="2826" max="2826" width="12.28515625" style="1409" customWidth="1"/>
    <col min="2827" max="2827" width="10.85546875" style="1409" customWidth="1"/>
    <col min="2828" max="2828" width="9.5703125" style="1409" customWidth="1"/>
    <col min="2829" max="2829" width="11.28515625" style="1409" customWidth="1"/>
    <col min="2830" max="2830" width="12.5703125" style="1409" customWidth="1"/>
    <col min="2831" max="2831" width="12.42578125" style="1409" customWidth="1"/>
    <col min="2832" max="2832" width="10.85546875" style="1409" customWidth="1"/>
    <col min="2833" max="3072" width="9.140625" style="1409"/>
    <col min="3073" max="3073" width="73.42578125" style="1409" customWidth="1"/>
    <col min="3074" max="3074" width="12.42578125" style="1409" customWidth="1"/>
    <col min="3075" max="3075" width="12.85546875" style="1409" customWidth="1"/>
    <col min="3076" max="3076" width="12.28515625" style="1409" customWidth="1"/>
    <col min="3077" max="3077" width="10.28515625" style="1409" customWidth="1"/>
    <col min="3078" max="3078" width="10" style="1409" customWidth="1"/>
    <col min="3079" max="3079" width="11" style="1409" customWidth="1"/>
    <col min="3080" max="3080" width="10.7109375" style="1409" customWidth="1"/>
    <col min="3081" max="3081" width="10.42578125" style="1409" customWidth="1"/>
    <col min="3082" max="3082" width="12.28515625" style="1409" customWidth="1"/>
    <col min="3083" max="3083" width="10.85546875" style="1409" customWidth="1"/>
    <col min="3084" max="3084" width="9.5703125" style="1409" customWidth="1"/>
    <col min="3085" max="3085" width="11.28515625" style="1409" customWidth="1"/>
    <col min="3086" max="3086" width="12.5703125" style="1409" customWidth="1"/>
    <col min="3087" max="3087" width="12.42578125" style="1409" customWidth="1"/>
    <col min="3088" max="3088" width="10.85546875" style="1409" customWidth="1"/>
    <col min="3089" max="3328" width="9.140625" style="1409"/>
    <col min="3329" max="3329" width="73.42578125" style="1409" customWidth="1"/>
    <col min="3330" max="3330" width="12.42578125" style="1409" customWidth="1"/>
    <col min="3331" max="3331" width="12.85546875" style="1409" customWidth="1"/>
    <col min="3332" max="3332" width="12.28515625" style="1409" customWidth="1"/>
    <col min="3333" max="3333" width="10.28515625" style="1409" customWidth="1"/>
    <col min="3334" max="3334" width="10" style="1409" customWidth="1"/>
    <col min="3335" max="3335" width="11" style="1409" customWidth="1"/>
    <col min="3336" max="3336" width="10.7109375" style="1409" customWidth="1"/>
    <col min="3337" max="3337" width="10.42578125" style="1409" customWidth="1"/>
    <col min="3338" max="3338" width="12.28515625" style="1409" customWidth="1"/>
    <col min="3339" max="3339" width="10.85546875" style="1409" customWidth="1"/>
    <col min="3340" max="3340" width="9.5703125" style="1409" customWidth="1"/>
    <col min="3341" max="3341" width="11.28515625" style="1409" customWidth="1"/>
    <col min="3342" max="3342" width="12.5703125" style="1409" customWidth="1"/>
    <col min="3343" max="3343" width="12.42578125" style="1409" customWidth="1"/>
    <col min="3344" max="3344" width="10.85546875" style="1409" customWidth="1"/>
    <col min="3345" max="3584" width="9.140625" style="1409"/>
    <col min="3585" max="3585" width="73.42578125" style="1409" customWidth="1"/>
    <col min="3586" max="3586" width="12.42578125" style="1409" customWidth="1"/>
    <col min="3587" max="3587" width="12.85546875" style="1409" customWidth="1"/>
    <col min="3588" max="3588" width="12.28515625" style="1409" customWidth="1"/>
    <col min="3589" max="3589" width="10.28515625" style="1409" customWidth="1"/>
    <col min="3590" max="3590" width="10" style="1409" customWidth="1"/>
    <col min="3591" max="3591" width="11" style="1409" customWidth="1"/>
    <col min="3592" max="3592" width="10.7109375" style="1409" customWidth="1"/>
    <col min="3593" max="3593" width="10.42578125" style="1409" customWidth="1"/>
    <col min="3594" max="3594" width="12.28515625" style="1409" customWidth="1"/>
    <col min="3595" max="3595" width="10.85546875" style="1409" customWidth="1"/>
    <col min="3596" max="3596" width="9.5703125" style="1409" customWidth="1"/>
    <col min="3597" max="3597" width="11.28515625" style="1409" customWidth="1"/>
    <col min="3598" max="3598" width="12.5703125" style="1409" customWidth="1"/>
    <col min="3599" max="3599" width="12.42578125" style="1409" customWidth="1"/>
    <col min="3600" max="3600" width="10.85546875" style="1409" customWidth="1"/>
    <col min="3601" max="3840" width="9.140625" style="1409"/>
    <col min="3841" max="3841" width="73.42578125" style="1409" customWidth="1"/>
    <col min="3842" max="3842" width="12.42578125" style="1409" customWidth="1"/>
    <col min="3843" max="3843" width="12.85546875" style="1409" customWidth="1"/>
    <col min="3844" max="3844" width="12.28515625" style="1409" customWidth="1"/>
    <col min="3845" max="3845" width="10.28515625" style="1409" customWidth="1"/>
    <col min="3846" max="3846" width="10" style="1409" customWidth="1"/>
    <col min="3847" max="3847" width="11" style="1409" customWidth="1"/>
    <col min="3848" max="3848" width="10.7109375" style="1409" customWidth="1"/>
    <col min="3849" max="3849" width="10.42578125" style="1409" customWidth="1"/>
    <col min="3850" max="3850" width="12.28515625" style="1409" customWidth="1"/>
    <col min="3851" max="3851" width="10.85546875" style="1409" customWidth="1"/>
    <col min="3852" max="3852" width="9.5703125" style="1409" customWidth="1"/>
    <col min="3853" max="3853" width="11.28515625" style="1409" customWidth="1"/>
    <col min="3854" max="3854" width="12.5703125" style="1409" customWidth="1"/>
    <col min="3855" max="3855" width="12.42578125" style="1409" customWidth="1"/>
    <col min="3856" max="3856" width="10.85546875" style="1409" customWidth="1"/>
    <col min="3857" max="4096" width="9.140625" style="1409"/>
    <col min="4097" max="4097" width="73.42578125" style="1409" customWidth="1"/>
    <col min="4098" max="4098" width="12.42578125" style="1409" customWidth="1"/>
    <col min="4099" max="4099" width="12.85546875" style="1409" customWidth="1"/>
    <col min="4100" max="4100" width="12.28515625" style="1409" customWidth="1"/>
    <col min="4101" max="4101" width="10.28515625" style="1409" customWidth="1"/>
    <col min="4102" max="4102" width="10" style="1409" customWidth="1"/>
    <col min="4103" max="4103" width="11" style="1409" customWidth="1"/>
    <col min="4104" max="4104" width="10.7109375" style="1409" customWidth="1"/>
    <col min="4105" max="4105" width="10.42578125" style="1409" customWidth="1"/>
    <col min="4106" max="4106" width="12.28515625" style="1409" customWidth="1"/>
    <col min="4107" max="4107" width="10.85546875" style="1409" customWidth="1"/>
    <col min="4108" max="4108" width="9.5703125" style="1409" customWidth="1"/>
    <col min="4109" max="4109" width="11.28515625" style="1409" customWidth="1"/>
    <col min="4110" max="4110" width="12.5703125" style="1409" customWidth="1"/>
    <col min="4111" max="4111" width="12.42578125" style="1409" customWidth="1"/>
    <col min="4112" max="4112" width="10.85546875" style="1409" customWidth="1"/>
    <col min="4113" max="4352" width="9.140625" style="1409"/>
    <col min="4353" max="4353" width="73.42578125" style="1409" customWidth="1"/>
    <col min="4354" max="4354" width="12.42578125" style="1409" customWidth="1"/>
    <col min="4355" max="4355" width="12.85546875" style="1409" customWidth="1"/>
    <col min="4356" max="4356" width="12.28515625" style="1409" customWidth="1"/>
    <col min="4357" max="4357" width="10.28515625" style="1409" customWidth="1"/>
    <col min="4358" max="4358" width="10" style="1409" customWidth="1"/>
    <col min="4359" max="4359" width="11" style="1409" customWidth="1"/>
    <col min="4360" max="4360" width="10.7109375" style="1409" customWidth="1"/>
    <col min="4361" max="4361" width="10.42578125" style="1409" customWidth="1"/>
    <col min="4362" max="4362" width="12.28515625" style="1409" customWidth="1"/>
    <col min="4363" max="4363" width="10.85546875" style="1409" customWidth="1"/>
    <col min="4364" max="4364" width="9.5703125" style="1409" customWidth="1"/>
    <col min="4365" max="4365" width="11.28515625" style="1409" customWidth="1"/>
    <col min="4366" max="4366" width="12.5703125" style="1409" customWidth="1"/>
    <col min="4367" max="4367" width="12.42578125" style="1409" customWidth="1"/>
    <col min="4368" max="4368" width="10.85546875" style="1409" customWidth="1"/>
    <col min="4369" max="4608" width="9.140625" style="1409"/>
    <col min="4609" max="4609" width="73.42578125" style="1409" customWidth="1"/>
    <col min="4610" max="4610" width="12.42578125" style="1409" customWidth="1"/>
    <col min="4611" max="4611" width="12.85546875" style="1409" customWidth="1"/>
    <col min="4612" max="4612" width="12.28515625" style="1409" customWidth="1"/>
    <col min="4613" max="4613" width="10.28515625" style="1409" customWidth="1"/>
    <col min="4614" max="4614" width="10" style="1409" customWidth="1"/>
    <col min="4615" max="4615" width="11" style="1409" customWidth="1"/>
    <col min="4616" max="4616" width="10.7109375" style="1409" customWidth="1"/>
    <col min="4617" max="4617" width="10.42578125" style="1409" customWidth="1"/>
    <col min="4618" max="4618" width="12.28515625" style="1409" customWidth="1"/>
    <col min="4619" max="4619" width="10.85546875" style="1409" customWidth="1"/>
    <col min="4620" max="4620" width="9.5703125" style="1409" customWidth="1"/>
    <col min="4621" max="4621" width="11.28515625" style="1409" customWidth="1"/>
    <col min="4622" max="4622" width="12.5703125" style="1409" customWidth="1"/>
    <col min="4623" max="4623" width="12.42578125" style="1409" customWidth="1"/>
    <col min="4624" max="4624" width="10.85546875" style="1409" customWidth="1"/>
    <col min="4625" max="4864" width="9.140625" style="1409"/>
    <col min="4865" max="4865" width="73.42578125" style="1409" customWidth="1"/>
    <col min="4866" max="4866" width="12.42578125" style="1409" customWidth="1"/>
    <col min="4867" max="4867" width="12.85546875" style="1409" customWidth="1"/>
    <col min="4868" max="4868" width="12.28515625" style="1409" customWidth="1"/>
    <col min="4869" max="4869" width="10.28515625" style="1409" customWidth="1"/>
    <col min="4870" max="4870" width="10" style="1409" customWidth="1"/>
    <col min="4871" max="4871" width="11" style="1409" customWidth="1"/>
    <col min="4872" max="4872" width="10.7109375" style="1409" customWidth="1"/>
    <col min="4873" max="4873" width="10.42578125" style="1409" customWidth="1"/>
    <col min="4874" max="4874" width="12.28515625" style="1409" customWidth="1"/>
    <col min="4875" max="4875" width="10.85546875" style="1409" customWidth="1"/>
    <col min="4876" max="4876" width="9.5703125" style="1409" customWidth="1"/>
    <col min="4877" max="4877" width="11.28515625" style="1409" customWidth="1"/>
    <col min="4878" max="4878" width="12.5703125" style="1409" customWidth="1"/>
    <col min="4879" max="4879" width="12.42578125" style="1409" customWidth="1"/>
    <col min="4880" max="4880" width="10.85546875" style="1409" customWidth="1"/>
    <col min="4881" max="5120" width="9.140625" style="1409"/>
    <col min="5121" max="5121" width="73.42578125" style="1409" customWidth="1"/>
    <col min="5122" max="5122" width="12.42578125" style="1409" customWidth="1"/>
    <col min="5123" max="5123" width="12.85546875" style="1409" customWidth="1"/>
    <col min="5124" max="5124" width="12.28515625" style="1409" customWidth="1"/>
    <col min="5125" max="5125" width="10.28515625" style="1409" customWidth="1"/>
    <col min="5126" max="5126" width="10" style="1409" customWidth="1"/>
    <col min="5127" max="5127" width="11" style="1409" customWidth="1"/>
    <col min="5128" max="5128" width="10.7109375" style="1409" customWidth="1"/>
    <col min="5129" max="5129" width="10.42578125" style="1409" customWidth="1"/>
    <col min="5130" max="5130" width="12.28515625" style="1409" customWidth="1"/>
    <col min="5131" max="5131" width="10.85546875" style="1409" customWidth="1"/>
    <col min="5132" max="5132" width="9.5703125" style="1409" customWidth="1"/>
    <col min="5133" max="5133" width="11.28515625" style="1409" customWidth="1"/>
    <col min="5134" max="5134" width="12.5703125" style="1409" customWidth="1"/>
    <col min="5135" max="5135" width="12.42578125" style="1409" customWidth="1"/>
    <col min="5136" max="5136" width="10.85546875" style="1409" customWidth="1"/>
    <col min="5137" max="5376" width="9.140625" style="1409"/>
    <col min="5377" max="5377" width="73.42578125" style="1409" customWidth="1"/>
    <col min="5378" max="5378" width="12.42578125" style="1409" customWidth="1"/>
    <col min="5379" max="5379" width="12.85546875" style="1409" customWidth="1"/>
    <col min="5380" max="5380" width="12.28515625" style="1409" customWidth="1"/>
    <col min="5381" max="5381" width="10.28515625" style="1409" customWidth="1"/>
    <col min="5382" max="5382" width="10" style="1409" customWidth="1"/>
    <col min="5383" max="5383" width="11" style="1409" customWidth="1"/>
    <col min="5384" max="5384" width="10.7109375" style="1409" customWidth="1"/>
    <col min="5385" max="5385" width="10.42578125" style="1409" customWidth="1"/>
    <col min="5386" max="5386" width="12.28515625" style="1409" customWidth="1"/>
    <col min="5387" max="5387" width="10.85546875" style="1409" customWidth="1"/>
    <col min="5388" max="5388" width="9.5703125" style="1409" customWidth="1"/>
    <col min="5389" max="5389" width="11.28515625" style="1409" customWidth="1"/>
    <col min="5390" max="5390" width="12.5703125" style="1409" customWidth="1"/>
    <col min="5391" max="5391" width="12.42578125" style="1409" customWidth="1"/>
    <col min="5392" max="5392" width="10.85546875" style="1409" customWidth="1"/>
    <col min="5393" max="5632" width="9.140625" style="1409"/>
    <col min="5633" max="5633" width="73.42578125" style="1409" customWidth="1"/>
    <col min="5634" max="5634" width="12.42578125" style="1409" customWidth="1"/>
    <col min="5635" max="5635" width="12.85546875" style="1409" customWidth="1"/>
    <col min="5636" max="5636" width="12.28515625" style="1409" customWidth="1"/>
    <col min="5637" max="5637" width="10.28515625" style="1409" customWidth="1"/>
    <col min="5638" max="5638" width="10" style="1409" customWidth="1"/>
    <col min="5639" max="5639" width="11" style="1409" customWidth="1"/>
    <col min="5640" max="5640" width="10.7109375" style="1409" customWidth="1"/>
    <col min="5641" max="5641" width="10.42578125" style="1409" customWidth="1"/>
    <col min="5642" max="5642" width="12.28515625" style="1409" customWidth="1"/>
    <col min="5643" max="5643" width="10.85546875" style="1409" customWidth="1"/>
    <col min="5644" max="5644" width="9.5703125" style="1409" customWidth="1"/>
    <col min="5645" max="5645" width="11.28515625" style="1409" customWidth="1"/>
    <col min="5646" max="5646" width="12.5703125" style="1409" customWidth="1"/>
    <col min="5647" max="5647" width="12.42578125" style="1409" customWidth="1"/>
    <col min="5648" max="5648" width="10.85546875" style="1409" customWidth="1"/>
    <col min="5649" max="5888" width="9.140625" style="1409"/>
    <col min="5889" max="5889" width="73.42578125" style="1409" customWidth="1"/>
    <col min="5890" max="5890" width="12.42578125" style="1409" customWidth="1"/>
    <col min="5891" max="5891" width="12.85546875" style="1409" customWidth="1"/>
    <col min="5892" max="5892" width="12.28515625" style="1409" customWidth="1"/>
    <col min="5893" max="5893" width="10.28515625" style="1409" customWidth="1"/>
    <col min="5894" max="5894" width="10" style="1409" customWidth="1"/>
    <col min="5895" max="5895" width="11" style="1409" customWidth="1"/>
    <col min="5896" max="5896" width="10.7109375" style="1409" customWidth="1"/>
    <col min="5897" max="5897" width="10.42578125" style="1409" customWidth="1"/>
    <col min="5898" max="5898" width="12.28515625" style="1409" customWidth="1"/>
    <col min="5899" max="5899" width="10.85546875" style="1409" customWidth="1"/>
    <col min="5900" max="5900" width="9.5703125" style="1409" customWidth="1"/>
    <col min="5901" max="5901" width="11.28515625" style="1409" customWidth="1"/>
    <col min="5902" max="5902" width="12.5703125" style="1409" customWidth="1"/>
    <col min="5903" max="5903" width="12.42578125" style="1409" customWidth="1"/>
    <col min="5904" max="5904" width="10.85546875" style="1409" customWidth="1"/>
    <col min="5905" max="6144" width="9.140625" style="1409"/>
    <col min="6145" max="6145" width="73.42578125" style="1409" customWidth="1"/>
    <col min="6146" max="6146" width="12.42578125" style="1409" customWidth="1"/>
    <col min="6147" max="6147" width="12.85546875" style="1409" customWidth="1"/>
    <col min="6148" max="6148" width="12.28515625" style="1409" customWidth="1"/>
    <col min="6149" max="6149" width="10.28515625" style="1409" customWidth="1"/>
    <col min="6150" max="6150" width="10" style="1409" customWidth="1"/>
    <col min="6151" max="6151" width="11" style="1409" customWidth="1"/>
    <col min="6152" max="6152" width="10.7109375" style="1409" customWidth="1"/>
    <col min="6153" max="6153" width="10.42578125" style="1409" customWidth="1"/>
    <col min="6154" max="6154" width="12.28515625" style="1409" customWidth="1"/>
    <col min="6155" max="6155" width="10.85546875" style="1409" customWidth="1"/>
    <col min="6156" max="6156" width="9.5703125" style="1409" customWidth="1"/>
    <col min="6157" max="6157" width="11.28515625" style="1409" customWidth="1"/>
    <col min="6158" max="6158" width="12.5703125" style="1409" customWidth="1"/>
    <col min="6159" max="6159" width="12.42578125" style="1409" customWidth="1"/>
    <col min="6160" max="6160" width="10.85546875" style="1409" customWidth="1"/>
    <col min="6161" max="6400" width="9.140625" style="1409"/>
    <col min="6401" max="6401" width="73.42578125" style="1409" customWidth="1"/>
    <col min="6402" max="6402" width="12.42578125" style="1409" customWidth="1"/>
    <col min="6403" max="6403" width="12.85546875" style="1409" customWidth="1"/>
    <col min="6404" max="6404" width="12.28515625" style="1409" customWidth="1"/>
    <col min="6405" max="6405" width="10.28515625" style="1409" customWidth="1"/>
    <col min="6406" max="6406" width="10" style="1409" customWidth="1"/>
    <col min="6407" max="6407" width="11" style="1409" customWidth="1"/>
    <col min="6408" max="6408" width="10.7109375" style="1409" customWidth="1"/>
    <col min="6409" max="6409" width="10.42578125" style="1409" customWidth="1"/>
    <col min="6410" max="6410" width="12.28515625" style="1409" customWidth="1"/>
    <col min="6411" max="6411" width="10.85546875" style="1409" customWidth="1"/>
    <col min="6412" max="6412" width="9.5703125" style="1409" customWidth="1"/>
    <col min="6413" max="6413" width="11.28515625" style="1409" customWidth="1"/>
    <col min="6414" max="6414" width="12.5703125" style="1409" customWidth="1"/>
    <col min="6415" max="6415" width="12.42578125" style="1409" customWidth="1"/>
    <col min="6416" max="6416" width="10.85546875" style="1409" customWidth="1"/>
    <col min="6417" max="6656" width="9.140625" style="1409"/>
    <col min="6657" max="6657" width="73.42578125" style="1409" customWidth="1"/>
    <col min="6658" max="6658" width="12.42578125" style="1409" customWidth="1"/>
    <col min="6659" max="6659" width="12.85546875" style="1409" customWidth="1"/>
    <col min="6660" max="6660" width="12.28515625" style="1409" customWidth="1"/>
    <col min="6661" max="6661" width="10.28515625" style="1409" customWidth="1"/>
    <col min="6662" max="6662" width="10" style="1409" customWidth="1"/>
    <col min="6663" max="6663" width="11" style="1409" customWidth="1"/>
    <col min="6664" max="6664" width="10.7109375" style="1409" customWidth="1"/>
    <col min="6665" max="6665" width="10.42578125" style="1409" customWidth="1"/>
    <col min="6666" max="6666" width="12.28515625" style="1409" customWidth="1"/>
    <col min="6667" max="6667" width="10.85546875" style="1409" customWidth="1"/>
    <col min="6668" max="6668" width="9.5703125" style="1409" customWidth="1"/>
    <col min="6669" max="6669" width="11.28515625" style="1409" customWidth="1"/>
    <col min="6670" max="6670" width="12.5703125" style="1409" customWidth="1"/>
    <col min="6671" max="6671" width="12.42578125" style="1409" customWidth="1"/>
    <col min="6672" max="6672" width="10.85546875" style="1409" customWidth="1"/>
    <col min="6673" max="6912" width="9.140625" style="1409"/>
    <col min="6913" max="6913" width="73.42578125" style="1409" customWidth="1"/>
    <col min="6914" max="6914" width="12.42578125" style="1409" customWidth="1"/>
    <col min="6915" max="6915" width="12.85546875" style="1409" customWidth="1"/>
    <col min="6916" max="6916" width="12.28515625" style="1409" customWidth="1"/>
    <col min="6917" max="6917" width="10.28515625" style="1409" customWidth="1"/>
    <col min="6918" max="6918" width="10" style="1409" customWidth="1"/>
    <col min="6919" max="6919" width="11" style="1409" customWidth="1"/>
    <col min="6920" max="6920" width="10.7109375" style="1409" customWidth="1"/>
    <col min="6921" max="6921" width="10.42578125" style="1409" customWidth="1"/>
    <col min="6922" max="6922" width="12.28515625" style="1409" customWidth="1"/>
    <col min="6923" max="6923" width="10.85546875" style="1409" customWidth="1"/>
    <col min="6924" max="6924" width="9.5703125" style="1409" customWidth="1"/>
    <col min="6925" max="6925" width="11.28515625" style="1409" customWidth="1"/>
    <col min="6926" max="6926" width="12.5703125" style="1409" customWidth="1"/>
    <col min="6927" max="6927" width="12.42578125" style="1409" customWidth="1"/>
    <col min="6928" max="6928" width="10.85546875" style="1409" customWidth="1"/>
    <col min="6929" max="7168" width="9.140625" style="1409"/>
    <col min="7169" max="7169" width="73.42578125" style="1409" customWidth="1"/>
    <col min="7170" max="7170" width="12.42578125" style="1409" customWidth="1"/>
    <col min="7171" max="7171" width="12.85546875" style="1409" customWidth="1"/>
    <col min="7172" max="7172" width="12.28515625" style="1409" customWidth="1"/>
    <col min="7173" max="7173" width="10.28515625" style="1409" customWidth="1"/>
    <col min="7174" max="7174" width="10" style="1409" customWidth="1"/>
    <col min="7175" max="7175" width="11" style="1409" customWidth="1"/>
    <col min="7176" max="7176" width="10.7109375" style="1409" customWidth="1"/>
    <col min="7177" max="7177" width="10.42578125" style="1409" customWidth="1"/>
    <col min="7178" max="7178" width="12.28515625" style="1409" customWidth="1"/>
    <col min="7179" max="7179" width="10.85546875" style="1409" customWidth="1"/>
    <col min="7180" max="7180" width="9.5703125" style="1409" customWidth="1"/>
    <col min="7181" max="7181" width="11.28515625" style="1409" customWidth="1"/>
    <col min="7182" max="7182" width="12.5703125" style="1409" customWidth="1"/>
    <col min="7183" max="7183" width="12.42578125" style="1409" customWidth="1"/>
    <col min="7184" max="7184" width="10.85546875" style="1409" customWidth="1"/>
    <col min="7185" max="7424" width="9.140625" style="1409"/>
    <col min="7425" max="7425" width="73.42578125" style="1409" customWidth="1"/>
    <col min="7426" max="7426" width="12.42578125" style="1409" customWidth="1"/>
    <col min="7427" max="7427" width="12.85546875" style="1409" customWidth="1"/>
    <col min="7428" max="7428" width="12.28515625" style="1409" customWidth="1"/>
    <col min="7429" max="7429" width="10.28515625" style="1409" customWidth="1"/>
    <col min="7430" max="7430" width="10" style="1409" customWidth="1"/>
    <col min="7431" max="7431" width="11" style="1409" customWidth="1"/>
    <col min="7432" max="7432" width="10.7109375" style="1409" customWidth="1"/>
    <col min="7433" max="7433" width="10.42578125" style="1409" customWidth="1"/>
    <col min="7434" max="7434" width="12.28515625" style="1409" customWidth="1"/>
    <col min="7435" max="7435" width="10.85546875" style="1409" customWidth="1"/>
    <col min="7436" max="7436" width="9.5703125" style="1409" customWidth="1"/>
    <col min="7437" max="7437" width="11.28515625" style="1409" customWidth="1"/>
    <col min="7438" max="7438" width="12.5703125" style="1409" customWidth="1"/>
    <col min="7439" max="7439" width="12.42578125" style="1409" customWidth="1"/>
    <col min="7440" max="7440" width="10.85546875" style="1409" customWidth="1"/>
    <col min="7441" max="7680" width="9.140625" style="1409"/>
    <col min="7681" max="7681" width="73.42578125" style="1409" customWidth="1"/>
    <col min="7682" max="7682" width="12.42578125" style="1409" customWidth="1"/>
    <col min="7683" max="7683" width="12.85546875" style="1409" customWidth="1"/>
    <col min="7684" max="7684" width="12.28515625" style="1409" customWidth="1"/>
    <col min="7685" max="7685" width="10.28515625" style="1409" customWidth="1"/>
    <col min="7686" max="7686" width="10" style="1409" customWidth="1"/>
    <col min="7687" max="7687" width="11" style="1409" customWidth="1"/>
    <col min="7688" max="7688" width="10.7109375" style="1409" customWidth="1"/>
    <col min="7689" max="7689" width="10.42578125" style="1409" customWidth="1"/>
    <col min="7690" max="7690" width="12.28515625" style="1409" customWidth="1"/>
    <col min="7691" max="7691" width="10.85546875" style="1409" customWidth="1"/>
    <col min="7692" max="7692" width="9.5703125" style="1409" customWidth="1"/>
    <col min="7693" max="7693" width="11.28515625" style="1409" customWidth="1"/>
    <col min="7694" max="7694" width="12.5703125" style="1409" customWidth="1"/>
    <col min="7695" max="7695" width="12.42578125" style="1409" customWidth="1"/>
    <col min="7696" max="7696" width="10.85546875" style="1409" customWidth="1"/>
    <col min="7697" max="7936" width="9.140625" style="1409"/>
    <col min="7937" max="7937" width="73.42578125" style="1409" customWidth="1"/>
    <col min="7938" max="7938" width="12.42578125" style="1409" customWidth="1"/>
    <col min="7939" max="7939" width="12.85546875" style="1409" customWidth="1"/>
    <col min="7940" max="7940" width="12.28515625" style="1409" customWidth="1"/>
    <col min="7941" max="7941" width="10.28515625" style="1409" customWidth="1"/>
    <col min="7942" max="7942" width="10" style="1409" customWidth="1"/>
    <col min="7943" max="7943" width="11" style="1409" customWidth="1"/>
    <col min="7944" max="7944" width="10.7109375" style="1409" customWidth="1"/>
    <col min="7945" max="7945" width="10.42578125" style="1409" customWidth="1"/>
    <col min="7946" max="7946" width="12.28515625" style="1409" customWidth="1"/>
    <col min="7947" max="7947" width="10.85546875" style="1409" customWidth="1"/>
    <col min="7948" max="7948" width="9.5703125" style="1409" customWidth="1"/>
    <col min="7949" max="7949" width="11.28515625" style="1409" customWidth="1"/>
    <col min="7950" max="7950" width="12.5703125" style="1409" customWidth="1"/>
    <col min="7951" max="7951" width="12.42578125" style="1409" customWidth="1"/>
    <col min="7952" max="7952" width="10.85546875" style="1409" customWidth="1"/>
    <col min="7953" max="8192" width="9.140625" style="1409"/>
    <col min="8193" max="8193" width="73.42578125" style="1409" customWidth="1"/>
    <col min="8194" max="8194" width="12.42578125" style="1409" customWidth="1"/>
    <col min="8195" max="8195" width="12.85546875" style="1409" customWidth="1"/>
    <col min="8196" max="8196" width="12.28515625" style="1409" customWidth="1"/>
    <col min="8197" max="8197" width="10.28515625" style="1409" customWidth="1"/>
    <col min="8198" max="8198" width="10" style="1409" customWidth="1"/>
    <col min="8199" max="8199" width="11" style="1409" customWidth="1"/>
    <col min="8200" max="8200" width="10.7109375" style="1409" customWidth="1"/>
    <col min="8201" max="8201" width="10.42578125" style="1409" customWidth="1"/>
    <col min="8202" max="8202" width="12.28515625" style="1409" customWidth="1"/>
    <col min="8203" max="8203" width="10.85546875" style="1409" customWidth="1"/>
    <col min="8204" max="8204" width="9.5703125" style="1409" customWidth="1"/>
    <col min="8205" max="8205" width="11.28515625" style="1409" customWidth="1"/>
    <col min="8206" max="8206" width="12.5703125" style="1409" customWidth="1"/>
    <col min="8207" max="8207" width="12.42578125" style="1409" customWidth="1"/>
    <col min="8208" max="8208" width="10.85546875" style="1409" customWidth="1"/>
    <col min="8209" max="8448" width="9.140625" style="1409"/>
    <col min="8449" max="8449" width="73.42578125" style="1409" customWidth="1"/>
    <col min="8450" max="8450" width="12.42578125" style="1409" customWidth="1"/>
    <col min="8451" max="8451" width="12.85546875" style="1409" customWidth="1"/>
    <col min="8452" max="8452" width="12.28515625" style="1409" customWidth="1"/>
    <col min="8453" max="8453" width="10.28515625" style="1409" customWidth="1"/>
    <col min="8454" max="8454" width="10" style="1409" customWidth="1"/>
    <col min="8455" max="8455" width="11" style="1409" customWidth="1"/>
    <col min="8456" max="8456" width="10.7109375" style="1409" customWidth="1"/>
    <col min="8457" max="8457" width="10.42578125" style="1409" customWidth="1"/>
    <col min="8458" max="8458" width="12.28515625" style="1409" customWidth="1"/>
    <col min="8459" max="8459" width="10.85546875" style="1409" customWidth="1"/>
    <col min="8460" max="8460" width="9.5703125" style="1409" customWidth="1"/>
    <col min="8461" max="8461" width="11.28515625" style="1409" customWidth="1"/>
    <col min="8462" max="8462" width="12.5703125" style="1409" customWidth="1"/>
    <col min="8463" max="8463" width="12.42578125" style="1409" customWidth="1"/>
    <col min="8464" max="8464" width="10.85546875" style="1409" customWidth="1"/>
    <col min="8465" max="8704" width="9.140625" style="1409"/>
    <col min="8705" max="8705" width="73.42578125" style="1409" customWidth="1"/>
    <col min="8706" max="8706" width="12.42578125" style="1409" customWidth="1"/>
    <col min="8707" max="8707" width="12.85546875" style="1409" customWidth="1"/>
    <col min="8708" max="8708" width="12.28515625" style="1409" customWidth="1"/>
    <col min="8709" max="8709" width="10.28515625" style="1409" customWidth="1"/>
    <col min="8710" max="8710" width="10" style="1409" customWidth="1"/>
    <col min="8711" max="8711" width="11" style="1409" customWidth="1"/>
    <col min="8712" max="8712" width="10.7109375" style="1409" customWidth="1"/>
    <col min="8713" max="8713" width="10.42578125" style="1409" customWidth="1"/>
    <col min="8714" max="8714" width="12.28515625" style="1409" customWidth="1"/>
    <col min="8715" max="8715" width="10.85546875" style="1409" customWidth="1"/>
    <col min="8716" max="8716" width="9.5703125" style="1409" customWidth="1"/>
    <col min="8717" max="8717" width="11.28515625" style="1409" customWidth="1"/>
    <col min="8718" max="8718" width="12.5703125" style="1409" customWidth="1"/>
    <col min="8719" max="8719" width="12.42578125" style="1409" customWidth="1"/>
    <col min="8720" max="8720" width="10.85546875" style="1409" customWidth="1"/>
    <col min="8721" max="8960" width="9.140625" style="1409"/>
    <col min="8961" max="8961" width="73.42578125" style="1409" customWidth="1"/>
    <col min="8962" max="8962" width="12.42578125" style="1409" customWidth="1"/>
    <col min="8963" max="8963" width="12.85546875" style="1409" customWidth="1"/>
    <col min="8964" max="8964" width="12.28515625" style="1409" customWidth="1"/>
    <col min="8965" max="8965" width="10.28515625" style="1409" customWidth="1"/>
    <col min="8966" max="8966" width="10" style="1409" customWidth="1"/>
    <col min="8967" max="8967" width="11" style="1409" customWidth="1"/>
    <col min="8968" max="8968" width="10.7109375" style="1409" customWidth="1"/>
    <col min="8969" max="8969" width="10.42578125" style="1409" customWidth="1"/>
    <col min="8970" max="8970" width="12.28515625" style="1409" customWidth="1"/>
    <col min="8971" max="8971" width="10.85546875" style="1409" customWidth="1"/>
    <col min="8972" max="8972" width="9.5703125" style="1409" customWidth="1"/>
    <col min="8973" max="8973" width="11.28515625" style="1409" customWidth="1"/>
    <col min="8974" max="8974" width="12.5703125" style="1409" customWidth="1"/>
    <col min="8975" max="8975" width="12.42578125" style="1409" customWidth="1"/>
    <col min="8976" max="8976" width="10.85546875" style="1409" customWidth="1"/>
    <col min="8977" max="9216" width="9.140625" style="1409"/>
    <col min="9217" max="9217" width="73.42578125" style="1409" customWidth="1"/>
    <col min="9218" max="9218" width="12.42578125" style="1409" customWidth="1"/>
    <col min="9219" max="9219" width="12.85546875" style="1409" customWidth="1"/>
    <col min="9220" max="9220" width="12.28515625" style="1409" customWidth="1"/>
    <col min="9221" max="9221" width="10.28515625" style="1409" customWidth="1"/>
    <col min="9222" max="9222" width="10" style="1409" customWidth="1"/>
    <col min="9223" max="9223" width="11" style="1409" customWidth="1"/>
    <col min="9224" max="9224" width="10.7109375" style="1409" customWidth="1"/>
    <col min="9225" max="9225" width="10.42578125" style="1409" customWidth="1"/>
    <col min="9226" max="9226" width="12.28515625" style="1409" customWidth="1"/>
    <col min="9227" max="9227" width="10.85546875" style="1409" customWidth="1"/>
    <col min="9228" max="9228" width="9.5703125" style="1409" customWidth="1"/>
    <col min="9229" max="9229" width="11.28515625" style="1409" customWidth="1"/>
    <col min="9230" max="9230" width="12.5703125" style="1409" customWidth="1"/>
    <col min="9231" max="9231" width="12.42578125" style="1409" customWidth="1"/>
    <col min="9232" max="9232" width="10.85546875" style="1409" customWidth="1"/>
    <col min="9233" max="9472" width="9.140625" style="1409"/>
    <col min="9473" max="9473" width="73.42578125" style="1409" customWidth="1"/>
    <col min="9474" max="9474" width="12.42578125" style="1409" customWidth="1"/>
    <col min="9475" max="9475" width="12.85546875" style="1409" customWidth="1"/>
    <col min="9476" max="9476" width="12.28515625" style="1409" customWidth="1"/>
    <col min="9477" max="9477" width="10.28515625" style="1409" customWidth="1"/>
    <col min="9478" max="9478" width="10" style="1409" customWidth="1"/>
    <col min="9479" max="9479" width="11" style="1409" customWidth="1"/>
    <col min="9480" max="9480" width="10.7109375" style="1409" customWidth="1"/>
    <col min="9481" max="9481" width="10.42578125" style="1409" customWidth="1"/>
    <col min="9482" max="9482" width="12.28515625" style="1409" customWidth="1"/>
    <col min="9483" max="9483" width="10.85546875" style="1409" customWidth="1"/>
    <col min="9484" max="9484" width="9.5703125" style="1409" customWidth="1"/>
    <col min="9485" max="9485" width="11.28515625" style="1409" customWidth="1"/>
    <col min="9486" max="9486" width="12.5703125" style="1409" customWidth="1"/>
    <col min="9487" max="9487" width="12.42578125" style="1409" customWidth="1"/>
    <col min="9488" max="9488" width="10.85546875" style="1409" customWidth="1"/>
    <col min="9489" max="9728" width="9.140625" style="1409"/>
    <col min="9729" max="9729" width="73.42578125" style="1409" customWidth="1"/>
    <col min="9730" max="9730" width="12.42578125" style="1409" customWidth="1"/>
    <col min="9731" max="9731" width="12.85546875" style="1409" customWidth="1"/>
    <col min="9732" max="9732" width="12.28515625" style="1409" customWidth="1"/>
    <col min="9733" max="9733" width="10.28515625" style="1409" customWidth="1"/>
    <col min="9734" max="9734" width="10" style="1409" customWidth="1"/>
    <col min="9735" max="9735" width="11" style="1409" customWidth="1"/>
    <col min="9736" max="9736" width="10.7109375" style="1409" customWidth="1"/>
    <col min="9737" max="9737" width="10.42578125" style="1409" customWidth="1"/>
    <col min="9738" max="9738" width="12.28515625" style="1409" customWidth="1"/>
    <col min="9739" max="9739" width="10.85546875" style="1409" customWidth="1"/>
    <col min="9740" max="9740" width="9.5703125" style="1409" customWidth="1"/>
    <col min="9741" max="9741" width="11.28515625" style="1409" customWidth="1"/>
    <col min="9742" max="9742" width="12.5703125" style="1409" customWidth="1"/>
    <col min="9743" max="9743" width="12.42578125" style="1409" customWidth="1"/>
    <col min="9744" max="9744" width="10.85546875" style="1409" customWidth="1"/>
    <col min="9745" max="9984" width="9.140625" style="1409"/>
    <col min="9985" max="9985" width="73.42578125" style="1409" customWidth="1"/>
    <col min="9986" max="9986" width="12.42578125" style="1409" customWidth="1"/>
    <col min="9987" max="9987" width="12.85546875" style="1409" customWidth="1"/>
    <col min="9988" max="9988" width="12.28515625" style="1409" customWidth="1"/>
    <col min="9989" max="9989" width="10.28515625" style="1409" customWidth="1"/>
    <col min="9990" max="9990" width="10" style="1409" customWidth="1"/>
    <col min="9991" max="9991" width="11" style="1409" customWidth="1"/>
    <col min="9992" max="9992" width="10.7109375" style="1409" customWidth="1"/>
    <col min="9993" max="9993" width="10.42578125" style="1409" customWidth="1"/>
    <col min="9994" max="9994" width="12.28515625" style="1409" customWidth="1"/>
    <col min="9995" max="9995" width="10.85546875" style="1409" customWidth="1"/>
    <col min="9996" max="9996" width="9.5703125" style="1409" customWidth="1"/>
    <col min="9997" max="9997" width="11.28515625" style="1409" customWidth="1"/>
    <col min="9998" max="9998" width="12.5703125" style="1409" customWidth="1"/>
    <col min="9999" max="9999" width="12.42578125" style="1409" customWidth="1"/>
    <col min="10000" max="10000" width="10.85546875" style="1409" customWidth="1"/>
    <col min="10001" max="10240" width="9.140625" style="1409"/>
    <col min="10241" max="10241" width="73.42578125" style="1409" customWidth="1"/>
    <col min="10242" max="10242" width="12.42578125" style="1409" customWidth="1"/>
    <col min="10243" max="10243" width="12.85546875" style="1409" customWidth="1"/>
    <col min="10244" max="10244" width="12.28515625" style="1409" customWidth="1"/>
    <col min="10245" max="10245" width="10.28515625" style="1409" customWidth="1"/>
    <col min="10246" max="10246" width="10" style="1409" customWidth="1"/>
    <col min="10247" max="10247" width="11" style="1409" customWidth="1"/>
    <col min="10248" max="10248" width="10.7109375" style="1409" customWidth="1"/>
    <col min="10249" max="10249" width="10.42578125" style="1409" customWidth="1"/>
    <col min="10250" max="10250" width="12.28515625" style="1409" customWidth="1"/>
    <col min="10251" max="10251" width="10.85546875" style="1409" customWidth="1"/>
    <col min="10252" max="10252" width="9.5703125" style="1409" customWidth="1"/>
    <col min="10253" max="10253" width="11.28515625" style="1409" customWidth="1"/>
    <col min="10254" max="10254" width="12.5703125" style="1409" customWidth="1"/>
    <col min="10255" max="10255" width="12.42578125" style="1409" customWidth="1"/>
    <col min="10256" max="10256" width="10.85546875" style="1409" customWidth="1"/>
    <col min="10257" max="10496" width="9.140625" style="1409"/>
    <col min="10497" max="10497" width="73.42578125" style="1409" customWidth="1"/>
    <col min="10498" max="10498" width="12.42578125" style="1409" customWidth="1"/>
    <col min="10499" max="10499" width="12.85546875" style="1409" customWidth="1"/>
    <col min="10500" max="10500" width="12.28515625" style="1409" customWidth="1"/>
    <col min="10501" max="10501" width="10.28515625" style="1409" customWidth="1"/>
    <col min="10502" max="10502" width="10" style="1409" customWidth="1"/>
    <col min="10503" max="10503" width="11" style="1409" customWidth="1"/>
    <col min="10504" max="10504" width="10.7109375" style="1409" customWidth="1"/>
    <col min="10505" max="10505" width="10.42578125" style="1409" customWidth="1"/>
    <col min="10506" max="10506" width="12.28515625" style="1409" customWidth="1"/>
    <col min="10507" max="10507" width="10.85546875" style="1409" customWidth="1"/>
    <col min="10508" max="10508" width="9.5703125" style="1409" customWidth="1"/>
    <col min="10509" max="10509" width="11.28515625" style="1409" customWidth="1"/>
    <col min="10510" max="10510" width="12.5703125" style="1409" customWidth="1"/>
    <col min="10511" max="10511" width="12.42578125" style="1409" customWidth="1"/>
    <col min="10512" max="10512" width="10.85546875" style="1409" customWidth="1"/>
    <col min="10513" max="10752" width="9.140625" style="1409"/>
    <col min="10753" max="10753" width="73.42578125" style="1409" customWidth="1"/>
    <col min="10754" max="10754" width="12.42578125" style="1409" customWidth="1"/>
    <col min="10755" max="10755" width="12.85546875" style="1409" customWidth="1"/>
    <col min="10756" max="10756" width="12.28515625" style="1409" customWidth="1"/>
    <col min="10757" max="10757" width="10.28515625" style="1409" customWidth="1"/>
    <col min="10758" max="10758" width="10" style="1409" customWidth="1"/>
    <col min="10759" max="10759" width="11" style="1409" customWidth="1"/>
    <col min="10760" max="10760" width="10.7109375" style="1409" customWidth="1"/>
    <col min="10761" max="10761" width="10.42578125" style="1409" customWidth="1"/>
    <col min="10762" max="10762" width="12.28515625" style="1409" customWidth="1"/>
    <col min="10763" max="10763" width="10.85546875" style="1409" customWidth="1"/>
    <col min="10764" max="10764" width="9.5703125" style="1409" customWidth="1"/>
    <col min="10765" max="10765" width="11.28515625" style="1409" customWidth="1"/>
    <col min="10766" max="10766" width="12.5703125" style="1409" customWidth="1"/>
    <col min="10767" max="10767" width="12.42578125" style="1409" customWidth="1"/>
    <col min="10768" max="10768" width="10.85546875" style="1409" customWidth="1"/>
    <col min="10769" max="11008" width="9.140625" style="1409"/>
    <col min="11009" max="11009" width="73.42578125" style="1409" customWidth="1"/>
    <col min="11010" max="11010" width="12.42578125" style="1409" customWidth="1"/>
    <col min="11011" max="11011" width="12.85546875" style="1409" customWidth="1"/>
    <col min="11012" max="11012" width="12.28515625" style="1409" customWidth="1"/>
    <col min="11013" max="11013" width="10.28515625" style="1409" customWidth="1"/>
    <col min="11014" max="11014" width="10" style="1409" customWidth="1"/>
    <col min="11015" max="11015" width="11" style="1409" customWidth="1"/>
    <col min="11016" max="11016" width="10.7109375" style="1409" customWidth="1"/>
    <col min="11017" max="11017" width="10.42578125" style="1409" customWidth="1"/>
    <col min="11018" max="11018" width="12.28515625" style="1409" customWidth="1"/>
    <col min="11019" max="11019" width="10.85546875" style="1409" customWidth="1"/>
    <col min="11020" max="11020" width="9.5703125" style="1409" customWidth="1"/>
    <col min="11021" max="11021" width="11.28515625" style="1409" customWidth="1"/>
    <col min="11022" max="11022" width="12.5703125" style="1409" customWidth="1"/>
    <col min="11023" max="11023" width="12.42578125" style="1409" customWidth="1"/>
    <col min="11024" max="11024" width="10.85546875" style="1409" customWidth="1"/>
    <col min="11025" max="11264" width="9.140625" style="1409"/>
    <col min="11265" max="11265" width="73.42578125" style="1409" customWidth="1"/>
    <col min="11266" max="11266" width="12.42578125" style="1409" customWidth="1"/>
    <col min="11267" max="11267" width="12.85546875" style="1409" customWidth="1"/>
    <col min="11268" max="11268" width="12.28515625" style="1409" customWidth="1"/>
    <col min="11269" max="11269" width="10.28515625" style="1409" customWidth="1"/>
    <col min="11270" max="11270" width="10" style="1409" customWidth="1"/>
    <col min="11271" max="11271" width="11" style="1409" customWidth="1"/>
    <col min="11272" max="11272" width="10.7109375" style="1409" customWidth="1"/>
    <col min="11273" max="11273" width="10.42578125" style="1409" customWidth="1"/>
    <col min="11274" max="11274" width="12.28515625" style="1409" customWidth="1"/>
    <col min="11275" max="11275" width="10.85546875" style="1409" customWidth="1"/>
    <col min="11276" max="11276" width="9.5703125" style="1409" customWidth="1"/>
    <col min="11277" max="11277" width="11.28515625" style="1409" customWidth="1"/>
    <col min="11278" max="11278" width="12.5703125" style="1409" customWidth="1"/>
    <col min="11279" max="11279" width="12.42578125" style="1409" customWidth="1"/>
    <col min="11280" max="11280" width="10.85546875" style="1409" customWidth="1"/>
    <col min="11281" max="11520" width="9.140625" style="1409"/>
    <col min="11521" max="11521" width="73.42578125" style="1409" customWidth="1"/>
    <col min="11522" max="11522" width="12.42578125" style="1409" customWidth="1"/>
    <col min="11523" max="11523" width="12.85546875" style="1409" customWidth="1"/>
    <col min="11524" max="11524" width="12.28515625" style="1409" customWidth="1"/>
    <col min="11525" max="11525" width="10.28515625" style="1409" customWidth="1"/>
    <col min="11526" max="11526" width="10" style="1409" customWidth="1"/>
    <col min="11527" max="11527" width="11" style="1409" customWidth="1"/>
    <col min="11528" max="11528" width="10.7109375" style="1409" customWidth="1"/>
    <col min="11529" max="11529" width="10.42578125" style="1409" customWidth="1"/>
    <col min="11530" max="11530" width="12.28515625" style="1409" customWidth="1"/>
    <col min="11531" max="11531" width="10.85546875" style="1409" customWidth="1"/>
    <col min="11532" max="11532" width="9.5703125" style="1409" customWidth="1"/>
    <col min="11533" max="11533" width="11.28515625" style="1409" customWidth="1"/>
    <col min="11534" max="11534" width="12.5703125" style="1409" customWidth="1"/>
    <col min="11535" max="11535" width="12.42578125" style="1409" customWidth="1"/>
    <col min="11536" max="11536" width="10.85546875" style="1409" customWidth="1"/>
    <col min="11537" max="11776" width="9.140625" style="1409"/>
    <col min="11777" max="11777" width="73.42578125" style="1409" customWidth="1"/>
    <col min="11778" max="11778" width="12.42578125" style="1409" customWidth="1"/>
    <col min="11779" max="11779" width="12.85546875" style="1409" customWidth="1"/>
    <col min="11780" max="11780" width="12.28515625" style="1409" customWidth="1"/>
    <col min="11781" max="11781" width="10.28515625" style="1409" customWidth="1"/>
    <col min="11782" max="11782" width="10" style="1409" customWidth="1"/>
    <col min="11783" max="11783" width="11" style="1409" customWidth="1"/>
    <col min="11784" max="11784" width="10.7109375" style="1409" customWidth="1"/>
    <col min="11785" max="11785" width="10.42578125" style="1409" customWidth="1"/>
    <col min="11786" max="11786" width="12.28515625" style="1409" customWidth="1"/>
    <col min="11787" max="11787" width="10.85546875" style="1409" customWidth="1"/>
    <col min="11788" max="11788" width="9.5703125" style="1409" customWidth="1"/>
    <col min="11789" max="11789" width="11.28515625" style="1409" customWidth="1"/>
    <col min="11790" max="11790" width="12.5703125" style="1409" customWidth="1"/>
    <col min="11791" max="11791" width="12.42578125" style="1409" customWidth="1"/>
    <col min="11792" max="11792" width="10.85546875" style="1409" customWidth="1"/>
    <col min="11793" max="12032" width="9.140625" style="1409"/>
    <col min="12033" max="12033" width="73.42578125" style="1409" customWidth="1"/>
    <col min="12034" max="12034" width="12.42578125" style="1409" customWidth="1"/>
    <col min="12035" max="12035" width="12.85546875" style="1409" customWidth="1"/>
    <col min="12036" max="12036" width="12.28515625" style="1409" customWidth="1"/>
    <col min="12037" max="12037" width="10.28515625" style="1409" customWidth="1"/>
    <col min="12038" max="12038" width="10" style="1409" customWidth="1"/>
    <col min="12039" max="12039" width="11" style="1409" customWidth="1"/>
    <col min="12040" max="12040" width="10.7109375" style="1409" customWidth="1"/>
    <col min="12041" max="12041" width="10.42578125" style="1409" customWidth="1"/>
    <col min="12042" max="12042" width="12.28515625" style="1409" customWidth="1"/>
    <col min="12043" max="12043" width="10.85546875" style="1409" customWidth="1"/>
    <col min="12044" max="12044" width="9.5703125" style="1409" customWidth="1"/>
    <col min="12045" max="12045" width="11.28515625" style="1409" customWidth="1"/>
    <col min="12046" max="12046" width="12.5703125" style="1409" customWidth="1"/>
    <col min="12047" max="12047" width="12.42578125" style="1409" customWidth="1"/>
    <col min="12048" max="12048" width="10.85546875" style="1409" customWidth="1"/>
    <col min="12049" max="12288" width="9.140625" style="1409"/>
    <col min="12289" max="12289" width="73.42578125" style="1409" customWidth="1"/>
    <col min="12290" max="12290" width="12.42578125" style="1409" customWidth="1"/>
    <col min="12291" max="12291" width="12.85546875" style="1409" customWidth="1"/>
    <col min="12292" max="12292" width="12.28515625" style="1409" customWidth="1"/>
    <col min="12293" max="12293" width="10.28515625" style="1409" customWidth="1"/>
    <col min="12294" max="12294" width="10" style="1409" customWidth="1"/>
    <col min="12295" max="12295" width="11" style="1409" customWidth="1"/>
    <col min="12296" max="12296" width="10.7109375" style="1409" customWidth="1"/>
    <col min="12297" max="12297" width="10.42578125" style="1409" customWidth="1"/>
    <col min="12298" max="12298" width="12.28515625" style="1409" customWidth="1"/>
    <col min="12299" max="12299" width="10.85546875" style="1409" customWidth="1"/>
    <col min="12300" max="12300" width="9.5703125" style="1409" customWidth="1"/>
    <col min="12301" max="12301" width="11.28515625" style="1409" customWidth="1"/>
    <col min="12302" max="12302" width="12.5703125" style="1409" customWidth="1"/>
    <col min="12303" max="12303" width="12.42578125" style="1409" customWidth="1"/>
    <col min="12304" max="12304" width="10.85546875" style="1409" customWidth="1"/>
    <col min="12305" max="12544" width="9.140625" style="1409"/>
    <col min="12545" max="12545" width="73.42578125" style="1409" customWidth="1"/>
    <col min="12546" max="12546" width="12.42578125" style="1409" customWidth="1"/>
    <col min="12547" max="12547" width="12.85546875" style="1409" customWidth="1"/>
    <col min="12548" max="12548" width="12.28515625" style="1409" customWidth="1"/>
    <col min="12549" max="12549" width="10.28515625" style="1409" customWidth="1"/>
    <col min="12550" max="12550" width="10" style="1409" customWidth="1"/>
    <col min="12551" max="12551" width="11" style="1409" customWidth="1"/>
    <col min="12552" max="12552" width="10.7109375" style="1409" customWidth="1"/>
    <col min="12553" max="12553" width="10.42578125" style="1409" customWidth="1"/>
    <col min="12554" max="12554" width="12.28515625" style="1409" customWidth="1"/>
    <col min="12555" max="12555" width="10.85546875" style="1409" customWidth="1"/>
    <col min="12556" max="12556" width="9.5703125" style="1409" customWidth="1"/>
    <col min="12557" max="12557" width="11.28515625" style="1409" customWidth="1"/>
    <col min="12558" max="12558" width="12.5703125" style="1409" customWidth="1"/>
    <col min="12559" max="12559" width="12.42578125" style="1409" customWidth="1"/>
    <col min="12560" max="12560" width="10.85546875" style="1409" customWidth="1"/>
    <col min="12561" max="12800" width="9.140625" style="1409"/>
    <col min="12801" max="12801" width="73.42578125" style="1409" customWidth="1"/>
    <col min="12802" max="12802" width="12.42578125" style="1409" customWidth="1"/>
    <col min="12803" max="12803" width="12.85546875" style="1409" customWidth="1"/>
    <col min="12804" max="12804" width="12.28515625" style="1409" customWidth="1"/>
    <col min="12805" max="12805" width="10.28515625" style="1409" customWidth="1"/>
    <col min="12806" max="12806" width="10" style="1409" customWidth="1"/>
    <col min="12807" max="12807" width="11" style="1409" customWidth="1"/>
    <col min="12808" max="12808" width="10.7109375" style="1409" customWidth="1"/>
    <col min="12809" max="12809" width="10.42578125" style="1409" customWidth="1"/>
    <col min="12810" max="12810" width="12.28515625" style="1409" customWidth="1"/>
    <col min="12811" max="12811" width="10.85546875" style="1409" customWidth="1"/>
    <col min="12812" max="12812" width="9.5703125" style="1409" customWidth="1"/>
    <col min="12813" max="12813" width="11.28515625" style="1409" customWidth="1"/>
    <col min="12814" max="12814" width="12.5703125" style="1409" customWidth="1"/>
    <col min="12815" max="12815" width="12.42578125" style="1409" customWidth="1"/>
    <col min="12816" max="12816" width="10.85546875" style="1409" customWidth="1"/>
    <col min="12817" max="13056" width="9.140625" style="1409"/>
    <col min="13057" max="13057" width="73.42578125" style="1409" customWidth="1"/>
    <col min="13058" max="13058" width="12.42578125" style="1409" customWidth="1"/>
    <col min="13059" max="13059" width="12.85546875" style="1409" customWidth="1"/>
    <col min="13060" max="13060" width="12.28515625" style="1409" customWidth="1"/>
    <col min="13061" max="13061" width="10.28515625" style="1409" customWidth="1"/>
    <col min="13062" max="13062" width="10" style="1409" customWidth="1"/>
    <col min="13063" max="13063" width="11" style="1409" customWidth="1"/>
    <col min="13064" max="13064" width="10.7109375" style="1409" customWidth="1"/>
    <col min="13065" max="13065" width="10.42578125" style="1409" customWidth="1"/>
    <col min="13066" max="13066" width="12.28515625" style="1409" customWidth="1"/>
    <col min="13067" max="13067" width="10.85546875" style="1409" customWidth="1"/>
    <col min="13068" max="13068" width="9.5703125" style="1409" customWidth="1"/>
    <col min="13069" max="13069" width="11.28515625" style="1409" customWidth="1"/>
    <col min="13070" max="13070" width="12.5703125" style="1409" customWidth="1"/>
    <col min="13071" max="13071" width="12.42578125" style="1409" customWidth="1"/>
    <col min="13072" max="13072" width="10.85546875" style="1409" customWidth="1"/>
    <col min="13073" max="13312" width="9.140625" style="1409"/>
    <col min="13313" max="13313" width="73.42578125" style="1409" customWidth="1"/>
    <col min="13314" max="13314" width="12.42578125" style="1409" customWidth="1"/>
    <col min="13315" max="13315" width="12.85546875" style="1409" customWidth="1"/>
    <col min="13316" max="13316" width="12.28515625" style="1409" customWidth="1"/>
    <col min="13317" max="13317" width="10.28515625" style="1409" customWidth="1"/>
    <col min="13318" max="13318" width="10" style="1409" customWidth="1"/>
    <col min="13319" max="13319" width="11" style="1409" customWidth="1"/>
    <col min="13320" max="13320" width="10.7109375" style="1409" customWidth="1"/>
    <col min="13321" max="13321" width="10.42578125" style="1409" customWidth="1"/>
    <col min="13322" max="13322" width="12.28515625" style="1409" customWidth="1"/>
    <col min="13323" max="13323" width="10.85546875" style="1409" customWidth="1"/>
    <col min="13324" max="13324" width="9.5703125" style="1409" customWidth="1"/>
    <col min="13325" max="13325" width="11.28515625" style="1409" customWidth="1"/>
    <col min="13326" max="13326" width="12.5703125" style="1409" customWidth="1"/>
    <col min="13327" max="13327" width="12.42578125" style="1409" customWidth="1"/>
    <col min="13328" max="13328" width="10.85546875" style="1409" customWidth="1"/>
    <col min="13329" max="13568" width="9.140625" style="1409"/>
    <col min="13569" max="13569" width="73.42578125" style="1409" customWidth="1"/>
    <col min="13570" max="13570" width="12.42578125" style="1409" customWidth="1"/>
    <col min="13571" max="13571" width="12.85546875" style="1409" customWidth="1"/>
    <col min="13572" max="13572" width="12.28515625" style="1409" customWidth="1"/>
    <col min="13573" max="13573" width="10.28515625" style="1409" customWidth="1"/>
    <col min="13574" max="13574" width="10" style="1409" customWidth="1"/>
    <col min="13575" max="13575" width="11" style="1409" customWidth="1"/>
    <col min="13576" max="13576" width="10.7109375" style="1409" customWidth="1"/>
    <col min="13577" max="13577" width="10.42578125" style="1409" customWidth="1"/>
    <col min="13578" max="13578" width="12.28515625" style="1409" customWidth="1"/>
    <col min="13579" max="13579" width="10.85546875" style="1409" customWidth="1"/>
    <col min="13580" max="13580" width="9.5703125" style="1409" customWidth="1"/>
    <col min="13581" max="13581" width="11.28515625" style="1409" customWidth="1"/>
    <col min="13582" max="13582" width="12.5703125" style="1409" customWidth="1"/>
    <col min="13583" max="13583" width="12.42578125" style="1409" customWidth="1"/>
    <col min="13584" max="13584" width="10.85546875" style="1409" customWidth="1"/>
    <col min="13585" max="13824" width="9.140625" style="1409"/>
    <col min="13825" max="13825" width="73.42578125" style="1409" customWidth="1"/>
    <col min="13826" max="13826" width="12.42578125" style="1409" customWidth="1"/>
    <col min="13827" max="13827" width="12.85546875" style="1409" customWidth="1"/>
    <col min="13828" max="13828" width="12.28515625" style="1409" customWidth="1"/>
    <col min="13829" max="13829" width="10.28515625" style="1409" customWidth="1"/>
    <col min="13830" max="13830" width="10" style="1409" customWidth="1"/>
    <col min="13831" max="13831" width="11" style="1409" customWidth="1"/>
    <col min="13832" max="13832" width="10.7109375" style="1409" customWidth="1"/>
    <col min="13833" max="13833" width="10.42578125" style="1409" customWidth="1"/>
    <col min="13834" max="13834" width="12.28515625" style="1409" customWidth="1"/>
    <col min="13835" max="13835" width="10.85546875" style="1409" customWidth="1"/>
    <col min="13836" max="13836" width="9.5703125" style="1409" customWidth="1"/>
    <col min="13837" max="13837" width="11.28515625" style="1409" customWidth="1"/>
    <col min="13838" max="13838" width="12.5703125" style="1409" customWidth="1"/>
    <col min="13839" max="13839" width="12.42578125" style="1409" customWidth="1"/>
    <col min="13840" max="13840" width="10.85546875" style="1409" customWidth="1"/>
    <col min="13841" max="14080" width="9.140625" style="1409"/>
    <col min="14081" max="14081" width="73.42578125" style="1409" customWidth="1"/>
    <col min="14082" max="14082" width="12.42578125" style="1409" customWidth="1"/>
    <col min="14083" max="14083" width="12.85546875" style="1409" customWidth="1"/>
    <col min="14084" max="14084" width="12.28515625" style="1409" customWidth="1"/>
    <col min="14085" max="14085" width="10.28515625" style="1409" customWidth="1"/>
    <col min="14086" max="14086" width="10" style="1409" customWidth="1"/>
    <col min="14087" max="14087" width="11" style="1409" customWidth="1"/>
    <col min="14088" max="14088" width="10.7109375" style="1409" customWidth="1"/>
    <col min="14089" max="14089" width="10.42578125" style="1409" customWidth="1"/>
    <col min="14090" max="14090" width="12.28515625" style="1409" customWidth="1"/>
    <col min="14091" max="14091" width="10.85546875" style="1409" customWidth="1"/>
    <col min="14092" max="14092" width="9.5703125" style="1409" customWidth="1"/>
    <col min="14093" max="14093" width="11.28515625" style="1409" customWidth="1"/>
    <col min="14094" max="14094" width="12.5703125" style="1409" customWidth="1"/>
    <col min="14095" max="14095" width="12.42578125" style="1409" customWidth="1"/>
    <col min="14096" max="14096" width="10.85546875" style="1409" customWidth="1"/>
    <col min="14097" max="14336" width="9.140625" style="1409"/>
    <col min="14337" max="14337" width="73.42578125" style="1409" customWidth="1"/>
    <col min="14338" max="14338" width="12.42578125" style="1409" customWidth="1"/>
    <col min="14339" max="14339" width="12.85546875" style="1409" customWidth="1"/>
    <col min="14340" max="14340" width="12.28515625" style="1409" customWidth="1"/>
    <col min="14341" max="14341" width="10.28515625" style="1409" customWidth="1"/>
    <col min="14342" max="14342" width="10" style="1409" customWidth="1"/>
    <col min="14343" max="14343" width="11" style="1409" customWidth="1"/>
    <col min="14344" max="14344" width="10.7109375" style="1409" customWidth="1"/>
    <col min="14345" max="14345" width="10.42578125" style="1409" customWidth="1"/>
    <col min="14346" max="14346" width="12.28515625" style="1409" customWidth="1"/>
    <col min="14347" max="14347" width="10.85546875" style="1409" customWidth="1"/>
    <col min="14348" max="14348" width="9.5703125" style="1409" customWidth="1"/>
    <col min="14349" max="14349" width="11.28515625" style="1409" customWidth="1"/>
    <col min="14350" max="14350" width="12.5703125" style="1409" customWidth="1"/>
    <col min="14351" max="14351" width="12.42578125" style="1409" customWidth="1"/>
    <col min="14352" max="14352" width="10.85546875" style="1409" customWidth="1"/>
    <col min="14353" max="14592" width="9.140625" style="1409"/>
    <col min="14593" max="14593" width="73.42578125" style="1409" customWidth="1"/>
    <col min="14594" max="14594" width="12.42578125" style="1409" customWidth="1"/>
    <col min="14595" max="14595" width="12.85546875" style="1409" customWidth="1"/>
    <col min="14596" max="14596" width="12.28515625" style="1409" customWidth="1"/>
    <col min="14597" max="14597" width="10.28515625" style="1409" customWidth="1"/>
    <col min="14598" max="14598" width="10" style="1409" customWidth="1"/>
    <col min="14599" max="14599" width="11" style="1409" customWidth="1"/>
    <col min="14600" max="14600" width="10.7109375" style="1409" customWidth="1"/>
    <col min="14601" max="14601" width="10.42578125" style="1409" customWidth="1"/>
    <col min="14602" max="14602" width="12.28515625" style="1409" customWidth="1"/>
    <col min="14603" max="14603" width="10.85546875" style="1409" customWidth="1"/>
    <col min="14604" max="14604" width="9.5703125" style="1409" customWidth="1"/>
    <col min="14605" max="14605" width="11.28515625" style="1409" customWidth="1"/>
    <col min="14606" max="14606" width="12.5703125" style="1409" customWidth="1"/>
    <col min="14607" max="14607" width="12.42578125" style="1409" customWidth="1"/>
    <col min="14608" max="14608" width="10.85546875" style="1409" customWidth="1"/>
    <col min="14609" max="14848" width="9.140625" style="1409"/>
    <col min="14849" max="14849" width="73.42578125" style="1409" customWidth="1"/>
    <col min="14850" max="14850" width="12.42578125" style="1409" customWidth="1"/>
    <col min="14851" max="14851" width="12.85546875" style="1409" customWidth="1"/>
    <col min="14852" max="14852" width="12.28515625" style="1409" customWidth="1"/>
    <col min="14853" max="14853" width="10.28515625" style="1409" customWidth="1"/>
    <col min="14854" max="14854" width="10" style="1409" customWidth="1"/>
    <col min="14855" max="14855" width="11" style="1409" customWidth="1"/>
    <col min="14856" max="14856" width="10.7109375" style="1409" customWidth="1"/>
    <col min="14857" max="14857" width="10.42578125" style="1409" customWidth="1"/>
    <col min="14858" max="14858" width="12.28515625" style="1409" customWidth="1"/>
    <col min="14859" max="14859" width="10.85546875" style="1409" customWidth="1"/>
    <col min="14860" max="14860" width="9.5703125" style="1409" customWidth="1"/>
    <col min="14861" max="14861" width="11.28515625" style="1409" customWidth="1"/>
    <col min="14862" max="14862" width="12.5703125" style="1409" customWidth="1"/>
    <col min="14863" max="14863" width="12.42578125" style="1409" customWidth="1"/>
    <col min="14864" max="14864" width="10.85546875" style="1409" customWidth="1"/>
    <col min="14865" max="15104" width="9.140625" style="1409"/>
    <col min="15105" max="15105" width="73.42578125" style="1409" customWidth="1"/>
    <col min="15106" max="15106" width="12.42578125" style="1409" customWidth="1"/>
    <col min="15107" max="15107" width="12.85546875" style="1409" customWidth="1"/>
    <col min="15108" max="15108" width="12.28515625" style="1409" customWidth="1"/>
    <col min="15109" max="15109" width="10.28515625" style="1409" customWidth="1"/>
    <col min="15110" max="15110" width="10" style="1409" customWidth="1"/>
    <col min="15111" max="15111" width="11" style="1409" customWidth="1"/>
    <col min="15112" max="15112" width="10.7109375" style="1409" customWidth="1"/>
    <col min="15113" max="15113" width="10.42578125" style="1409" customWidth="1"/>
    <col min="15114" max="15114" width="12.28515625" style="1409" customWidth="1"/>
    <col min="15115" max="15115" width="10.85546875" style="1409" customWidth="1"/>
    <col min="15116" max="15116" width="9.5703125" style="1409" customWidth="1"/>
    <col min="15117" max="15117" width="11.28515625" style="1409" customWidth="1"/>
    <col min="15118" max="15118" width="12.5703125" style="1409" customWidth="1"/>
    <col min="15119" max="15119" width="12.42578125" style="1409" customWidth="1"/>
    <col min="15120" max="15120" width="10.85546875" style="1409" customWidth="1"/>
    <col min="15121" max="15360" width="9.140625" style="1409"/>
    <col min="15361" max="15361" width="73.42578125" style="1409" customWidth="1"/>
    <col min="15362" max="15362" width="12.42578125" style="1409" customWidth="1"/>
    <col min="15363" max="15363" width="12.85546875" style="1409" customWidth="1"/>
    <col min="15364" max="15364" width="12.28515625" style="1409" customWidth="1"/>
    <col min="15365" max="15365" width="10.28515625" style="1409" customWidth="1"/>
    <col min="15366" max="15366" width="10" style="1409" customWidth="1"/>
    <col min="15367" max="15367" width="11" style="1409" customWidth="1"/>
    <col min="15368" max="15368" width="10.7109375" style="1409" customWidth="1"/>
    <col min="15369" max="15369" width="10.42578125" style="1409" customWidth="1"/>
    <col min="15370" max="15370" width="12.28515625" style="1409" customWidth="1"/>
    <col min="15371" max="15371" width="10.85546875" style="1409" customWidth="1"/>
    <col min="15372" max="15372" width="9.5703125" style="1409" customWidth="1"/>
    <col min="15373" max="15373" width="11.28515625" style="1409" customWidth="1"/>
    <col min="15374" max="15374" width="12.5703125" style="1409" customWidth="1"/>
    <col min="15375" max="15375" width="12.42578125" style="1409" customWidth="1"/>
    <col min="15376" max="15376" width="10.85546875" style="1409" customWidth="1"/>
    <col min="15377" max="15616" width="9.140625" style="1409"/>
    <col min="15617" max="15617" width="73.42578125" style="1409" customWidth="1"/>
    <col min="15618" max="15618" width="12.42578125" style="1409" customWidth="1"/>
    <col min="15619" max="15619" width="12.85546875" style="1409" customWidth="1"/>
    <col min="15620" max="15620" width="12.28515625" style="1409" customWidth="1"/>
    <col min="15621" max="15621" width="10.28515625" style="1409" customWidth="1"/>
    <col min="15622" max="15622" width="10" style="1409" customWidth="1"/>
    <col min="15623" max="15623" width="11" style="1409" customWidth="1"/>
    <col min="15624" max="15624" width="10.7109375" style="1409" customWidth="1"/>
    <col min="15625" max="15625" width="10.42578125" style="1409" customWidth="1"/>
    <col min="15626" max="15626" width="12.28515625" style="1409" customWidth="1"/>
    <col min="15627" max="15627" width="10.85546875" style="1409" customWidth="1"/>
    <col min="15628" max="15628" width="9.5703125" style="1409" customWidth="1"/>
    <col min="15629" max="15629" width="11.28515625" style="1409" customWidth="1"/>
    <col min="15630" max="15630" width="12.5703125" style="1409" customWidth="1"/>
    <col min="15631" max="15631" width="12.42578125" style="1409" customWidth="1"/>
    <col min="15632" max="15632" width="10.85546875" style="1409" customWidth="1"/>
    <col min="15633" max="15872" width="9.140625" style="1409"/>
    <col min="15873" max="15873" width="73.42578125" style="1409" customWidth="1"/>
    <col min="15874" max="15874" width="12.42578125" style="1409" customWidth="1"/>
    <col min="15875" max="15875" width="12.85546875" style="1409" customWidth="1"/>
    <col min="15876" max="15876" width="12.28515625" style="1409" customWidth="1"/>
    <col min="15877" max="15877" width="10.28515625" style="1409" customWidth="1"/>
    <col min="15878" max="15878" width="10" style="1409" customWidth="1"/>
    <col min="15879" max="15879" width="11" style="1409" customWidth="1"/>
    <col min="15880" max="15880" width="10.7109375" style="1409" customWidth="1"/>
    <col min="15881" max="15881" width="10.42578125" style="1409" customWidth="1"/>
    <col min="15882" max="15882" width="12.28515625" style="1409" customWidth="1"/>
    <col min="15883" max="15883" width="10.85546875" style="1409" customWidth="1"/>
    <col min="15884" max="15884" width="9.5703125" style="1409" customWidth="1"/>
    <col min="15885" max="15885" width="11.28515625" style="1409" customWidth="1"/>
    <col min="15886" max="15886" width="12.5703125" style="1409" customWidth="1"/>
    <col min="15887" max="15887" width="12.42578125" style="1409" customWidth="1"/>
    <col min="15888" max="15888" width="10.85546875" style="1409" customWidth="1"/>
    <col min="15889" max="16128" width="9.140625" style="1409"/>
    <col min="16129" max="16129" width="73.42578125" style="1409" customWidth="1"/>
    <col min="16130" max="16130" width="12.42578125" style="1409" customWidth="1"/>
    <col min="16131" max="16131" width="12.85546875" style="1409" customWidth="1"/>
    <col min="16132" max="16132" width="12.28515625" style="1409" customWidth="1"/>
    <col min="16133" max="16133" width="10.28515625" style="1409" customWidth="1"/>
    <col min="16134" max="16134" width="10" style="1409" customWidth="1"/>
    <col min="16135" max="16135" width="11" style="1409" customWidth="1"/>
    <col min="16136" max="16136" width="10.7109375" style="1409" customWidth="1"/>
    <col min="16137" max="16137" width="10.42578125" style="1409" customWidth="1"/>
    <col min="16138" max="16138" width="12.28515625" style="1409" customWidth="1"/>
    <col min="16139" max="16139" width="10.85546875" style="1409" customWidth="1"/>
    <col min="16140" max="16140" width="9.5703125" style="1409" customWidth="1"/>
    <col min="16141" max="16141" width="11.28515625" style="1409" customWidth="1"/>
    <col min="16142" max="16142" width="12.5703125" style="1409" customWidth="1"/>
    <col min="16143" max="16143" width="12.42578125" style="1409" customWidth="1"/>
    <col min="16144" max="16144" width="10.85546875" style="1409" customWidth="1"/>
    <col min="16145" max="16384" width="9.140625" style="1409"/>
  </cols>
  <sheetData>
    <row r="1" spans="1:16" ht="63.75" customHeight="1">
      <c r="A1" s="7196" t="s">
        <v>360</v>
      </c>
      <c r="B1" s="7196"/>
      <c r="C1" s="7196"/>
      <c r="D1" s="7196"/>
      <c r="E1" s="7196"/>
      <c r="F1" s="7196"/>
      <c r="G1" s="7196"/>
      <c r="H1" s="7196"/>
      <c r="I1" s="7196"/>
      <c r="J1" s="7196"/>
      <c r="K1" s="7196"/>
      <c r="L1" s="7196"/>
      <c r="M1" s="7196"/>
      <c r="N1" s="7196"/>
      <c r="O1" s="7196"/>
      <c r="P1" s="7196"/>
    </row>
    <row r="2" spans="1:16" ht="11.25" customHeight="1">
      <c r="A2" s="7197"/>
      <c r="B2" s="7197"/>
      <c r="C2" s="7197"/>
      <c r="D2" s="7197"/>
      <c r="E2" s="7197"/>
      <c r="F2" s="7197"/>
      <c r="G2" s="7197"/>
      <c r="H2" s="7197"/>
      <c r="I2" s="7197"/>
      <c r="J2" s="7197"/>
      <c r="K2" s="7197"/>
      <c r="L2" s="7197"/>
      <c r="M2" s="7197"/>
      <c r="N2" s="7197"/>
      <c r="O2" s="7197"/>
      <c r="P2" s="7197"/>
    </row>
    <row r="3" spans="1:16" ht="21.75" customHeight="1">
      <c r="A3" s="7196" t="s">
        <v>380</v>
      </c>
      <c r="B3" s="7196"/>
      <c r="C3" s="7196"/>
      <c r="D3" s="7196"/>
      <c r="E3" s="7196"/>
      <c r="F3" s="7196"/>
      <c r="G3" s="7196"/>
      <c r="H3" s="7196"/>
      <c r="I3" s="7196"/>
      <c r="J3" s="7196"/>
      <c r="K3" s="7196"/>
      <c r="L3" s="7196"/>
      <c r="M3" s="7196"/>
      <c r="N3" s="7196"/>
      <c r="O3" s="7196"/>
      <c r="P3" s="7196"/>
    </row>
    <row r="4" spans="1:16" ht="33" customHeight="1" thickBot="1">
      <c r="A4" s="1571"/>
      <c r="B4" s="1410"/>
      <c r="C4" s="1410"/>
      <c r="D4" s="1410"/>
      <c r="E4" s="1410"/>
      <c r="F4" s="1410"/>
      <c r="G4" s="1410"/>
      <c r="H4" s="1410"/>
      <c r="I4" s="1410"/>
      <c r="J4" s="1410"/>
      <c r="K4" s="1410"/>
      <c r="L4" s="1410"/>
      <c r="M4" s="1410"/>
      <c r="N4" s="1410"/>
      <c r="O4" s="1410"/>
      <c r="P4" s="1410"/>
    </row>
    <row r="5" spans="1:16" ht="33" customHeight="1" thickBot="1">
      <c r="A5" s="7198" t="s">
        <v>1</v>
      </c>
      <c r="B5" s="7200" t="s">
        <v>2</v>
      </c>
      <c r="C5" s="7201"/>
      <c r="D5" s="7202"/>
      <c r="E5" s="7203" t="s">
        <v>3</v>
      </c>
      <c r="F5" s="7204"/>
      <c r="G5" s="7205"/>
      <c r="H5" s="7203" t="s">
        <v>4</v>
      </c>
      <c r="I5" s="7204"/>
      <c r="J5" s="7205"/>
      <c r="K5" s="7203" t="s">
        <v>5</v>
      </c>
      <c r="L5" s="7204"/>
      <c r="M5" s="7205"/>
      <c r="N5" s="7206" t="s">
        <v>22</v>
      </c>
      <c r="O5" s="7207"/>
      <c r="P5" s="7208"/>
    </row>
    <row r="6" spans="1:16" ht="55.5" customHeight="1" thickBot="1">
      <c r="A6" s="7199"/>
      <c r="B6" s="2216" t="s">
        <v>7</v>
      </c>
      <c r="C6" s="2216" t="s">
        <v>8</v>
      </c>
      <c r="D6" s="2216" t="s">
        <v>9</v>
      </c>
      <c r="E6" s="1411" t="s">
        <v>7</v>
      </c>
      <c r="F6" s="1411" t="s">
        <v>8</v>
      </c>
      <c r="G6" s="1411" t="s">
        <v>9</v>
      </c>
      <c r="H6" s="1411" t="s">
        <v>7</v>
      </c>
      <c r="I6" s="1411" t="s">
        <v>8</v>
      </c>
      <c r="J6" s="1411" t="s">
        <v>9</v>
      </c>
      <c r="K6" s="1411" t="s">
        <v>7</v>
      </c>
      <c r="L6" s="1411" t="s">
        <v>8</v>
      </c>
      <c r="M6" s="1411" t="s">
        <v>9</v>
      </c>
      <c r="N6" s="1411" t="s">
        <v>7</v>
      </c>
      <c r="O6" s="1411" t="s">
        <v>8</v>
      </c>
      <c r="P6" s="1412" t="s">
        <v>9</v>
      </c>
    </row>
    <row r="7" spans="1:16" ht="32.25" customHeight="1" thickBot="1">
      <c r="A7" s="1413" t="s">
        <v>10</v>
      </c>
      <c r="B7" s="1414"/>
      <c r="C7" s="1414"/>
      <c r="D7" s="1414"/>
      <c r="E7" s="1414"/>
      <c r="F7" s="1414"/>
      <c r="G7" s="1415"/>
      <c r="H7" s="1416"/>
      <c r="I7" s="1414"/>
      <c r="J7" s="1414"/>
      <c r="K7" s="1414"/>
      <c r="L7" s="1414"/>
      <c r="M7" s="1415"/>
      <c r="N7" s="1417"/>
      <c r="O7" s="1417"/>
      <c r="P7" s="1418"/>
    </row>
    <row r="8" spans="1:16" ht="25.5" customHeight="1" thickBot="1">
      <c r="A8" s="1255" t="s">
        <v>229</v>
      </c>
      <c r="B8" s="1419">
        <v>38</v>
      </c>
      <c r="C8" s="1419">
        <v>1</v>
      </c>
      <c r="D8" s="1419">
        <v>39</v>
      </c>
      <c r="E8" s="1419">
        <f t="shared" ref="E8:M8" si="0">SUM(E13,E17)</f>
        <v>37</v>
      </c>
      <c r="F8" s="1419">
        <f t="shared" si="0"/>
        <v>0</v>
      </c>
      <c r="G8" s="1419">
        <f t="shared" si="0"/>
        <v>37</v>
      </c>
      <c r="H8" s="1419">
        <f t="shared" si="0"/>
        <v>35</v>
      </c>
      <c r="I8" s="1419">
        <f t="shared" si="0"/>
        <v>1</v>
      </c>
      <c r="J8" s="1419">
        <f t="shared" si="0"/>
        <v>36</v>
      </c>
      <c r="K8" s="1419">
        <f t="shared" si="0"/>
        <v>26</v>
      </c>
      <c r="L8" s="1419">
        <f t="shared" si="0"/>
        <v>1</v>
      </c>
      <c r="M8" s="1419">
        <f t="shared" si="0"/>
        <v>27</v>
      </c>
      <c r="N8" s="948">
        <f>B8+E8+H8+K8</f>
        <v>136</v>
      </c>
      <c r="O8" s="1093">
        <f>C8+F8+I8+L8</f>
        <v>3</v>
      </c>
      <c r="P8" s="1099">
        <f>N8+O8</f>
        <v>139</v>
      </c>
    </row>
    <row r="9" spans="1:16" ht="25.5" customHeight="1" thickBot="1">
      <c r="A9" s="1255" t="s">
        <v>231</v>
      </c>
      <c r="B9" s="1419">
        <v>62</v>
      </c>
      <c r="C9" s="1419">
        <v>1</v>
      </c>
      <c r="D9" s="1419">
        <v>63</v>
      </c>
      <c r="E9" s="2569">
        <v>50</v>
      </c>
      <c r="F9" s="2569">
        <f>SUM(F15,F19)</f>
        <v>2</v>
      </c>
      <c r="G9" s="2569">
        <v>52</v>
      </c>
      <c r="H9" s="2569">
        <v>44</v>
      </c>
      <c r="I9" s="2569">
        <v>1</v>
      </c>
      <c r="J9" s="2569">
        <v>45</v>
      </c>
      <c r="K9" s="2569">
        <v>56</v>
      </c>
      <c r="L9" s="2569">
        <v>2</v>
      </c>
      <c r="M9" s="2569">
        <v>58</v>
      </c>
      <c r="N9" s="948">
        <f>B9+E9+H9+K9</f>
        <v>212</v>
      </c>
      <c r="O9" s="1093">
        <f>C9+F9+I9+L9</f>
        <v>6</v>
      </c>
      <c r="P9" s="1099">
        <f>N9+O9</f>
        <v>218</v>
      </c>
    </row>
    <row r="10" spans="1:16" ht="28.5" customHeight="1" thickBot="1">
      <c r="A10" s="1420" t="s">
        <v>27</v>
      </c>
      <c r="B10" s="1421">
        <f>B8+B9</f>
        <v>100</v>
      </c>
      <c r="C10" s="1421">
        <f t="shared" ref="C10:P10" si="1">C8+C9</f>
        <v>2</v>
      </c>
      <c r="D10" s="1421">
        <f t="shared" si="1"/>
        <v>102</v>
      </c>
      <c r="E10" s="1421">
        <f t="shared" si="1"/>
        <v>87</v>
      </c>
      <c r="F10" s="1421">
        <f t="shared" si="1"/>
        <v>2</v>
      </c>
      <c r="G10" s="1421">
        <f t="shared" si="1"/>
        <v>89</v>
      </c>
      <c r="H10" s="1421">
        <f t="shared" si="1"/>
        <v>79</v>
      </c>
      <c r="I10" s="1421">
        <f t="shared" si="1"/>
        <v>2</v>
      </c>
      <c r="J10" s="1421">
        <f t="shared" si="1"/>
        <v>81</v>
      </c>
      <c r="K10" s="1421">
        <f t="shared" si="1"/>
        <v>82</v>
      </c>
      <c r="L10" s="1421">
        <f t="shared" si="1"/>
        <v>3</v>
      </c>
      <c r="M10" s="1421">
        <f t="shared" si="1"/>
        <v>85</v>
      </c>
      <c r="N10" s="1421">
        <f t="shared" si="1"/>
        <v>348</v>
      </c>
      <c r="O10" s="1421">
        <f t="shared" si="1"/>
        <v>9</v>
      </c>
      <c r="P10" s="1422">
        <f t="shared" si="1"/>
        <v>357</v>
      </c>
    </row>
    <row r="11" spans="1:16" ht="31.5" customHeight="1" thickBot="1">
      <c r="A11" s="1423" t="s">
        <v>15</v>
      </c>
      <c r="B11" s="6129"/>
      <c r="C11" s="6130"/>
      <c r="D11" s="6131"/>
      <c r="E11" s="1424"/>
      <c r="F11" s="1424"/>
      <c r="G11" s="1425"/>
      <c r="H11" s="1424"/>
      <c r="I11" s="1424"/>
      <c r="J11" s="1426"/>
      <c r="K11" s="1427"/>
      <c r="L11" s="1424"/>
      <c r="M11" s="1425"/>
      <c r="N11" s="1428"/>
      <c r="O11" s="1429"/>
      <c r="P11" s="1430"/>
    </row>
    <row r="12" spans="1:16" ht="33" customHeight="1" thickBot="1">
      <c r="A12" s="1431" t="s">
        <v>16</v>
      </c>
      <c r="B12" s="1432"/>
      <c r="C12" s="1433"/>
      <c r="D12" s="1434"/>
      <c r="E12" s="1435"/>
      <c r="F12" s="1433"/>
      <c r="G12" s="1434"/>
      <c r="H12" s="1435"/>
      <c r="I12" s="1436" t="s">
        <v>28</v>
      </c>
      <c r="J12" s="1437"/>
      <c r="K12" s="1432"/>
      <c r="L12" s="1433"/>
      <c r="M12" s="1434"/>
      <c r="N12" s="1438"/>
      <c r="O12" s="1429"/>
      <c r="P12" s="1439"/>
    </row>
    <row r="13" spans="1:16" ht="24.95" customHeight="1">
      <c r="A13" s="2173" t="s">
        <v>229</v>
      </c>
      <c r="B13" s="6132">
        <v>38</v>
      </c>
      <c r="C13" s="6132">
        <v>1</v>
      </c>
      <c r="D13" s="6132">
        <v>39</v>
      </c>
      <c r="E13" s="2243">
        <v>37</v>
      </c>
      <c r="F13" s="2243">
        <v>0</v>
      </c>
      <c r="G13" s="2243">
        <v>37</v>
      </c>
      <c r="H13" s="2564">
        <v>35</v>
      </c>
      <c r="I13" s="2564">
        <v>1</v>
      </c>
      <c r="J13" s="2564">
        <v>36</v>
      </c>
      <c r="K13" s="2564">
        <v>26</v>
      </c>
      <c r="L13" s="2564">
        <v>1</v>
      </c>
      <c r="M13" s="2564">
        <v>27</v>
      </c>
      <c r="N13" s="2244">
        <f>B13+E13+H13+K13</f>
        <v>136</v>
      </c>
      <c r="O13" s="1775">
        <f>C13+F13+I13+L13</f>
        <v>3</v>
      </c>
      <c r="P13" s="981">
        <f>N13+O13</f>
        <v>139</v>
      </c>
    </row>
    <row r="14" spans="1:16" ht="24.95" customHeight="1" thickBot="1">
      <c r="A14" s="1451" t="s">
        <v>231</v>
      </c>
      <c r="B14" s="6133">
        <v>61</v>
      </c>
      <c r="C14" s="6133">
        <v>1</v>
      </c>
      <c r="D14" s="6133">
        <v>62</v>
      </c>
      <c r="E14" s="2565">
        <v>50</v>
      </c>
      <c r="F14" s="2565">
        <v>2</v>
      </c>
      <c r="G14" s="2565">
        <v>52</v>
      </c>
      <c r="H14" s="2565">
        <v>41</v>
      </c>
      <c r="I14" s="2565">
        <v>1</v>
      </c>
      <c r="J14" s="2565">
        <v>42</v>
      </c>
      <c r="K14" s="2565">
        <v>56</v>
      </c>
      <c r="L14" s="2565">
        <v>2</v>
      </c>
      <c r="M14" s="2565">
        <v>58</v>
      </c>
      <c r="N14" s="2743">
        <f>B14+E14+H14+K14</f>
        <v>208</v>
      </c>
      <c r="O14" s="2744">
        <f>C14+F14+I14+L14</f>
        <v>6</v>
      </c>
      <c r="P14" s="2745">
        <f>N14+O14</f>
        <v>214</v>
      </c>
    </row>
    <row r="15" spans="1:16" ht="24.95" customHeight="1" thickBot="1">
      <c r="A15" s="2245" t="s">
        <v>17</v>
      </c>
      <c r="B15" s="6134">
        <f t="shared" ref="B15:P15" si="2">SUM(B13:B14)</f>
        <v>99</v>
      </c>
      <c r="C15" s="6134">
        <f t="shared" si="2"/>
        <v>2</v>
      </c>
      <c r="D15" s="6134">
        <f t="shared" si="2"/>
        <v>101</v>
      </c>
      <c r="E15" s="2746">
        <f t="shared" si="2"/>
        <v>87</v>
      </c>
      <c r="F15" s="2746">
        <f t="shared" si="2"/>
        <v>2</v>
      </c>
      <c r="G15" s="2746">
        <f t="shared" si="2"/>
        <v>89</v>
      </c>
      <c r="H15" s="2746">
        <f t="shared" si="2"/>
        <v>76</v>
      </c>
      <c r="I15" s="2746">
        <f t="shared" si="2"/>
        <v>2</v>
      </c>
      <c r="J15" s="2746">
        <f t="shared" si="2"/>
        <v>78</v>
      </c>
      <c r="K15" s="2746">
        <f t="shared" si="2"/>
        <v>82</v>
      </c>
      <c r="L15" s="2746">
        <f t="shared" si="2"/>
        <v>3</v>
      </c>
      <c r="M15" s="2746">
        <f t="shared" si="2"/>
        <v>85</v>
      </c>
      <c r="N15" s="2746">
        <f t="shared" si="2"/>
        <v>344</v>
      </c>
      <c r="O15" s="2746">
        <f t="shared" si="2"/>
        <v>9</v>
      </c>
      <c r="P15" s="2747">
        <f t="shared" si="2"/>
        <v>353</v>
      </c>
    </row>
    <row r="16" spans="1:16" ht="30" customHeight="1" thickBot="1">
      <c r="A16" s="1440" t="s">
        <v>18</v>
      </c>
      <c r="B16" s="1441"/>
      <c r="C16" s="1442"/>
      <c r="D16" s="6135"/>
      <c r="E16" s="1443"/>
      <c r="F16" s="1442"/>
      <c r="G16" s="1444"/>
      <c r="H16" s="1441"/>
      <c r="I16" s="1442"/>
      <c r="J16" s="1444"/>
      <c r="K16" s="1441"/>
      <c r="L16" s="1442"/>
      <c r="M16" s="1444"/>
      <c r="N16" s="1445"/>
      <c r="O16" s="1446"/>
      <c r="P16" s="1439"/>
    </row>
    <row r="17" spans="1:20" ht="24" customHeight="1">
      <c r="A17" s="1447" t="s">
        <v>229</v>
      </c>
      <c r="B17" s="6136">
        <v>0</v>
      </c>
      <c r="C17" s="6137">
        <v>0</v>
      </c>
      <c r="D17" s="6138">
        <v>0</v>
      </c>
      <c r="E17" s="2153">
        <v>0</v>
      </c>
      <c r="F17" s="2154">
        <v>0</v>
      </c>
      <c r="G17" s="2155">
        <v>0</v>
      </c>
      <c r="H17" s="2156">
        <v>0</v>
      </c>
      <c r="I17" s="2154">
        <v>0</v>
      </c>
      <c r="J17" s="2157">
        <v>0</v>
      </c>
      <c r="K17" s="2153">
        <v>0</v>
      </c>
      <c r="L17" s="2154">
        <v>0</v>
      </c>
      <c r="M17" s="2155">
        <v>0</v>
      </c>
      <c r="N17" s="1448">
        <f>B17+E17+H17+K17</f>
        <v>0</v>
      </c>
      <c r="O17" s="1449">
        <f>C17+F17+I17+L17</f>
        <v>0</v>
      </c>
      <c r="P17" s="1450">
        <f>N17+O17</f>
        <v>0</v>
      </c>
      <c r="Q17" s="927"/>
      <c r="R17" s="927"/>
      <c r="S17" s="927"/>
      <c r="T17" s="927"/>
    </row>
    <row r="18" spans="1:20" ht="24" customHeight="1" thickBot="1">
      <c r="A18" s="1451" t="s">
        <v>231</v>
      </c>
      <c r="B18" s="1452">
        <v>1</v>
      </c>
      <c r="C18" s="6139">
        <v>0</v>
      </c>
      <c r="D18" s="6140">
        <v>1</v>
      </c>
      <c r="E18" s="1452">
        <v>0</v>
      </c>
      <c r="F18" s="2217">
        <v>0</v>
      </c>
      <c r="G18" s="2218">
        <v>0</v>
      </c>
      <c r="H18" s="2219">
        <v>3</v>
      </c>
      <c r="I18" s="2217">
        <v>0</v>
      </c>
      <c r="J18" s="2220">
        <v>3</v>
      </c>
      <c r="K18" s="1452">
        <v>0</v>
      </c>
      <c r="L18" s="2217">
        <v>0</v>
      </c>
      <c r="M18" s="2218">
        <v>0</v>
      </c>
      <c r="N18" s="1453">
        <f>B18+E18+H18+K18</f>
        <v>4</v>
      </c>
      <c r="O18" s="1454">
        <f>C18+F18+I18+L18</f>
        <v>0</v>
      </c>
      <c r="P18" s="1455">
        <f>N18+O18</f>
        <v>4</v>
      </c>
    </row>
    <row r="19" spans="1:20" ht="31.5" customHeight="1" thickBot="1">
      <c r="A19" s="1456" t="s">
        <v>19</v>
      </c>
      <c r="B19" s="1553">
        <f t="shared" ref="B19:P19" si="3">SUM(B17:B18)</f>
        <v>1</v>
      </c>
      <c r="C19" s="1553">
        <f t="shared" si="3"/>
        <v>0</v>
      </c>
      <c r="D19" s="1553">
        <f t="shared" si="3"/>
        <v>1</v>
      </c>
      <c r="E19" s="1553">
        <f t="shared" si="3"/>
        <v>0</v>
      </c>
      <c r="F19" s="1553">
        <f t="shared" si="3"/>
        <v>0</v>
      </c>
      <c r="G19" s="1553">
        <f t="shared" si="3"/>
        <v>0</v>
      </c>
      <c r="H19" s="1553">
        <f t="shared" si="3"/>
        <v>3</v>
      </c>
      <c r="I19" s="1553">
        <f t="shared" si="3"/>
        <v>0</v>
      </c>
      <c r="J19" s="1553">
        <f t="shared" si="3"/>
        <v>3</v>
      </c>
      <c r="K19" s="1553">
        <f t="shared" si="3"/>
        <v>0</v>
      </c>
      <c r="L19" s="1553">
        <f t="shared" si="3"/>
        <v>0</v>
      </c>
      <c r="M19" s="1553">
        <f t="shared" si="3"/>
        <v>0</v>
      </c>
      <c r="N19" s="1554">
        <f t="shared" si="3"/>
        <v>4</v>
      </c>
      <c r="O19" s="1555">
        <f t="shared" si="3"/>
        <v>0</v>
      </c>
      <c r="P19" s="1556">
        <f t="shared" si="3"/>
        <v>4</v>
      </c>
    </row>
    <row r="20" spans="1:20" ht="27.75" customHeight="1" thickBot="1">
      <c r="A20" s="1431" t="s">
        <v>249</v>
      </c>
      <c r="B20" s="1557">
        <f t="shared" ref="B20:P20" si="4">B15+B19</f>
        <v>100</v>
      </c>
      <c r="C20" s="1557">
        <f t="shared" si="4"/>
        <v>2</v>
      </c>
      <c r="D20" s="1557">
        <f t="shared" si="4"/>
        <v>102</v>
      </c>
      <c r="E20" s="1557">
        <f t="shared" si="4"/>
        <v>87</v>
      </c>
      <c r="F20" s="1557">
        <f t="shared" si="4"/>
        <v>2</v>
      </c>
      <c r="G20" s="1557">
        <f t="shared" si="4"/>
        <v>89</v>
      </c>
      <c r="H20" s="1557">
        <f t="shared" si="4"/>
        <v>79</v>
      </c>
      <c r="I20" s="1557">
        <f t="shared" si="4"/>
        <v>2</v>
      </c>
      <c r="J20" s="1557">
        <f t="shared" si="4"/>
        <v>81</v>
      </c>
      <c r="K20" s="1557">
        <f t="shared" si="4"/>
        <v>82</v>
      </c>
      <c r="L20" s="1557">
        <f t="shared" si="4"/>
        <v>3</v>
      </c>
      <c r="M20" s="1557">
        <f t="shared" si="4"/>
        <v>85</v>
      </c>
      <c r="N20" s="1557">
        <f t="shared" si="4"/>
        <v>348</v>
      </c>
      <c r="O20" s="1557">
        <f t="shared" si="4"/>
        <v>9</v>
      </c>
      <c r="P20" s="1558">
        <f t="shared" si="4"/>
        <v>357</v>
      </c>
    </row>
    <row r="21" spans="1:20" ht="30.75" customHeight="1">
      <c r="A21" s="7195"/>
      <c r="B21" s="7195"/>
      <c r="C21" s="7195"/>
      <c r="D21" s="7195"/>
      <c r="E21" s="7195"/>
      <c r="F21" s="7195"/>
      <c r="G21" s="7195"/>
      <c r="H21" s="7195"/>
      <c r="I21" s="7195"/>
      <c r="J21" s="7195"/>
      <c r="K21" s="7195"/>
      <c r="L21" s="7195"/>
      <c r="M21" s="7195"/>
      <c r="N21" s="7195"/>
      <c r="O21" s="7195"/>
      <c r="P21" s="7195"/>
    </row>
    <row r="22" spans="1:20">
      <c r="A22" s="1410"/>
      <c r="B22" s="1410"/>
      <c r="C22" s="1410"/>
      <c r="D22" s="1410"/>
      <c r="E22" s="1410"/>
      <c r="F22" s="1410"/>
      <c r="G22" s="1410"/>
      <c r="H22" s="1410"/>
      <c r="I22" s="1410"/>
      <c r="J22" s="1410"/>
      <c r="K22" s="1410"/>
      <c r="L22" s="1410"/>
      <c r="M22" s="1410"/>
      <c r="N22" s="1410"/>
      <c r="O22" s="1410"/>
      <c r="P22" s="1410"/>
    </row>
    <row r="23" spans="1:20" ht="45" customHeight="1">
      <c r="A23" s="1410"/>
      <c r="B23" s="1457"/>
      <c r="C23" s="1457"/>
      <c r="D23" s="1457"/>
      <c r="E23" s="1457"/>
      <c r="F23" s="1457"/>
      <c r="G23" s="1457"/>
      <c r="H23" s="1457"/>
      <c r="I23" s="1457"/>
      <c r="J23" s="1457"/>
      <c r="K23" s="1457"/>
      <c r="L23" s="1457"/>
      <c r="M23" s="1457"/>
      <c r="N23" s="1457"/>
      <c r="O23" s="1457"/>
      <c r="P23" s="1457"/>
    </row>
  </sheetData>
  <mergeCells count="10">
    <mergeCell ref="A21:P21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3"/>
  <sheetViews>
    <sheetView zoomScale="50" zoomScaleNormal="50" workbookViewId="0">
      <selection activeCell="A2" sqref="A2:S2"/>
    </sheetView>
  </sheetViews>
  <sheetFormatPr defaultRowHeight="20.25"/>
  <cols>
    <col min="1" max="1" width="71.140625" style="919" customWidth="1"/>
    <col min="2" max="2" width="11.85546875" style="919" customWidth="1"/>
    <col min="3" max="4" width="9.42578125" style="919" customWidth="1"/>
    <col min="5" max="5" width="11.28515625" style="919" customWidth="1"/>
    <col min="6" max="7" width="9.42578125" style="919" customWidth="1"/>
    <col min="8" max="8" width="11.28515625" style="919" customWidth="1"/>
    <col min="9" max="10" width="9.42578125" style="919" customWidth="1"/>
    <col min="11" max="11" width="11.5703125" style="919" customWidth="1"/>
    <col min="12" max="12" width="11.42578125" style="919" customWidth="1"/>
    <col min="13" max="13" width="9.42578125" style="919" customWidth="1"/>
    <col min="14" max="14" width="11.28515625" style="919" customWidth="1"/>
    <col min="15" max="16" width="9.42578125" style="919" customWidth="1"/>
    <col min="17" max="17" width="11.42578125" style="919" customWidth="1"/>
    <col min="18" max="18" width="11.85546875" style="919" customWidth="1"/>
    <col min="19" max="19" width="9.42578125" style="1492" customWidth="1"/>
    <col min="20" max="256" width="9.140625" style="919"/>
    <col min="257" max="257" width="71.140625" style="919" customWidth="1"/>
    <col min="258" max="258" width="11.85546875" style="919" customWidth="1"/>
    <col min="259" max="260" width="9.42578125" style="919" customWidth="1"/>
    <col min="261" max="261" width="11.28515625" style="919" customWidth="1"/>
    <col min="262" max="263" width="9.42578125" style="919" customWidth="1"/>
    <col min="264" max="264" width="11.28515625" style="919" customWidth="1"/>
    <col min="265" max="266" width="9.42578125" style="919" customWidth="1"/>
    <col min="267" max="267" width="11.5703125" style="919" customWidth="1"/>
    <col min="268" max="268" width="11.42578125" style="919" customWidth="1"/>
    <col min="269" max="269" width="9.42578125" style="919" customWidth="1"/>
    <col min="270" max="270" width="11.28515625" style="919" customWidth="1"/>
    <col min="271" max="272" width="9.42578125" style="919" customWidth="1"/>
    <col min="273" max="273" width="11.42578125" style="919" customWidth="1"/>
    <col min="274" max="274" width="11.85546875" style="919" customWidth="1"/>
    <col min="275" max="275" width="9.42578125" style="919" customWidth="1"/>
    <col min="276" max="512" width="9.140625" style="919"/>
    <col min="513" max="513" width="71.140625" style="919" customWidth="1"/>
    <col min="514" max="514" width="11.85546875" style="919" customWidth="1"/>
    <col min="515" max="516" width="9.42578125" style="919" customWidth="1"/>
    <col min="517" max="517" width="11.28515625" style="919" customWidth="1"/>
    <col min="518" max="519" width="9.42578125" style="919" customWidth="1"/>
    <col min="520" max="520" width="11.28515625" style="919" customWidth="1"/>
    <col min="521" max="522" width="9.42578125" style="919" customWidth="1"/>
    <col min="523" max="523" width="11.5703125" style="919" customWidth="1"/>
    <col min="524" max="524" width="11.42578125" style="919" customWidth="1"/>
    <col min="525" max="525" width="9.42578125" style="919" customWidth="1"/>
    <col min="526" max="526" width="11.28515625" style="919" customWidth="1"/>
    <col min="527" max="528" width="9.42578125" style="919" customWidth="1"/>
    <col min="529" max="529" width="11.42578125" style="919" customWidth="1"/>
    <col min="530" max="530" width="11.85546875" style="919" customWidth="1"/>
    <col min="531" max="531" width="9.42578125" style="919" customWidth="1"/>
    <col min="532" max="768" width="9.140625" style="919"/>
    <col min="769" max="769" width="71.140625" style="919" customWidth="1"/>
    <col min="770" max="770" width="11.85546875" style="919" customWidth="1"/>
    <col min="771" max="772" width="9.42578125" style="919" customWidth="1"/>
    <col min="773" max="773" width="11.28515625" style="919" customWidth="1"/>
    <col min="774" max="775" width="9.42578125" style="919" customWidth="1"/>
    <col min="776" max="776" width="11.28515625" style="919" customWidth="1"/>
    <col min="777" max="778" width="9.42578125" style="919" customWidth="1"/>
    <col min="779" max="779" width="11.5703125" style="919" customWidth="1"/>
    <col min="780" max="780" width="11.42578125" style="919" customWidth="1"/>
    <col min="781" max="781" width="9.42578125" style="919" customWidth="1"/>
    <col min="782" max="782" width="11.28515625" style="919" customWidth="1"/>
    <col min="783" max="784" width="9.42578125" style="919" customWidth="1"/>
    <col min="785" max="785" width="11.42578125" style="919" customWidth="1"/>
    <col min="786" max="786" width="11.85546875" style="919" customWidth="1"/>
    <col min="787" max="787" width="9.42578125" style="919" customWidth="1"/>
    <col min="788" max="1024" width="9.140625" style="919"/>
    <col min="1025" max="1025" width="71.140625" style="919" customWidth="1"/>
    <col min="1026" max="1026" width="11.85546875" style="919" customWidth="1"/>
    <col min="1027" max="1028" width="9.42578125" style="919" customWidth="1"/>
    <col min="1029" max="1029" width="11.28515625" style="919" customWidth="1"/>
    <col min="1030" max="1031" width="9.42578125" style="919" customWidth="1"/>
    <col min="1032" max="1032" width="11.28515625" style="919" customWidth="1"/>
    <col min="1033" max="1034" width="9.42578125" style="919" customWidth="1"/>
    <col min="1035" max="1035" width="11.5703125" style="919" customWidth="1"/>
    <col min="1036" max="1036" width="11.42578125" style="919" customWidth="1"/>
    <col min="1037" max="1037" width="9.42578125" style="919" customWidth="1"/>
    <col min="1038" max="1038" width="11.28515625" style="919" customWidth="1"/>
    <col min="1039" max="1040" width="9.42578125" style="919" customWidth="1"/>
    <col min="1041" max="1041" width="11.42578125" style="919" customWidth="1"/>
    <col min="1042" max="1042" width="11.85546875" style="919" customWidth="1"/>
    <col min="1043" max="1043" width="9.42578125" style="919" customWidth="1"/>
    <col min="1044" max="1280" width="9.140625" style="919"/>
    <col min="1281" max="1281" width="71.140625" style="919" customWidth="1"/>
    <col min="1282" max="1282" width="11.85546875" style="919" customWidth="1"/>
    <col min="1283" max="1284" width="9.42578125" style="919" customWidth="1"/>
    <col min="1285" max="1285" width="11.28515625" style="919" customWidth="1"/>
    <col min="1286" max="1287" width="9.42578125" style="919" customWidth="1"/>
    <col min="1288" max="1288" width="11.28515625" style="919" customWidth="1"/>
    <col min="1289" max="1290" width="9.42578125" style="919" customWidth="1"/>
    <col min="1291" max="1291" width="11.5703125" style="919" customWidth="1"/>
    <col min="1292" max="1292" width="11.42578125" style="919" customWidth="1"/>
    <col min="1293" max="1293" width="9.42578125" style="919" customWidth="1"/>
    <col min="1294" max="1294" width="11.28515625" style="919" customWidth="1"/>
    <col min="1295" max="1296" width="9.42578125" style="919" customWidth="1"/>
    <col min="1297" max="1297" width="11.42578125" style="919" customWidth="1"/>
    <col min="1298" max="1298" width="11.85546875" style="919" customWidth="1"/>
    <col min="1299" max="1299" width="9.42578125" style="919" customWidth="1"/>
    <col min="1300" max="1536" width="9.140625" style="919"/>
    <col min="1537" max="1537" width="71.140625" style="919" customWidth="1"/>
    <col min="1538" max="1538" width="11.85546875" style="919" customWidth="1"/>
    <col min="1539" max="1540" width="9.42578125" style="919" customWidth="1"/>
    <col min="1541" max="1541" width="11.28515625" style="919" customWidth="1"/>
    <col min="1542" max="1543" width="9.42578125" style="919" customWidth="1"/>
    <col min="1544" max="1544" width="11.28515625" style="919" customWidth="1"/>
    <col min="1545" max="1546" width="9.42578125" style="919" customWidth="1"/>
    <col min="1547" max="1547" width="11.5703125" style="919" customWidth="1"/>
    <col min="1548" max="1548" width="11.42578125" style="919" customWidth="1"/>
    <col min="1549" max="1549" width="9.42578125" style="919" customWidth="1"/>
    <col min="1550" max="1550" width="11.28515625" style="919" customWidth="1"/>
    <col min="1551" max="1552" width="9.42578125" style="919" customWidth="1"/>
    <col min="1553" max="1553" width="11.42578125" style="919" customWidth="1"/>
    <col min="1554" max="1554" width="11.85546875" style="919" customWidth="1"/>
    <col min="1555" max="1555" width="9.42578125" style="919" customWidth="1"/>
    <col min="1556" max="1792" width="9.140625" style="919"/>
    <col min="1793" max="1793" width="71.140625" style="919" customWidth="1"/>
    <col min="1794" max="1794" width="11.85546875" style="919" customWidth="1"/>
    <col min="1795" max="1796" width="9.42578125" style="919" customWidth="1"/>
    <col min="1797" max="1797" width="11.28515625" style="919" customWidth="1"/>
    <col min="1798" max="1799" width="9.42578125" style="919" customWidth="1"/>
    <col min="1800" max="1800" width="11.28515625" style="919" customWidth="1"/>
    <col min="1801" max="1802" width="9.42578125" style="919" customWidth="1"/>
    <col min="1803" max="1803" width="11.5703125" style="919" customWidth="1"/>
    <col min="1804" max="1804" width="11.42578125" style="919" customWidth="1"/>
    <col min="1805" max="1805" width="9.42578125" style="919" customWidth="1"/>
    <col min="1806" max="1806" width="11.28515625" style="919" customWidth="1"/>
    <col min="1807" max="1808" width="9.42578125" style="919" customWidth="1"/>
    <col min="1809" max="1809" width="11.42578125" style="919" customWidth="1"/>
    <col min="1810" max="1810" width="11.85546875" style="919" customWidth="1"/>
    <col min="1811" max="1811" width="9.42578125" style="919" customWidth="1"/>
    <col min="1812" max="2048" width="9.140625" style="919"/>
    <col min="2049" max="2049" width="71.140625" style="919" customWidth="1"/>
    <col min="2050" max="2050" width="11.85546875" style="919" customWidth="1"/>
    <col min="2051" max="2052" width="9.42578125" style="919" customWidth="1"/>
    <col min="2053" max="2053" width="11.28515625" style="919" customWidth="1"/>
    <col min="2054" max="2055" width="9.42578125" style="919" customWidth="1"/>
    <col min="2056" max="2056" width="11.28515625" style="919" customWidth="1"/>
    <col min="2057" max="2058" width="9.42578125" style="919" customWidth="1"/>
    <col min="2059" max="2059" width="11.5703125" style="919" customWidth="1"/>
    <col min="2060" max="2060" width="11.42578125" style="919" customWidth="1"/>
    <col min="2061" max="2061" width="9.42578125" style="919" customWidth="1"/>
    <col min="2062" max="2062" width="11.28515625" style="919" customWidth="1"/>
    <col min="2063" max="2064" width="9.42578125" style="919" customWidth="1"/>
    <col min="2065" max="2065" width="11.42578125" style="919" customWidth="1"/>
    <col min="2066" max="2066" width="11.85546875" style="919" customWidth="1"/>
    <col min="2067" max="2067" width="9.42578125" style="919" customWidth="1"/>
    <col min="2068" max="2304" width="9.140625" style="919"/>
    <col min="2305" max="2305" width="71.140625" style="919" customWidth="1"/>
    <col min="2306" max="2306" width="11.85546875" style="919" customWidth="1"/>
    <col min="2307" max="2308" width="9.42578125" style="919" customWidth="1"/>
    <col min="2309" max="2309" width="11.28515625" style="919" customWidth="1"/>
    <col min="2310" max="2311" width="9.42578125" style="919" customWidth="1"/>
    <col min="2312" max="2312" width="11.28515625" style="919" customWidth="1"/>
    <col min="2313" max="2314" width="9.42578125" style="919" customWidth="1"/>
    <col min="2315" max="2315" width="11.5703125" style="919" customWidth="1"/>
    <col min="2316" max="2316" width="11.42578125" style="919" customWidth="1"/>
    <col min="2317" max="2317" width="9.42578125" style="919" customWidth="1"/>
    <col min="2318" max="2318" width="11.28515625" style="919" customWidth="1"/>
    <col min="2319" max="2320" width="9.42578125" style="919" customWidth="1"/>
    <col min="2321" max="2321" width="11.42578125" style="919" customWidth="1"/>
    <col min="2322" max="2322" width="11.85546875" style="919" customWidth="1"/>
    <col min="2323" max="2323" width="9.42578125" style="919" customWidth="1"/>
    <col min="2324" max="2560" width="9.140625" style="919"/>
    <col min="2561" max="2561" width="71.140625" style="919" customWidth="1"/>
    <col min="2562" max="2562" width="11.85546875" style="919" customWidth="1"/>
    <col min="2563" max="2564" width="9.42578125" style="919" customWidth="1"/>
    <col min="2565" max="2565" width="11.28515625" style="919" customWidth="1"/>
    <col min="2566" max="2567" width="9.42578125" style="919" customWidth="1"/>
    <col min="2568" max="2568" width="11.28515625" style="919" customWidth="1"/>
    <col min="2569" max="2570" width="9.42578125" style="919" customWidth="1"/>
    <col min="2571" max="2571" width="11.5703125" style="919" customWidth="1"/>
    <col min="2572" max="2572" width="11.42578125" style="919" customWidth="1"/>
    <col min="2573" max="2573" width="9.42578125" style="919" customWidth="1"/>
    <col min="2574" max="2574" width="11.28515625" style="919" customWidth="1"/>
    <col min="2575" max="2576" width="9.42578125" style="919" customWidth="1"/>
    <col min="2577" max="2577" width="11.42578125" style="919" customWidth="1"/>
    <col min="2578" max="2578" width="11.85546875" style="919" customWidth="1"/>
    <col min="2579" max="2579" width="9.42578125" style="919" customWidth="1"/>
    <col min="2580" max="2816" width="9.140625" style="919"/>
    <col min="2817" max="2817" width="71.140625" style="919" customWidth="1"/>
    <col min="2818" max="2818" width="11.85546875" style="919" customWidth="1"/>
    <col min="2819" max="2820" width="9.42578125" style="919" customWidth="1"/>
    <col min="2821" max="2821" width="11.28515625" style="919" customWidth="1"/>
    <col min="2822" max="2823" width="9.42578125" style="919" customWidth="1"/>
    <col min="2824" max="2824" width="11.28515625" style="919" customWidth="1"/>
    <col min="2825" max="2826" width="9.42578125" style="919" customWidth="1"/>
    <col min="2827" max="2827" width="11.5703125" style="919" customWidth="1"/>
    <col min="2828" max="2828" width="11.42578125" style="919" customWidth="1"/>
    <col min="2829" max="2829" width="9.42578125" style="919" customWidth="1"/>
    <col min="2830" max="2830" width="11.28515625" style="919" customWidth="1"/>
    <col min="2831" max="2832" width="9.42578125" style="919" customWidth="1"/>
    <col min="2833" max="2833" width="11.42578125" style="919" customWidth="1"/>
    <col min="2834" max="2834" width="11.85546875" style="919" customWidth="1"/>
    <col min="2835" max="2835" width="9.42578125" style="919" customWidth="1"/>
    <col min="2836" max="3072" width="9.140625" style="919"/>
    <col min="3073" max="3073" width="71.140625" style="919" customWidth="1"/>
    <col min="3074" max="3074" width="11.85546875" style="919" customWidth="1"/>
    <col min="3075" max="3076" width="9.42578125" style="919" customWidth="1"/>
    <col min="3077" max="3077" width="11.28515625" style="919" customWidth="1"/>
    <col min="3078" max="3079" width="9.42578125" style="919" customWidth="1"/>
    <col min="3080" max="3080" width="11.28515625" style="919" customWidth="1"/>
    <col min="3081" max="3082" width="9.42578125" style="919" customWidth="1"/>
    <col min="3083" max="3083" width="11.5703125" style="919" customWidth="1"/>
    <col min="3084" max="3084" width="11.42578125" style="919" customWidth="1"/>
    <col min="3085" max="3085" width="9.42578125" style="919" customWidth="1"/>
    <col min="3086" max="3086" width="11.28515625" style="919" customWidth="1"/>
    <col min="3087" max="3088" width="9.42578125" style="919" customWidth="1"/>
    <col min="3089" max="3089" width="11.42578125" style="919" customWidth="1"/>
    <col min="3090" max="3090" width="11.85546875" style="919" customWidth="1"/>
    <col min="3091" max="3091" width="9.42578125" style="919" customWidth="1"/>
    <col min="3092" max="3328" width="9.140625" style="919"/>
    <col min="3329" max="3329" width="71.140625" style="919" customWidth="1"/>
    <col min="3330" max="3330" width="11.85546875" style="919" customWidth="1"/>
    <col min="3331" max="3332" width="9.42578125" style="919" customWidth="1"/>
    <col min="3333" max="3333" width="11.28515625" style="919" customWidth="1"/>
    <col min="3334" max="3335" width="9.42578125" style="919" customWidth="1"/>
    <col min="3336" max="3336" width="11.28515625" style="919" customWidth="1"/>
    <col min="3337" max="3338" width="9.42578125" style="919" customWidth="1"/>
    <col min="3339" max="3339" width="11.5703125" style="919" customWidth="1"/>
    <col min="3340" max="3340" width="11.42578125" style="919" customWidth="1"/>
    <col min="3341" max="3341" width="9.42578125" style="919" customWidth="1"/>
    <col min="3342" max="3342" width="11.28515625" style="919" customWidth="1"/>
    <col min="3343" max="3344" width="9.42578125" style="919" customWidth="1"/>
    <col min="3345" max="3345" width="11.42578125" style="919" customWidth="1"/>
    <col min="3346" max="3346" width="11.85546875" style="919" customWidth="1"/>
    <col min="3347" max="3347" width="9.42578125" style="919" customWidth="1"/>
    <col min="3348" max="3584" width="9.140625" style="919"/>
    <col min="3585" max="3585" width="71.140625" style="919" customWidth="1"/>
    <col min="3586" max="3586" width="11.85546875" style="919" customWidth="1"/>
    <col min="3587" max="3588" width="9.42578125" style="919" customWidth="1"/>
    <col min="3589" max="3589" width="11.28515625" style="919" customWidth="1"/>
    <col min="3590" max="3591" width="9.42578125" style="919" customWidth="1"/>
    <col min="3592" max="3592" width="11.28515625" style="919" customWidth="1"/>
    <col min="3593" max="3594" width="9.42578125" style="919" customWidth="1"/>
    <col min="3595" max="3595" width="11.5703125" style="919" customWidth="1"/>
    <col min="3596" max="3596" width="11.42578125" style="919" customWidth="1"/>
    <col min="3597" max="3597" width="9.42578125" style="919" customWidth="1"/>
    <col min="3598" max="3598" width="11.28515625" style="919" customWidth="1"/>
    <col min="3599" max="3600" width="9.42578125" style="919" customWidth="1"/>
    <col min="3601" max="3601" width="11.42578125" style="919" customWidth="1"/>
    <col min="3602" max="3602" width="11.85546875" style="919" customWidth="1"/>
    <col min="3603" max="3603" width="9.42578125" style="919" customWidth="1"/>
    <col min="3604" max="3840" width="9.140625" style="919"/>
    <col min="3841" max="3841" width="71.140625" style="919" customWidth="1"/>
    <col min="3842" max="3842" width="11.85546875" style="919" customWidth="1"/>
    <col min="3843" max="3844" width="9.42578125" style="919" customWidth="1"/>
    <col min="3845" max="3845" width="11.28515625" style="919" customWidth="1"/>
    <col min="3846" max="3847" width="9.42578125" style="919" customWidth="1"/>
    <col min="3848" max="3848" width="11.28515625" style="919" customWidth="1"/>
    <col min="3849" max="3850" width="9.42578125" style="919" customWidth="1"/>
    <col min="3851" max="3851" width="11.5703125" style="919" customWidth="1"/>
    <col min="3852" max="3852" width="11.42578125" style="919" customWidth="1"/>
    <col min="3853" max="3853" width="9.42578125" style="919" customWidth="1"/>
    <col min="3854" max="3854" width="11.28515625" style="919" customWidth="1"/>
    <col min="3855" max="3856" width="9.42578125" style="919" customWidth="1"/>
    <col min="3857" max="3857" width="11.42578125" style="919" customWidth="1"/>
    <col min="3858" max="3858" width="11.85546875" style="919" customWidth="1"/>
    <col min="3859" max="3859" width="9.42578125" style="919" customWidth="1"/>
    <col min="3860" max="4096" width="9.140625" style="919"/>
    <col min="4097" max="4097" width="71.140625" style="919" customWidth="1"/>
    <col min="4098" max="4098" width="11.85546875" style="919" customWidth="1"/>
    <col min="4099" max="4100" width="9.42578125" style="919" customWidth="1"/>
    <col min="4101" max="4101" width="11.28515625" style="919" customWidth="1"/>
    <col min="4102" max="4103" width="9.42578125" style="919" customWidth="1"/>
    <col min="4104" max="4104" width="11.28515625" style="919" customWidth="1"/>
    <col min="4105" max="4106" width="9.42578125" style="919" customWidth="1"/>
    <col min="4107" max="4107" width="11.5703125" style="919" customWidth="1"/>
    <col min="4108" max="4108" width="11.42578125" style="919" customWidth="1"/>
    <col min="4109" max="4109" width="9.42578125" style="919" customWidth="1"/>
    <col min="4110" max="4110" width="11.28515625" style="919" customWidth="1"/>
    <col min="4111" max="4112" width="9.42578125" style="919" customWidth="1"/>
    <col min="4113" max="4113" width="11.42578125" style="919" customWidth="1"/>
    <col min="4114" max="4114" width="11.85546875" style="919" customWidth="1"/>
    <col min="4115" max="4115" width="9.42578125" style="919" customWidth="1"/>
    <col min="4116" max="4352" width="9.140625" style="919"/>
    <col min="4353" max="4353" width="71.140625" style="919" customWidth="1"/>
    <col min="4354" max="4354" width="11.85546875" style="919" customWidth="1"/>
    <col min="4355" max="4356" width="9.42578125" style="919" customWidth="1"/>
    <col min="4357" max="4357" width="11.28515625" style="919" customWidth="1"/>
    <col min="4358" max="4359" width="9.42578125" style="919" customWidth="1"/>
    <col min="4360" max="4360" width="11.28515625" style="919" customWidth="1"/>
    <col min="4361" max="4362" width="9.42578125" style="919" customWidth="1"/>
    <col min="4363" max="4363" width="11.5703125" style="919" customWidth="1"/>
    <col min="4364" max="4364" width="11.42578125" style="919" customWidth="1"/>
    <col min="4365" max="4365" width="9.42578125" style="919" customWidth="1"/>
    <col min="4366" max="4366" width="11.28515625" style="919" customWidth="1"/>
    <col min="4367" max="4368" width="9.42578125" style="919" customWidth="1"/>
    <col min="4369" max="4369" width="11.42578125" style="919" customWidth="1"/>
    <col min="4370" max="4370" width="11.85546875" style="919" customWidth="1"/>
    <col min="4371" max="4371" width="9.42578125" style="919" customWidth="1"/>
    <col min="4372" max="4608" width="9.140625" style="919"/>
    <col min="4609" max="4609" width="71.140625" style="919" customWidth="1"/>
    <col min="4610" max="4610" width="11.85546875" style="919" customWidth="1"/>
    <col min="4611" max="4612" width="9.42578125" style="919" customWidth="1"/>
    <col min="4613" max="4613" width="11.28515625" style="919" customWidth="1"/>
    <col min="4614" max="4615" width="9.42578125" style="919" customWidth="1"/>
    <col min="4616" max="4616" width="11.28515625" style="919" customWidth="1"/>
    <col min="4617" max="4618" width="9.42578125" style="919" customWidth="1"/>
    <col min="4619" max="4619" width="11.5703125" style="919" customWidth="1"/>
    <col min="4620" max="4620" width="11.42578125" style="919" customWidth="1"/>
    <col min="4621" max="4621" width="9.42578125" style="919" customWidth="1"/>
    <col min="4622" max="4622" width="11.28515625" style="919" customWidth="1"/>
    <col min="4623" max="4624" width="9.42578125" style="919" customWidth="1"/>
    <col min="4625" max="4625" width="11.42578125" style="919" customWidth="1"/>
    <col min="4626" max="4626" width="11.85546875" style="919" customWidth="1"/>
    <col min="4627" max="4627" width="9.42578125" style="919" customWidth="1"/>
    <col min="4628" max="4864" width="9.140625" style="919"/>
    <col min="4865" max="4865" width="71.140625" style="919" customWidth="1"/>
    <col min="4866" max="4866" width="11.85546875" style="919" customWidth="1"/>
    <col min="4867" max="4868" width="9.42578125" style="919" customWidth="1"/>
    <col min="4869" max="4869" width="11.28515625" style="919" customWidth="1"/>
    <col min="4870" max="4871" width="9.42578125" style="919" customWidth="1"/>
    <col min="4872" max="4872" width="11.28515625" style="919" customWidth="1"/>
    <col min="4873" max="4874" width="9.42578125" style="919" customWidth="1"/>
    <col min="4875" max="4875" width="11.5703125" style="919" customWidth="1"/>
    <col min="4876" max="4876" width="11.42578125" style="919" customWidth="1"/>
    <col min="4877" max="4877" width="9.42578125" style="919" customWidth="1"/>
    <col min="4878" max="4878" width="11.28515625" style="919" customWidth="1"/>
    <col min="4879" max="4880" width="9.42578125" style="919" customWidth="1"/>
    <col min="4881" max="4881" width="11.42578125" style="919" customWidth="1"/>
    <col min="4882" max="4882" width="11.85546875" style="919" customWidth="1"/>
    <col min="4883" max="4883" width="9.42578125" style="919" customWidth="1"/>
    <col min="4884" max="5120" width="9.140625" style="919"/>
    <col min="5121" max="5121" width="71.140625" style="919" customWidth="1"/>
    <col min="5122" max="5122" width="11.85546875" style="919" customWidth="1"/>
    <col min="5123" max="5124" width="9.42578125" style="919" customWidth="1"/>
    <col min="5125" max="5125" width="11.28515625" style="919" customWidth="1"/>
    <col min="5126" max="5127" width="9.42578125" style="919" customWidth="1"/>
    <col min="5128" max="5128" width="11.28515625" style="919" customWidth="1"/>
    <col min="5129" max="5130" width="9.42578125" style="919" customWidth="1"/>
    <col min="5131" max="5131" width="11.5703125" style="919" customWidth="1"/>
    <col min="5132" max="5132" width="11.42578125" style="919" customWidth="1"/>
    <col min="5133" max="5133" width="9.42578125" style="919" customWidth="1"/>
    <col min="5134" max="5134" width="11.28515625" style="919" customWidth="1"/>
    <col min="5135" max="5136" width="9.42578125" style="919" customWidth="1"/>
    <col min="5137" max="5137" width="11.42578125" style="919" customWidth="1"/>
    <col min="5138" max="5138" width="11.85546875" style="919" customWidth="1"/>
    <col min="5139" max="5139" width="9.42578125" style="919" customWidth="1"/>
    <col min="5140" max="5376" width="9.140625" style="919"/>
    <col min="5377" max="5377" width="71.140625" style="919" customWidth="1"/>
    <col min="5378" max="5378" width="11.85546875" style="919" customWidth="1"/>
    <col min="5379" max="5380" width="9.42578125" style="919" customWidth="1"/>
    <col min="5381" max="5381" width="11.28515625" style="919" customWidth="1"/>
    <col min="5382" max="5383" width="9.42578125" style="919" customWidth="1"/>
    <col min="5384" max="5384" width="11.28515625" style="919" customWidth="1"/>
    <col min="5385" max="5386" width="9.42578125" style="919" customWidth="1"/>
    <col min="5387" max="5387" width="11.5703125" style="919" customWidth="1"/>
    <col min="5388" max="5388" width="11.42578125" style="919" customWidth="1"/>
    <col min="5389" max="5389" width="9.42578125" style="919" customWidth="1"/>
    <col min="5390" max="5390" width="11.28515625" style="919" customWidth="1"/>
    <col min="5391" max="5392" width="9.42578125" style="919" customWidth="1"/>
    <col min="5393" max="5393" width="11.42578125" style="919" customWidth="1"/>
    <col min="5394" max="5394" width="11.85546875" style="919" customWidth="1"/>
    <col min="5395" max="5395" width="9.42578125" style="919" customWidth="1"/>
    <col min="5396" max="5632" width="9.140625" style="919"/>
    <col min="5633" max="5633" width="71.140625" style="919" customWidth="1"/>
    <col min="5634" max="5634" width="11.85546875" style="919" customWidth="1"/>
    <col min="5635" max="5636" width="9.42578125" style="919" customWidth="1"/>
    <col min="5637" max="5637" width="11.28515625" style="919" customWidth="1"/>
    <col min="5638" max="5639" width="9.42578125" style="919" customWidth="1"/>
    <col min="5640" max="5640" width="11.28515625" style="919" customWidth="1"/>
    <col min="5641" max="5642" width="9.42578125" style="919" customWidth="1"/>
    <col min="5643" max="5643" width="11.5703125" style="919" customWidth="1"/>
    <col min="5644" max="5644" width="11.42578125" style="919" customWidth="1"/>
    <col min="5645" max="5645" width="9.42578125" style="919" customWidth="1"/>
    <col min="5646" max="5646" width="11.28515625" style="919" customWidth="1"/>
    <col min="5647" max="5648" width="9.42578125" style="919" customWidth="1"/>
    <col min="5649" max="5649" width="11.42578125" style="919" customWidth="1"/>
    <col min="5650" max="5650" width="11.85546875" style="919" customWidth="1"/>
    <col min="5651" max="5651" width="9.42578125" style="919" customWidth="1"/>
    <col min="5652" max="5888" width="9.140625" style="919"/>
    <col min="5889" max="5889" width="71.140625" style="919" customWidth="1"/>
    <col min="5890" max="5890" width="11.85546875" style="919" customWidth="1"/>
    <col min="5891" max="5892" width="9.42578125" style="919" customWidth="1"/>
    <col min="5893" max="5893" width="11.28515625" style="919" customWidth="1"/>
    <col min="5894" max="5895" width="9.42578125" style="919" customWidth="1"/>
    <col min="5896" max="5896" width="11.28515625" style="919" customWidth="1"/>
    <col min="5897" max="5898" width="9.42578125" style="919" customWidth="1"/>
    <col min="5899" max="5899" width="11.5703125" style="919" customWidth="1"/>
    <col min="5900" max="5900" width="11.42578125" style="919" customWidth="1"/>
    <col min="5901" max="5901" width="9.42578125" style="919" customWidth="1"/>
    <col min="5902" max="5902" width="11.28515625" style="919" customWidth="1"/>
    <col min="5903" max="5904" width="9.42578125" style="919" customWidth="1"/>
    <col min="5905" max="5905" width="11.42578125" style="919" customWidth="1"/>
    <col min="5906" max="5906" width="11.85546875" style="919" customWidth="1"/>
    <col min="5907" max="5907" width="9.42578125" style="919" customWidth="1"/>
    <col min="5908" max="6144" width="9.140625" style="919"/>
    <col min="6145" max="6145" width="71.140625" style="919" customWidth="1"/>
    <col min="6146" max="6146" width="11.85546875" style="919" customWidth="1"/>
    <col min="6147" max="6148" width="9.42578125" style="919" customWidth="1"/>
    <col min="6149" max="6149" width="11.28515625" style="919" customWidth="1"/>
    <col min="6150" max="6151" width="9.42578125" style="919" customWidth="1"/>
    <col min="6152" max="6152" width="11.28515625" style="919" customWidth="1"/>
    <col min="6153" max="6154" width="9.42578125" style="919" customWidth="1"/>
    <col min="6155" max="6155" width="11.5703125" style="919" customWidth="1"/>
    <col min="6156" max="6156" width="11.42578125" style="919" customWidth="1"/>
    <col min="6157" max="6157" width="9.42578125" style="919" customWidth="1"/>
    <col min="6158" max="6158" width="11.28515625" style="919" customWidth="1"/>
    <col min="6159" max="6160" width="9.42578125" style="919" customWidth="1"/>
    <col min="6161" max="6161" width="11.42578125" style="919" customWidth="1"/>
    <col min="6162" max="6162" width="11.85546875" style="919" customWidth="1"/>
    <col min="6163" max="6163" width="9.42578125" style="919" customWidth="1"/>
    <col min="6164" max="6400" width="9.140625" style="919"/>
    <col min="6401" max="6401" width="71.140625" style="919" customWidth="1"/>
    <col min="6402" max="6402" width="11.85546875" style="919" customWidth="1"/>
    <col min="6403" max="6404" width="9.42578125" style="919" customWidth="1"/>
    <col min="6405" max="6405" width="11.28515625" style="919" customWidth="1"/>
    <col min="6406" max="6407" width="9.42578125" style="919" customWidth="1"/>
    <col min="6408" max="6408" width="11.28515625" style="919" customWidth="1"/>
    <col min="6409" max="6410" width="9.42578125" style="919" customWidth="1"/>
    <col min="6411" max="6411" width="11.5703125" style="919" customWidth="1"/>
    <col min="6412" max="6412" width="11.42578125" style="919" customWidth="1"/>
    <col min="6413" max="6413" width="9.42578125" style="919" customWidth="1"/>
    <col min="6414" max="6414" width="11.28515625" style="919" customWidth="1"/>
    <col min="6415" max="6416" width="9.42578125" style="919" customWidth="1"/>
    <col min="6417" max="6417" width="11.42578125" style="919" customWidth="1"/>
    <col min="6418" max="6418" width="11.85546875" style="919" customWidth="1"/>
    <col min="6419" max="6419" width="9.42578125" style="919" customWidth="1"/>
    <col min="6420" max="6656" width="9.140625" style="919"/>
    <col min="6657" max="6657" width="71.140625" style="919" customWidth="1"/>
    <col min="6658" max="6658" width="11.85546875" style="919" customWidth="1"/>
    <col min="6659" max="6660" width="9.42578125" style="919" customWidth="1"/>
    <col min="6661" max="6661" width="11.28515625" style="919" customWidth="1"/>
    <col min="6662" max="6663" width="9.42578125" style="919" customWidth="1"/>
    <col min="6664" max="6664" width="11.28515625" style="919" customWidth="1"/>
    <col min="6665" max="6666" width="9.42578125" style="919" customWidth="1"/>
    <col min="6667" max="6667" width="11.5703125" style="919" customWidth="1"/>
    <col min="6668" max="6668" width="11.42578125" style="919" customWidth="1"/>
    <col min="6669" max="6669" width="9.42578125" style="919" customWidth="1"/>
    <col min="6670" max="6670" width="11.28515625" style="919" customWidth="1"/>
    <col min="6671" max="6672" width="9.42578125" style="919" customWidth="1"/>
    <col min="6673" max="6673" width="11.42578125" style="919" customWidth="1"/>
    <col min="6674" max="6674" width="11.85546875" style="919" customWidth="1"/>
    <col min="6675" max="6675" width="9.42578125" style="919" customWidth="1"/>
    <col min="6676" max="6912" width="9.140625" style="919"/>
    <col min="6913" max="6913" width="71.140625" style="919" customWidth="1"/>
    <col min="6914" max="6914" width="11.85546875" style="919" customWidth="1"/>
    <col min="6915" max="6916" width="9.42578125" style="919" customWidth="1"/>
    <col min="6917" max="6917" width="11.28515625" style="919" customWidth="1"/>
    <col min="6918" max="6919" width="9.42578125" style="919" customWidth="1"/>
    <col min="6920" max="6920" width="11.28515625" style="919" customWidth="1"/>
    <col min="6921" max="6922" width="9.42578125" style="919" customWidth="1"/>
    <col min="6923" max="6923" width="11.5703125" style="919" customWidth="1"/>
    <col min="6924" max="6924" width="11.42578125" style="919" customWidth="1"/>
    <col min="6925" max="6925" width="9.42578125" style="919" customWidth="1"/>
    <col min="6926" max="6926" width="11.28515625" style="919" customWidth="1"/>
    <col min="6927" max="6928" width="9.42578125" style="919" customWidth="1"/>
    <col min="6929" max="6929" width="11.42578125" style="919" customWidth="1"/>
    <col min="6930" max="6930" width="11.85546875" style="919" customWidth="1"/>
    <col min="6931" max="6931" width="9.42578125" style="919" customWidth="1"/>
    <col min="6932" max="7168" width="9.140625" style="919"/>
    <col min="7169" max="7169" width="71.140625" style="919" customWidth="1"/>
    <col min="7170" max="7170" width="11.85546875" style="919" customWidth="1"/>
    <col min="7171" max="7172" width="9.42578125" style="919" customWidth="1"/>
    <col min="7173" max="7173" width="11.28515625" style="919" customWidth="1"/>
    <col min="7174" max="7175" width="9.42578125" style="919" customWidth="1"/>
    <col min="7176" max="7176" width="11.28515625" style="919" customWidth="1"/>
    <col min="7177" max="7178" width="9.42578125" style="919" customWidth="1"/>
    <col min="7179" max="7179" width="11.5703125" style="919" customWidth="1"/>
    <col min="7180" max="7180" width="11.42578125" style="919" customWidth="1"/>
    <col min="7181" max="7181" width="9.42578125" style="919" customWidth="1"/>
    <col min="7182" max="7182" width="11.28515625" style="919" customWidth="1"/>
    <col min="7183" max="7184" width="9.42578125" style="919" customWidth="1"/>
    <col min="7185" max="7185" width="11.42578125" style="919" customWidth="1"/>
    <col min="7186" max="7186" width="11.85546875" style="919" customWidth="1"/>
    <col min="7187" max="7187" width="9.42578125" style="919" customWidth="1"/>
    <col min="7188" max="7424" width="9.140625" style="919"/>
    <col min="7425" max="7425" width="71.140625" style="919" customWidth="1"/>
    <col min="7426" max="7426" width="11.85546875" style="919" customWidth="1"/>
    <col min="7427" max="7428" width="9.42578125" style="919" customWidth="1"/>
    <col min="7429" max="7429" width="11.28515625" style="919" customWidth="1"/>
    <col min="7430" max="7431" width="9.42578125" style="919" customWidth="1"/>
    <col min="7432" max="7432" width="11.28515625" style="919" customWidth="1"/>
    <col min="7433" max="7434" width="9.42578125" style="919" customWidth="1"/>
    <col min="7435" max="7435" width="11.5703125" style="919" customWidth="1"/>
    <col min="7436" max="7436" width="11.42578125" style="919" customWidth="1"/>
    <col min="7437" max="7437" width="9.42578125" style="919" customWidth="1"/>
    <col min="7438" max="7438" width="11.28515625" style="919" customWidth="1"/>
    <col min="7439" max="7440" width="9.42578125" style="919" customWidth="1"/>
    <col min="7441" max="7441" width="11.42578125" style="919" customWidth="1"/>
    <col min="7442" max="7442" width="11.85546875" style="919" customWidth="1"/>
    <col min="7443" max="7443" width="9.42578125" style="919" customWidth="1"/>
    <col min="7444" max="7680" width="9.140625" style="919"/>
    <col min="7681" max="7681" width="71.140625" style="919" customWidth="1"/>
    <col min="7682" max="7682" width="11.85546875" style="919" customWidth="1"/>
    <col min="7683" max="7684" width="9.42578125" style="919" customWidth="1"/>
    <col min="7685" max="7685" width="11.28515625" style="919" customWidth="1"/>
    <col min="7686" max="7687" width="9.42578125" style="919" customWidth="1"/>
    <col min="7688" max="7688" width="11.28515625" style="919" customWidth="1"/>
    <col min="7689" max="7690" width="9.42578125" style="919" customWidth="1"/>
    <col min="7691" max="7691" width="11.5703125" style="919" customWidth="1"/>
    <col min="7692" max="7692" width="11.42578125" style="919" customWidth="1"/>
    <col min="7693" max="7693" width="9.42578125" style="919" customWidth="1"/>
    <col min="7694" max="7694" width="11.28515625" style="919" customWidth="1"/>
    <col min="7695" max="7696" width="9.42578125" style="919" customWidth="1"/>
    <col min="7697" max="7697" width="11.42578125" style="919" customWidth="1"/>
    <col min="7698" max="7698" width="11.85546875" style="919" customWidth="1"/>
    <col min="7699" max="7699" width="9.42578125" style="919" customWidth="1"/>
    <col min="7700" max="7936" width="9.140625" style="919"/>
    <col min="7937" max="7937" width="71.140625" style="919" customWidth="1"/>
    <col min="7938" max="7938" width="11.85546875" style="919" customWidth="1"/>
    <col min="7939" max="7940" width="9.42578125" style="919" customWidth="1"/>
    <col min="7941" max="7941" width="11.28515625" style="919" customWidth="1"/>
    <col min="7942" max="7943" width="9.42578125" style="919" customWidth="1"/>
    <col min="7944" max="7944" width="11.28515625" style="919" customWidth="1"/>
    <col min="7945" max="7946" width="9.42578125" style="919" customWidth="1"/>
    <col min="7947" max="7947" width="11.5703125" style="919" customWidth="1"/>
    <col min="7948" max="7948" width="11.42578125" style="919" customWidth="1"/>
    <col min="7949" max="7949" width="9.42578125" style="919" customWidth="1"/>
    <col min="7950" max="7950" width="11.28515625" style="919" customWidth="1"/>
    <col min="7951" max="7952" width="9.42578125" style="919" customWidth="1"/>
    <col min="7953" max="7953" width="11.42578125" style="919" customWidth="1"/>
    <col min="7954" max="7954" width="11.85546875" style="919" customWidth="1"/>
    <col min="7955" max="7955" width="9.42578125" style="919" customWidth="1"/>
    <col min="7956" max="8192" width="9.140625" style="919"/>
    <col min="8193" max="8193" width="71.140625" style="919" customWidth="1"/>
    <col min="8194" max="8194" width="11.85546875" style="919" customWidth="1"/>
    <col min="8195" max="8196" width="9.42578125" style="919" customWidth="1"/>
    <col min="8197" max="8197" width="11.28515625" style="919" customWidth="1"/>
    <col min="8198" max="8199" width="9.42578125" style="919" customWidth="1"/>
    <col min="8200" max="8200" width="11.28515625" style="919" customWidth="1"/>
    <col min="8201" max="8202" width="9.42578125" style="919" customWidth="1"/>
    <col min="8203" max="8203" width="11.5703125" style="919" customWidth="1"/>
    <col min="8204" max="8204" width="11.42578125" style="919" customWidth="1"/>
    <col min="8205" max="8205" width="9.42578125" style="919" customWidth="1"/>
    <col min="8206" max="8206" width="11.28515625" style="919" customWidth="1"/>
    <col min="8207" max="8208" width="9.42578125" style="919" customWidth="1"/>
    <col min="8209" max="8209" width="11.42578125" style="919" customWidth="1"/>
    <col min="8210" max="8210" width="11.85546875" style="919" customWidth="1"/>
    <col min="8211" max="8211" width="9.42578125" style="919" customWidth="1"/>
    <col min="8212" max="8448" width="9.140625" style="919"/>
    <col min="8449" max="8449" width="71.140625" style="919" customWidth="1"/>
    <col min="8450" max="8450" width="11.85546875" style="919" customWidth="1"/>
    <col min="8451" max="8452" width="9.42578125" style="919" customWidth="1"/>
    <col min="8453" max="8453" width="11.28515625" style="919" customWidth="1"/>
    <col min="8454" max="8455" width="9.42578125" style="919" customWidth="1"/>
    <col min="8456" max="8456" width="11.28515625" style="919" customWidth="1"/>
    <col min="8457" max="8458" width="9.42578125" style="919" customWidth="1"/>
    <col min="8459" max="8459" width="11.5703125" style="919" customWidth="1"/>
    <col min="8460" max="8460" width="11.42578125" style="919" customWidth="1"/>
    <col min="8461" max="8461" width="9.42578125" style="919" customWidth="1"/>
    <col min="8462" max="8462" width="11.28515625" style="919" customWidth="1"/>
    <col min="8463" max="8464" width="9.42578125" style="919" customWidth="1"/>
    <col min="8465" max="8465" width="11.42578125" style="919" customWidth="1"/>
    <col min="8466" max="8466" width="11.85546875" style="919" customWidth="1"/>
    <col min="8467" max="8467" width="9.42578125" style="919" customWidth="1"/>
    <col min="8468" max="8704" width="9.140625" style="919"/>
    <col min="8705" max="8705" width="71.140625" style="919" customWidth="1"/>
    <col min="8706" max="8706" width="11.85546875" style="919" customWidth="1"/>
    <col min="8707" max="8708" width="9.42578125" style="919" customWidth="1"/>
    <col min="8709" max="8709" width="11.28515625" style="919" customWidth="1"/>
    <col min="8710" max="8711" width="9.42578125" style="919" customWidth="1"/>
    <col min="8712" max="8712" width="11.28515625" style="919" customWidth="1"/>
    <col min="8713" max="8714" width="9.42578125" style="919" customWidth="1"/>
    <col min="8715" max="8715" width="11.5703125" style="919" customWidth="1"/>
    <col min="8716" max="8716" width="11.42578125" style="919" customWidth="1"/>
    <col min="8717" max="8717" width="9.42578125" style="919" customWidth="1"/>
    <col min="8718" max="8718" width="11.28515625" style="919" customWidth="1"/>
    <col min="8719" max="8720" width="9.42578125" style="919" customWidth="1"/>
    <col min="8721" max="8721" width="11.42578125" style="919" customWidth="1"/>
    <col min="8722" max="8722" width="11.85546875" style="919" customWidth="1"/>
    <col min="8723" max="8723" width="9.42578125" style="919" customWidth="1"/>
    <col min="8724" max="8960" width="9.140625" style="919"/>
    <col min="8961" max="8961" width="71.140625" style="919" customWidth="1"/>
    <col min="8962" max="8962" width="11.85546875" style="919" customWidth="1"/>
    <col min="8963" max="8964" width="9.42578125" style="919" customWidth="1"/>
    <col min="8965" max="8965" width="11.28515625" style="919" customWidth="1"/>
    <col min="8966" max="8967" width="9.42578125" style="919" customWidth="1"/>
    <col min="8968" max="8968" width="11.28515625" style="919" customWidth="1"/>
    <col min="8969" max="8970" width="9.42578125" style="919" customWidth="1"/>
    <col min="8971" max="8971" width="11.5703125" style="919" customWidth="1"/>
    <col min="8972" max="8972" width="11.42578125" style="919" customWidth="1"/>
    <col min="8973" max="8973" width="9.42578125" style="919" customWidth="1"/>
    <col min="8974" max="8974" width="11.28515625" style="919" customWidth="1"/>
    <col min="8975" max="8976" width="9.42578125" style="919" customWidth="1"/>
    <col min="8977" max="8977" width="11.42578125" style="919" customWidth="1"/>
    <col min="8978" max="8978" width="11.85546875" style="919" customWidth="1"/>
    <col min="8979" max="8979" width="9.42578125" style="919" customWidth="1"/>
    <col min="8980" max="9216" width="9.140625" style="919"/>
    <col min="9217" max="9217" width="71.140625" style="919" customWidth="1"/>
    <col min="9218" max="9218" width="11.85546875" style="919" customWidth="1"/>
    <col min="9219" max="9220" width="9.42578125" style="919" customWidth="1"/>
    <col min="9221" max="9221" width="11.28515625" style="919" customWidth="1"/>
    <col min="9222" max="9223" width="9.42578125" style="919" customWidth="1"/>
    <col min="9224" max="9224" width="11.28515625" style="919" customWidth="1"/>
    <col min="9225" max="9226" width="9.42578125" style="919" customWidth="1"/>
    <col min="9227" max="9227" width="11.5703125" style="919" customWidth="1"/>
    <col min="9228" max="9228" width="11.42578125" style="919" customWidth="1"/>
    <col min="9229" max="9229" width="9.42578125" style="919" customWidth="1"/>
    <col min="9230" max="9230" width="11.28515625" style="919" customWidth="1"/>
    <col min="9231" max="9232" width="9.42578125" style="919" customWidth="1"/>
    <col min="9233" max="9233" width="11.42578125" style="919" customWidth="1"/>
    <col min="9234" max="9234" width="11.85546875" style="919" customWidth="1"/>
    <col min="9235" max="9235" width="9.42578125" style="919" customWidth="1"/>
    <col min="9236" max="9472" width="9.140625" style="919"/>
    <col min="9473" max="9473" width="71.140625" style="919" customWidth="1"/>
    <col min="9474" max="9474" width="11.85546875" style="919" customWidth="1"/>
    <col min="9475" max="9476" width="9.42578125" style="919" customWidth="1"/>
    <col min="9477" max="9477" width="11.28515625" style="919" customWidth="1"/>
    <col min="9478" max="9479" width="9.42578125" style="919" customWidth="1"/>
    <col min="9480" max="9480" width="11.28515625" style="919" customWidth="1"/>
    <col min="9481" max="9482" width="9.42578125" style="919" customWidth="1"/>
    <col min="9483" max="9483" width="11.5703125" style="919" customWidth="1"/>
    <col min="9484" max="9484" width="11.42578125" style="919" customWidth="1"/>
    <col min="9485" max="9485" width="9.42578125" style="919" customWidth="1"/>
    <col min="9486" max="9486" width="11.28515625" style="919" customWidth="1"/>
    <col min="9487" max="9488" width="9.42578125" style="919" customWidth="1"/>
    <col min="9489" max="9489" width="11.42578125" style="919" customWidth="1"/>
    <col min="9490" max="9490" width="11.85546875" style="919" customWidth="1"/>
    <col min="9491" max="9491" width="9.42578125" style="919" customWidth="1"/>
    <col min="9492" max="9728" width="9.140625" style="919"/>
    <col min="9729" max="9729" width="71.140625" style="919" customWidth="1"/>
    <col min="9730" max="9730" width="11.85546875" style="919" customWidth="1"/>
    <col min="9731" max="9732" width="9.42578125" style="919" customWidth="1"/>
    <col min="9733" max="9733" width="11.28515625" style="919" customWidth="1"/>
    <col min="9734" max="9735" width="9.42578125" style="919" customWidth="1"/>
    <col min="9736" max="9736" width="11.28515625" style="919" customWidth="1"/>
    <col min="9737" max="9738" width="9.42578125" style="919" customWidth="1"/>
    <col min="9739" max="9739" width="11.5703125" style="919" customWidth="1"/>
    <col min="9740" max="9740" width="11.42578125" style="919" customWidth="1"/>
    <col min="9741" max="9741" width="9.42578125" style="919" customWidth="1"/>
    <col min="9742" max="9742" width="11.28515625" style="919" customWidth="1"/>
    <col min="9743" max="9744" width="9.42578125" style="919" customWidth="1"/>
    <col min="9745" max="9745" width="11.42578125" style="919" customWidth="1"/>
    <col min="9746" max="9746" width="11.85546875" style="919" customWidth="1"/>
    <col min="9747" max="9747" width="9.42578125" style="919" customWidth="1"/>
    <col min="9748" max="9984" width="9.140625" style="919"/>
    <col min="9985" max="9985" width="71.140625" style="919" customWidth="1"/>
    <col min="9986" max="9986" width="11.85546875" style="919" customWidth="1"/>
    <col min="9987" max="9988" width="9.42578125" style="919" customWidth="1"/>
    <col min="9989" max="9989" width="11.28515625" style="919" customWidth="1"/>
    <col min="9990" max="9991" width="9.42578125" style="919" customWidth="1"/>
    <col min="9992" max="9992" width="11.28515625" style="919" customWidth="1"/>
    <col min="9993" max="9994" width="9.42578125" style="919" customWidth="1"/>
    <col min="9995" max="9995" width="11.5703125" style="919" customWidth="1"/>
    <col min="9996" max="9996" width="11.42578125" style="919" customWidth="1"/>
    <col min="9997" max="9997" width="9.42578125" style="919" customWidth="1"/>
    <col min="9998" max="9998" width="11.28515625" style="919" customWidth="1"/>
    <col min="9999" max="10000" width="9.42578125" style="919" customWidth="1"/>
    <col min="10001" max="10001" width="11.42578125" style="919" customWidth="1"/>
    <col min="10002" max="10002" width="11.85546875" style="919" customWidth="1"/>
    <col min="10003" max="10003" width="9.42578125" style="919" customWidth="1"/>
    <col min="10004" max="10240" width="9.140625" style="919"/>
    <col min="10241" max="10241" width="71.140625" style="919" customWidth="1"/>
    <col min="10242" max="10242" width="11.85546875" style="919" customWidth="1"/>
    <col min="10243" max="10244" width="9.42578125" style="919" customWidth="1"/>
    <col min="10245" max="10245" width="11.28515625" style="919" customWidth="1"/>
    <col min="10246" max="10247" width="9.42578125" style="919" customWidth="1"/>
    <col min="10248" max="10248" width="11.28515625" style="919" customWidth="1"/>
    <col min="10249" max="10250" width="9.42578125" style="919" customWidth="1"/>
    <col min="10251" max="10251" width="11.5703125" style="919" customWidth="1"/>
    <col min="10252" max="10252" width="11.42578125" style="919" customWidth="1"/>
    <col min="10253" max="10253" width="9.42578125" style="919" customWidth="1"/>
    <col min="10254" max="10254" width="11.28515625" style="919" customWidth="1"/>
    <col min="10255" max="10256" width="9.42578125" style="919" customWidth="1"/>
    <col min="10257" max="10257" width="11.42578125" style="919" customWidth="1"/>
    <col min="10258" max="10258" width="11.85546875" style="919" customWidth="1"/>
    <col min="10259" max="10259" width="9.42578125" style="919" customWidth="1"/>
    <col min="10260" max="10496" width="9.140625" style="919"/>
    <col min="10497" max="10497" width="71.140625" style="919" customWidth="1"/>
    <col min="10498" max="10498" width="11.85546875" style="919" customWidth="1"/>
    <col min="10499" max="10500" width="9.42578125" style="919" customWidth="1"/>
    <col min="10501" max="10501" width="11.28515625" style="919" customWidth="1"/>
    <col min="10502" max="10503" width="9.42578125" style="919" customWidth="1"/>
    <col min="10504" max="10504" width="11.28515625" style="919" customWidth="1"/>
    <col min="10505" max="10506" width="9.42578125" style="919" customWidth="1"/>
    <col min="10507" max="10507" width="11.5703125" style="919" customWidth="1"/>
    <col min="10508" max="10508" width="11.42578125" style="919" customWidth="1"/>
    <col min="10509" max="10509" width="9.42578125" style="919" customWidth="1"/>
    <col min="10510" max="10510" width="11.28515625" style="919" customWidth="1"/>
    <col min="10511" max="10512" width="9.42578125" style="919" customWidth="1"/>
    <col min="10513" max="10513" width="11.42578125" style="919" customWidth="1"/>
    <col min="10514" max="10514" width="11.85546875" style="919" customWidth="1"/>
    <col min="10515" max="10515" width="9.42578125" style="919" customWidth="1"/>
    <col min="10516" max="10752" width="9.140625" style="919"/>
    <col min="10753" max="10753" width="71.140625" style="919" customWidth="1"/>
    <col min="10754" max="10754" width="11.85546875" style="919" customWidth="1"/>
    <col min="10755" max="10756" width="9.42578125" style="919" customWidth="1"/>
    <col min="10757" max="10757" width="11.28515625" style="919" customWidth="1"/>
    <col min="10758" max="10759" width="9.42578125" style="919" customWidth="1"/>
    <col min="10760" max="10760" width="11.28515625" style="919" customWidth="1"/>
    <col min="10761" max="10762" width="9.42578125" style="919" customWidth="1"/>
    <col min="10763" max="10763" width="11.5703125" style="919" customWidth="1"/>
    <col min="10764" max="10764" width="11.42578125" style="919" customWidth="1"/>
    <col min="10765" max="10765" width="9.42578125" style="919" customWidth="1"/>
    <col min="10766" max="10766" width="11.28515625" style="919" customWidth="1"/>
    <col min="10767" max="10768" width="9.42578125" style="919" customWidth="1"/>
    <col min="10769" max="10769" width="11.42578125" style="919" customWidth="1"/>
    <col min="10770" max="10770" width="11.85546875" style="919" customWidth="1"/>
    <col min="10771" max="10771" width="9.42578125" style="919" customWidth="1"/>
    <col min="10772" max="11008" width="9.140625" style="919"/>
    <col min="11009" max="11009" width="71.140625" style="919" customWidth="1"/>
    <col min="11010" max="11010" width="11.85546875" style="919" customWidth="1"/>
    <col min="11011" max="11012" width="9.42578125" style="919" customWidth="1"/>
    <col min="11013" max="11013" width="11.28515625" style="919" customWidth="1"/>
    <col min="11014" max="11015" width="9.42578125" style="919" customWidth="1"/>
    <col min="11016" max="11016" width="11.28515625" style="919" customWidth="1"/>
    <col min="11017" max="11018" width="9.42578125" style="919" customWidth="1"/>
    <col min="11019" max="11019" width="11.5703125" style="919" customWidth="1"/>
    <col min="11020" max="11020" width="11.42578125" style="919" customWidth="1"/>
    <col min="11021" max="11021" width="9.42578125" style="919" customWidth="1"/>
    <col min="11022" max="11022" width="11.28515625" style="919" customWidth="1"/>
    <col min="11023" max="11024" width="9.42578125" style="919" customWidth="1"/>
    <col min="11025" max="11025" width="11.42578125" style="919" customWidth="1"/>
    <col min="11026" max="11026" width="11.85546875" style="919" customWidth="1"/>
    <col min="11027" max="11027" width="9.42578125" style="919" customWidth="1"/>
    <col min="11028" max="11264" width="9.140625" style="919"/>
    <col min="11265" max="11265" width="71.140625" style="919" customWidth="1"/>
    <col min="11266" max="11266" width="11.85546875" style="919" customWidth="1"/>
    <col min="11267" max="11268" width="9.42578125" style="919" customWidth="1"/>
    <col min="11269" max="11269" width="11.28515625" style="919" customWidth="1"/>
    <col min="11270" max="11271" width="9.42578125" style="919" customWidth="1"/>
    <col min="11272" max="11272" width="11.28515625" style="919" customWidth="1"/>
    <col min="11273" max="11274" width="9.42578125" style="919" customWidth="1"/>
    <col min="11275" max="11275" width="11.5703125" style="919" customWidth="1"/>
    <col min="11276" max="11276" width="11.42578125" style="919" customWidth="1"/>
    <col min="11277" max="11277" width="9.42578125" style="919" customWidth="1"/>
    <col min="11278" max="11278" width="11.28515625" style="919" customWidth="1"/>
    <col min="11279" max="11280" width="9.42578125" style="919" customWidth="1"/>
    <col min="11281" max="11281" width="11.42578125" style="919" customWidth="1"/>
    <col min="11282" max="11282" width="11.85546875" style="919" customWidth="1"/>
    <col min="11283" max="11283" width="9.42578125" style="919" customWidth="1"/>
    <col min="11284" max="11520" width="9.140625" style="919"/>
    <col min="11521" max="11521" width="71.140625" style="919" customWidth="1"/>
    <col min="11522" max="11522" width="11.85546875" style="919" customWidth="1"/>
    <col min="11523" max="11524" width="9.42578125" style="919" customWidth="1"/>
    <col min="11525" max="11525" width="11.28515625" style="919" customWidth="1"/>
    <col min="11526" max="11527" width="9.42578125" style="919" customWidth="1"/>
    <col min="11528" max="11528" width="11.28515625" style="919" customWidth="1"/>
    <col min="11529" max="11530" width="9.42578125" style="919" customWidth="1"/>
    <col min="11531" max="11531" width="11.5703125" style="919" customWidth="1"/>
    <col min="11532" max="11532" width="11.42578125" style="919" customWidth="1"/>
    <col min="11533" max="11533" width="9.42578125" style="919" customWidth="1"/>
    <col min="11534" max="11534" width="11.28515625" style="919" customWidth="1"/>
    <col min="11535" max="11536" width="9.42578125" style="919" customWidth="1"/>
    <col min="11537" max="11537" width="11.42578125" style="919" customWidth="1"/>
    <col min="11538" max="11538" width="11.85546875" style="919" customWidth="1"/>
    <col min="11539" max="11539" width="9.42578125" style="919" customWidth="1"/>
    <col min="11540" max="11776" width="9.140625" style="919"/>
    <col min="11777" max="11777" width="71.140625" style="919" customWidth="1"/>
    <col min="11778" max="11778" width="11.85546875" style="919" customWidth="1"/>
    <col min="11779" max="11780" width="9.42578125" style="919" customWidth="1"/>
    <col min="11781" max="11781" width="11.28515625" style="919" customWidth="1"/>
    <col min="11782" max="11783" width="9.42578125" style="919" customWidth="1"/>
    <col min="11784" max="11784" width="11.28515625" style="919" customWidth="1"/>
    <col min="11785" max="11786" width="9.42578125" style="919" customWidth="1"/>
    <col min="11787" max="11787" width="11.5703125" style="919" customWidth="1"/>
    <col min="11788" max="11788" width="11.42578125" style="919" customWidth="1"/>
    <col min="11789" max="11789" width="9.42578125" style="919" customWidth="1"/>
    <col min="11790" max="11790" width="11.28515625" style="919" customWidth="1"/>
    <col min="11791" max="11792" width="9.42578125" style="919" customWidth="1"/>
    <col min="11793" max="11793" width="11.42578125" style="919" customWidth="1"/>
    <col min="11794" max="11794" width="11.85546875" style="919" customWidth="1"/>
    <col min="11795" max="11795" width="9.42578125" style="919" customWidth="1"/>
    <col min="11796" max="12032" width="9.140625" style="919"/>
    <col min="12033" max="12033" width="71.140625" style="919" customWidth="1"/>
    <col min="12034" max="12034" width="11.85546875" style="919" customWidth="1"/>
    <col min="12035" max="12036" width="9.42578125" style="919" customWidth="1"/>
    <col min="12037" max="12037" width="11.28515625" style="919" customWidth="1"/>
    <col min="12038" max="12039" width="9.42578125" style="919" customWidth="1"/>
    <col min="12040" max="12040" width="11.28515625" style="919" customWidth="1"/>
    <col min="12041" max="12042" width="9.42578125" style="919" customWidth="1"/>
    <col min="12043" max="12043" width="11.5703125" style="919" customWidth="1"/>
    <col min="12044" max="12044" width="11.42578125" style="919" customWidth="1"/>
    <col min="12045" max="12045" width="9.42578125" style="919" customWidth="1"/>
    <col min="12046" max="12046" width="11.28515625" style="919" customWidth="1"/>
    <col min="12047" max="12048" width="9.42578125" style="919" customWidth="1"/>
    <col min="12049" max="12049" width="11.42578125" style="919" customWidth="1"/>
    <col min="12050" max="12050" width="11.85546875" style="919" customWidth="1"/>
    <col min="12051" max="12051" width="9.42578125" style="919" customWidth="1"/>
    <col min="12052" max="12288" width="9.140625" style="919"/>
    <col min="12289" max="12289" width="71.140625" style="919" customWidth="1"/>
    <col min="12290" max="12290" width="11.85546875" style="919" customWidth="1"/>
    <col min="12291" max="12292" width="9.42578125" style="919" customWidth="1"/>
    <col min="12293" max="12293" width="11.28515625" style="919" customWidth="1"/>
    <col min="12294" max="12295" width="9.42578125" style="919" customWidth="1"/>
    <col min="12296" max="12296" width="11.28515625" style="919" customWidth="1"/>
    <col min="12297" max="12298" width="9.42578125" style="919" customWidth="1"/>
    <col min="12299" max="12299" width="11.5703125" style="919" customWidth="1"/>
    <col min="12300" max="12300" width="11.42578125" style="919" customWidth="1"/>
    <col min="12301" max="12301" width="9.42578125" style="919" customWidth="1"/>
    <col min="12302" max="12302" width="11.28515625" style="919" customWidth="1"/>
    <col min="12303" max="12304" width="9.42578125" style="919" customWidth="1"/>
    <col min="12305" max="12305" width="11.42578125" style="919" customWidth="1"/>
    <col min="12306" max="12306" width="11.85546875" style="919" customWidth="1"/>
    <col min="12307" max="12307" width="9.42578125" style="919" customWidth="1"/>
    <col min="12308" max="12544" width="9.140625" style="919"/>
    <col min="12545" max="12545" width="71.140625" style="919" customWidth="1"/>
    <col min="12546" max="12546" width="11.85546875" style="919" customWidth="1"/>
    <col min="12547" max="12548" width="9.42578125" style="919" customWidth="1"/>
    <col min="12549" max="12549" width="11.28515625" style="919" customWidth="1"/>
    <col min="12550" max="12551" width="9.42578125" style="919" customWidth="1"/>
    <col min="12552" max="12552" width="11.28515625" style="919" customWidth="1"/>
    <col min="12553" max="12554" width="9.42578125" style="919" customWidth="1"/>
    <col min="12555" max="12555" width="11.5703125" style="919" customWidth="1"/>
    <col min="12556" max="12556" width="11.42578125" style="919" customWidth="1"/>
    <col min="12557" max="12557" width="9.42578125" style="919" customWidth="1"/>
    <col min="12558" max="12558" width="11.28515625" style="919" customWidth="1"/>
    <col min="12559" max="12560" width="9.42578125" style="919" customWidth="1"/>
    <col min="12561" max="12561" width="11.42578125" style="919" customWidth="1"/>
    <col min="12562" max="12562" width="11.85546875" style="919" customWidth="1"/>
    <col min="12563" max="12563" width="9.42578125" style="919" customWidth="1"/>
    <col min="12564" max="12800" width="9.140625" style="919"/>
    <col min="12801" max="12801" width="71.140625" style="919" customWidth="1"/>
    <col min="12802" max="12802" width="11.85546875" style="919" customWidth="1"/>
    <col min="12803" max="12804" width="9.42578125" style="919" customWidth="1"/>
    <col min="12805" max="12805" width="11.28515625" style="919" customWidth="1"/>
    <col min="12806" max="12807" width="9.42578125" style="919" customWidth="1"/>
    <col min="12808" max="12808" width="11.28515625" style="919" customWidth="1"/>
    <col min="12809" max="12810" width="9.42578125" style="919" customWidth="1"/>
    <col min="12811" max="12811" width="11.5703125" style="919" customWidth="1"/>
    <col min="12812" max="12812" width="11.42578125" style="919" customWidth="1"/>
    <col min="12813" max="12813" width="9.42578125" style="919" customWidth="1"/>
    <col min="12814" max="12814" width="11.28515625" style="919" customWidth="1"/>
    <col min="12815" max="12816" width="9.42578125" style="919" customWidth="1"/>
    <col min="12817" max="12817" width="11.42578125" style="919" customWidth="1"/>
    <col min="12818" max="12818" width="11.85546875" style="919" customWidth="1"/>
    <col min="12819" max="12819" width="9.42578125" style="919" customWidth="1"/>
    <col min="12820" max="13056" width="9.140625" style="919"/>
    <col min="13057" max="13057" width="71.140625" style="919" customWidth="1"/>
    <col min="13058" max="13058" width="11.85546875" style="919" customWidth="1"/>
    <col min="13059" max="13060" width="9.42578125" style="919" customWidth="1"/>
    <col min="13061" max="13061" width="11.28515625" style="919" customWidth="1"/>
    <col min="13062" max="13063" width="9.42578125" style="919" customWidth="1"/>
    <col min="13064" max="13064" width="11.28515625" style="919" customWidth="1"/>
    <col min="13065" max="13066" width="9.42578125" style="919" customWidth="1"/>
    <col min="13067" max="13067" width="11.5703125" style="919" customWidth="1"/>
    <col min="13068" max="13068" width="11.42578125" style="919" customWidth="1"/>
    <col min="13069" max="13069" width="9.42578125" style="919" customWidth="1"/>
    <col min="13070" max="13070" width="11.28515625" style="919" customWidth="1"/>
    <col min="13071" max="13072" width="9.42578125" style="919" customWidth="1"/>
    <col min="13073" max="13073" width="11.42578125" style="919" customWidth="1"/>
    <col min="13074" max="13074" width="11.85546875" style="919" customWidth="1"/>
    <col min="13075" max="13075" width="9.42578125" style="919" customWidth="1"/>
    <col min="13076" max="13312" width="9.140625" style="919"/>
    <col min="13313" max="13313" width="71.140625" style="919" customWidth="1"/>
    <col min="13314" max="13314" width="11.85546875" style="919" customWidth="1"/>
    <col min="13315" max="13316" width="9.42578125" style="919" customWidth="1"/>
    <col min="13317" max="13317" width="11.28515625" style="919" customWidth="1"/>
    <col min="13318" max="13319" width="9.42578125" style="919" customWidth="1"/>
    <col min="13320" max="13320" width="11.28515625" style="919" customWidth="1"/>
    <col min="13321" max="13322" width="9.42578125" style="919" customWidth="1"/>
    <col min="13323" max="13323" width="11.5703125" style="919" customWidth="1"/>
    <col min="13324" max="13324" width="11.42578125" style="919" customWidth="1"/>
    <col min="13325" max="13325" width="9.42578125" style="919" customWidth="1"/>
    <col min="13326" max="13326" width="11.28515625" style="919" customWidth="1"/>
    <col min="13327" max="13328" width="9.42578125" style="919" customWidth="1"/>
    <col min="13329" max="13329" width="11.42578125" style="919" customWidth="1"/>
    <col min="13330" max="13330" width="11.85546875" style="919" customWidth="1"/>
    <col min="13331" max="13331" width="9.42578125" style="919" customWidth="1"/>
    <col min="13332" max="13568" width="9.140625" style="919"/>
    <col min="13569" max="13569" width="71.140625" style="919" customWidth="1"/>
    <col min="13570" max="13570" width="11.85546875" style="919" customWidth="1"/>
    <col min="13571" max="13572" width="9.42578125" style="919" customWidth="1"/>
    <col min="13573" max="13573" width="11.28515625" style="919" customWidth="1"/>
    <col min="13574" max="13575" width="9.42578125" style="919" customWidth="1"/>
    <col min="13576" max="13576" width="11.28515625" style="919" customWidth="1"/>
    <col min="13577" max="13578" width="9.42578125" style="919" customWidth="1"/>
    <col min="13579" max="13579" width="11.5703125" style="919" customWidth="1"/>
    <col min="13580" max="13580" width="11.42578125" style="919" customWidth="1"/>
    <col min="13581" max="13581" width="9.42578125" style="919" customWidth="1"/>
    <col min="13582" max="13582" width="11.28515625" style="919" customWidth="1"/>
    <col min="13583" max="13584" width="9.42578125" style="919" customWidth="1"/>
    <col min="13585" max="13585" width="11.42578125" style="919" customWidth="1"/>
    <col min="13586" max="13586" width="11.85546875" style="919" customWidth="1"/>
    <col min="13587" max="13587" width="9.42578125" style="919" customWidth="1"/>
    <col min="13588" max="13824" width="9.140625" style="919"/>
    <col min="13825" max="13825" width="71.140625" style="919" customWidth="1"/>
    <col min="13826" max="13826" width="11.85546875" style="919" customWidth="1"/>
    <col min="13827" max="13828" width="9.42578125" style="919" customWidth="1"/>
    <col min="13829" max="13829" width="11.28515625" style="919" customWidth="1"/>
    <col min="13830" max="13831" width="9.42578125" style="919" customWidth="1"/>
    <col min="13832" max="13832" width="11.28515625" style="919" customWidth="1"/>
    <col min="13833" max="13834" width="9.42578125" style="919" customWidth="1"/>
    <col min="13835" max="13835" width="11.5703125" style="919" customWidth="1"/>
    <col min="13836" max="13836" width="11.42578125" style="919" customWidth="1"/>
    <col min="13837" max="13837" width="9.42578125" style="919" customWidth="1"/>
    <col min="13838" max="13838" width="11.28515625" style="919" customWidth="1"/>
    <col min="13839" max="13840" width="9.42578125" style="919" customWidth="1"/>
    <col min="13841" max="13841" width="11.42578125" style="919" customWidth="1"/>
    <col min="13842" max="13842" width="11.85546875" style="919" customWidth="1"/>
    <col min="13843" max="13843" width="9.42578125" style="919" customWidth="1"/>
    <col min="13844" max="14080" width="9.140625" style="919"/>
    <col min="14081" max="14081" width="71.140625" style="919" customWidth="1"/>
    <col min="14082" max="14082" width="11.85546875" style="919" customWidth="1"/>
    <col min="14083" max="14084" width="9.42578125" style="919" customWidth="1"/>
    <col min="14085" max="14085" width="11.28515625" style="919" customWidth="1"/>
    <col min="14086" max="14087" width="9.42578125" style="919" customWidth="1"/>
    <col min="14088" max="14088" width="11.28515625" style="919" customWidth="1"/>
    <col min="14089" max="14090" width="9.42578125" style="919" customWidth="1"/>
    <col min="14091" max="14091" width="11.5703125" style="919" customWidth="1"/>
    <col min="14092" max="14092" width="11.42578125" style="919" customWidth="1"/>
    <col min="14093" max="14093" width="9.42578125" style="919" customWidth="1"/>
    <col min="14094" max="14094" width="11.28515625" style="919" customWidth="1"/>
    <col min="14095" max="14096" width="9.42578125" style="919" customWidth="1"/>
    <col min="14097" max="14097" width="11.42578125" style="919" customWidth="1"/>
    <col min="14098" max="14098" width="11.85546875" style="919" customWidth="1"/>
    <col min="14099" max="14099" width="9.42578125" style="919" customWidth="1"/>
    <col min="14100" max="14336" width="9.140625" style="919"/>
    <col min="14337" max="14337" width="71.140625" style="919" customWidth="1"/>
    <col min="14338" max="14338" width="11.85546875" style="919" customWidth="1"/>
    <col min="14339" max="14340" width="9.42578125" style="919" customWidth="1"/>
    <col min="14341" max="14341" width="11.28515625" style="919" customWidth="1"/>
    <col min="14342" max="14343" width="9.42578125" style="919" customWidth="1"/>
    <col min="14344" max="14344" width="11.28515625" style="919" customWidth="1"/>
    <col min="14345" max="14346" width="9.42578125" style="919" customWidth="1"/>
    <col min="14347" max="14347" width="11.5703125" style="919" customWidth="1"/>
    <col min="14348" max="14348" width="11.42578125" style="919" customWidth="1"/>
    <col min="14349" max="14349" width="9.42578125" style="919" customWidth="1"/>
    <col min="14350" max="14350" width="11.28515625" style="919" customWidth="1"/>
    <col min="14351" max="14352" width="9.42578125" style="919" customWidth="1"/>
    <col min="14353" max="14353" width="11.42578125" style="919" customWidth="1"/>
    <col min="14354" max="14354" width="11.85546875" style="919" customWidth="1"/>
    <col min="14355" max="14355" width="9.42578125" style="919" customWidth="1"/>
    <col min="14356" max="14592" width="9.140625" style="919"/>
    <col min="14593" max="14593" width="71.140625" style="919" customWidth="1"/>
    <col min="14594" max="14594" width="11.85546875" style="919" customWidth="1"/>
    <col min="14595" max="14596" width="9.42578125" style="919" customWidth="1"/>
    <col min="14597" max="14597" width="11.28515625" style="919" customWidth="1"/>
    <col min="14598" max="14599" width="9.42578125" style="919" customWidth="1"/>
    <col min="14600" max="14600" width="11.28515625" style="919" customWidth="1"/>
    <col min="14601" max="14602" width="9.42578125" style="919" customWidth="1"/>
    <col min="14603" max="14603" width="11.5703125" style="919" customWidth="1"/>
    <col min="14604" max="14604" width="11.42578125" style="919" customWidth="1"/>
    <col min="14605" max="14605" width="9.42578125" style="919" customWidth="1"/>
    <col min="14606" max="14606" width="11.28515625" style="919" customWidth="1"/>
    <col min="14607" max="14608" width="9.42578125" style="919" customWidth="1"/>
    <col min="14609" max="14609" width="11.42578125" style="919" customWidth="1"/>
    <col min="14610" max="14610" width="11.85546875" style="919" customWidth="1"/>
    <col min="14611" max="14611" width="9.42578125" style="919" customWidth="1"/>
    <col min="14612" max="14848" width="9.140625" style="919"/>
    <col min="14849" max="14849" width="71.140625" style="919" customWidth="1"/>
    <col min="14850" max="14850" width="11.85546875" style="919" customWidth="1"/>
    <col min="14851" max="14852" width="9.42578125" style="919" customWidth="1"/>
    <col min="14853" max="14853" width="11.28515625" style="919" customWidth="1"/>
    <col min="14854" max="14855" width="9.42578125" style="919" customWidth="1"/>
    <col min="14856" max="14856" width="11.28515625" style="919" customWidth="1"/>
    <col min="14857" max="14858" width="9.42578125" style="919" customWidth="1"/>
    <col min="14859" max="14859" width="11.5703125" style="919" customWidth="1"/>
    <col min="14860" max="14860" width="11.42578125" style="919" customWidth="1"/>
    <col min="14861" max="14861" width="9.42578125" style="919" customWidth="1"/>
    <col min="14862" max="14862" width="11.28515625" style="919" customWidth="1"/>
    <col min="14863" max="14864" width="9.42578125" style="919" customWidth="1"/>
    <col min="14865" max="14865" width="11.42578125" style="919" customWidth="1"/>
    <col min="14866" max="14866" width="11.85546875" style="919" customWidth="1"/>
    <col min="14867" max="14867" width="9.42578125" style="919" customWidth="1"/>
    <col min="14868" max="15104" width="9.140625" style="919"/>
    <col min="15105" max="15105" width="71.140625" style="919" customWidth="1"/>
    <col min="15106" max="15106" width="11.85546875" style="919" customWidth="1"/>
    <col min="15107" max="15108" width="9.42578125" style="919" customWidth="1"/>
    <col min="15109" max="15109" width="11.28515625" style="919" customWidth="1"/>
    <col min="15110" max="15111" width="9.42578125" style="919" customWidth="1"/>
    <col min="15112" max="15112" width="11.28515625" style="919" customWidth="1"/>
    <col min="15113" max="15114" width="9.42578125" style="919" customWidth="1"/>
    <col min="15115" max="15115" width="11.5703125" style="919" customWidth="1"/>
    <col min="15116" max="15116" width="11.42578125" style="919" customWidth="1"/>
    <col min="15117" max="15117" width="9.42578125" style="919" customWidth="1"/>
    <col min="15118" max="15118" width="11.28515625" style="919" customWidth="1"/>
    <col min="15119" max="15120" width="9.42578125" style="919" customWidth="1"/>
    <col min="15121" max="15121" width="11.42578125" style="919" customWidth="1"/>
    <col min="15122" max="15122" width="11.85546875" style="919" customWidth="1"/>
    <col min="15123" max="15123" width="9.42578125" style="919" customWidth="1"/>
    <col min="15124" max="15360" width="9.140625" style="919"/>
    <col min="15361" max="15361" width="71.140625" style="919" customWidth="1"/>
    <col min="15362" max="15362" width="11.85546875" style="919" customWidth="1"/>
    <col min="15363" max="15364" width="9.42578125" style="919" customWidth="1"/>
    <col min="15365" max="15365" width="11.28515625" style="919" customWidth="1"/>
    <col min="15366" max="15367" width="9.42578125" style="919" customWidth="1"/>
    <col min="15368" max="15368" width="11.28515625" style="919" customWidth="1"/>
    <col min="15369" max="15370" width="9.42578125" style="919" customWidth="1"/>
    <col min="15371" max="15371" width="11.5703125" style="919" customWidth="1"/>
    <col min="15372" max="15372" width="11.42578125" style="919" customWidth="1"/>
    <col min="15373" max="15373" width="9.42578125" style="919" customWidth="1"/>
    <col min="15374" max="15374" width="11.28515625" style="919" customWidth="1"/>
    <col min="15375" max="15376" width="9.42578125" style="919" customWidth="1"/>
    <col min="15377" max="15377" width="11.42578125" style="919" customWidth="1"/>
    <col min="15378" max="15378" width="11.85546875" style="919" customWidth="1"/>
    <col min="15379" max="15379" width="9.42578125" style="919" customWidth="1"/>
    <col min="15380" max="15616" width="9.140625" style="919"/>
    <col min="15617" max="15617" width="71.140625" style="919" customWidth="1"/>
    <col min="15618" max="15618" width="11.85546875" style="919" customWidth="1"/>
    <col min="15619" max="15620" width="9.42578125" style="919" customWidth="1"/>
    <col min="15621" max="15621" width="11.28515625" style="919" customWidth="1"/>
    <col min="15622" max="15623" width="9.42578125" style="919" customWidth="1"/>
    <col min="15624" max="15624" width="11.28515625" style="919" customWidth="1"/>
    <col min="15625" max="15626" width="9.42578125" style="919" customWidth="1"/>
    <col min="15627" max="15627" width="11.5703125" style="919" customWidth="1"/>
    <col min="15628" max="15628" width="11.42578125" style="919" customWidth="1"/>
    <col min="15629" max="15629" width="9.42578125" style="919" customWidth="1"/>
    <col min="15630" max="15630" width="11.28515625" style="919" customWidth="1"/>
    <col min="15631" max="15632" width="9.42578125" style="919" customWidth="1"/>
    <col min="15633" max="15633" width="11.42578125" style="919" customWidth="1"/>
    <col min="15634" max="15634" width="11.85546875" style="919" customWidth="1"/>
    <col min="15635" max="15635" width="9.42578125" style="919" customWidth="1"/>
    <col min="15636" max="15872" width="9.140625" style="919"/>
    <col min="15873" max="15873" width="71.140625" style="919" customWidth="1"/>
    <col min="15874" max="15874" width="11.85546875" style="919" customWidth="1"/>
    <col min="15875" max="15876" width="9.42578125" style="919" customWidth="1"/>
    <col min="15877" max="15877" width="11.28515625" style="919" customWidth="1"/>
    <col min="15878" max="15879" width="9.42578125" style="919" customWidth="1"/>
    <col min="15880" max="15880" width="11.28515625" style="919" customWidth="1"/>
    <col min="15881" max="15882" width="9.42578125" style="919" customWidth="1"/>
    <col min="15883" max="15883" width="11.5703125" style="919" customWidth="1"/>
    <col min="15884" max="15884" width="11.42578125" style="919" customWidth="1"/>
    <col min="15885" max="15885" width="9.42578125" style="919" customWidth="1"/>
    <col min="15886" max="15886" width="11.28515625" style="919" customWidth="1"/>
    <col min="15887" max="15888" width="9.42578125" style="919" customWidth="1"/>
    <col min="15889" max="15889" width="11.42578125" style="919" customWidth="1"/>
    <col min="15890" max="15890" width="11.85546875" style="919" customWidth="1"/>
    <col min="15891" max="15891" width="9.42578125" style="919" customWidth="1"/>
    <col min="15892" max="16128" width="9.140625" style="919"/>
    <col min="16129" max="16129" width="71.140625" style="919" customWidth="1"/>
    <col min="16130" max="16130" width="11.85546875" style="919" customWidth="1"/>
    <col min="16131" max="16132" width="9.42578125" style="919" customWidth="1"/>
    <col min="16133" max="16133" width="11.28515625" style="919" customWidth="1"/>
    <col min="16134" max="16135" width="9.42578125" style="919" customWidth="1"/>
    <col min="16136" max="16136" width="11.28515625" style="919" customWidth="1"/>
    <col min="16137" max="16138" width="9.42578125" style="919" customWidth="1"/>
    <col min="16139" max="16139" width="11.5703125" style="919" customWidth="1"/>
    <col min="16140" max="16140" width="11.42578125" style="919" customWidth="1"/>
    <col min="16141" max="16141" width="9.42578125" style="919" customWidth="1"/>
    <col min="16142" max="16142" width="11.28515625" style="919" customWidth="1"/>
    <col min="16143" max="16144" width="9.42578125" style="919" customWidth="1"/>
    <col min="16145" max="16145" width="11.42578125" style="919" customWidth="1"/>
    <col min="16146" max="16146" width="11.85546875" style="919" customWidth="1"/>
    <col min="16147" max="16147" width="9.42578125" style="919" customWidth="1"/>
    <col min="16148" max="16384" width="9.140625" style="919"/>
  </cols>
  <sheetData>
    <row r="1" spans="1:19" ht="55.5" customHeight="1">
      <c r="A1" s="6407" t="s">
        <v>360</v>
      </c>
      <c r="B1" s="6407"/>
      <c r="C1" s="6407"/>
      <c r="D1" s="6407"/>
      <c r="E1" s="6407"/>
      <c r="F1" s="6407"/>
      <c r="G1" s="6407"/>
      <c r="H1" s="6407"/>
      <c r="I1" s="6407"/>
      <c r="J1" s="6407"/>
      <c r="K1" s="6407"/>
      <c r="L1" s="6407"/>
      <c r="M1" s="6407"/>
      <c r="N1" s="6407"/>
      <c r="O1" s="6407"/>
      <c r="P1" s="6407"/>
      <c r="Q1" s="6407"/>
      <c r="R1" s="6407"/>
      <c r="S1" s="6407"/>
    </row>
    <row r="2" spans="1:19" ht="27.75" customHeight="1">
      <c r="A2" s="6407" t="s">
        <v>382</v>
      </c>
      <c r="B2" s="6407"/>
      <c r="C2" s="6407"/>
      <c r="D2" s="6407"/>
      <c r="E2" s="6407"/>
      <c r="F2" s="6407"/>
      <c r="G2" s="6407"/>
      <c r="H2" s="6407"/>
      <c r="I2" s="6407"/>
      <c r="J2" s="6407"/>
      <c r="K2" s="6407"/>
      <c r="L2" s="6407"/>
      <c r="M2" s="6407"/>
      <c r="N2" s="6407"/>
      <c r="O2" s="6407"/>
      <c r="P2" s="6407"/>
      <c r="Q2" s="6407"/>
      <c r="R2" s="6407"/>
      <c r="S2" s="6407"/>
    </row>
    <row r="3" spans="1:19" ht="33" customHeight="1" thickBot="1">
      <c r="A3" s="1377"/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8"/>
    </row>
    <row r="4" spans="1:19" ht="13.5" customHeight="1">
      <c r="A4" s="7210" t="s">
        <v>1</v>
      </c>
      <c r="B4" s="7212" t="s">
        <v>2</v>
      </c>
      <c r="C4" s="7213"/>
      <c r="D4" s="7213"/>
      <c r="E4" s="7212" t="s">
        <v>3</v>
      </c>
      <c r="F4" s="7213"/>
      <c r="G4" s="7216"/>
      <c r="H4" s="7220" t="s">
        <v>4</v>
      </c>
      <c r="I4" s="7213"/>
      <c r="J4" s="7213"/>
      <c r="K4" s="7212" t="s">
        <v>5</v>
      </c>
      <c r="L4" s="7213"/>
      <c r="M4" s="7216"/>
      <c r="N4" s="7224">
        <v>5</v>
      </c>
      <c r="O4" s="7213"/>
      <c r="P4" s="7213"/>
      <c r="Q4" s="7225" t="s">
        <v>22</v>
      </c>
      <c r="R4" s="7226"/>
      <c r="S4" s="7227"/>
    </row>
    <row r="5" spans="1:19" ht="33" customHeight="1" thickBot="1">
      <c r="A5" s="7211"/>
      <c r="B5" s="7214"/>
      <c r="C5" s="7215"/>
      <c r="D5" s="7215"/>
      <c r="E5" s="7217"/>
      <c r="F5" s="7218"/>
      <c r="G5" s="7219"/>
      <c r="H5" s="7218"/>
      <c r="I5" s="7218"/>
      <c r="J5" s="7218"/>
      <c r="K5" s="7221"/>
      <c r="L5" s="7222"/>
      <c r="M5" s="7223"/>
      <c r="N5" s="7214"/>
      <c r="O5" s="7215"/>
      <c r="P5" s="7215"/>
      <c r="Q5" s="7228"/>
      <c r="R5" s="7229"/>
      <c r="S5" s="7230"/>
    </row>
    <row r="6" spans="1:19" ht="58.5" customHeight="1" thickBot="1">
      <c r="A6" s="6409"/>
      <c r="B6" s="1411" t="s">
        <v>7</v>
      </c>
      <c r="C6" s="1411" t="s">
        <v>8</v>
      </c>
      <c r="D6" s="1411" t="s">
        <v>9</v>
      </c>
      <c r="E6" s="1411" t="s">
        <v>7</v>
      </c>
      <c r="F6" s="1411" t="s">
        <v>8</v>
      </c>
      <c r="G6" s="1411" t="s">
        <v>9</v>
      </c>
      <c r="H6" s="1411" t="s">
        <v>7</v>
      </c>
      <c r="I6" s="1411" t="s">
        <v>8</v>
      </c>
      <c r="J6" s="1411" t="s">
        <v>9</v>
      </c>
      <c r="K6" s="1411" t="s">
        <v>7</v>
      </c>
      <c r="L6" s="1411" t="s">
        <v>8</v>
      </c>
      <c r="M6" s="1411" t="s">
        <v>9</v>
      </c>
      <c r="N6" s="1411" t="s">
        <v>7</v>
      </c>
      <c r="O6" s="1411" t="s">
        <v>8</v>
      </c>
      <c r="P6" s="1411" t="s">
        <v>9</v>
      </c>
      <c r="Q6" s="1411" t="s">
        <v>7</v>
      </c>
      <c r="R6" s="1411" t="s">
        <v>8</v>
      </c>
      <c r="S6" s="1412" t="s">
        <v>9</v>
      </c>
    </row>
    <row r="7" spans="1:19" ht="34.5" customHeight="1" thickBot="1">
      <c r="A7" s="1458" t="s">
        <v>10</v>
      </c>
      <c r="B7" s="1459"/>
      <c r="C7" s="1460"/>
      <c r="D7" s="1461"/>
      <c r="E7" s="1462"/>
      <c r="F7" s="1462"/>
      <c r="G7" s="1463"/>
      <c r="H7" s="1459"/>
      <c r="I7" s="1462"/>
      <c r="J7" s="1464"/>
      <c r="K7" s="1462"/>
      <c r="L7" s="1462"/>
      <c r="M7" s="1463"/>
      <c r="N7" s="1459"/>
      <c r="O7" s="1462"/>
      <c r="P7" s="1464"/>
      <c r="Q7" s="1465"/>
      <c r="R7" s="1465"/>
      <c r="S7" s="1466"/>
    </row>
    <row r="8" spans="1:19" ht="28.5" customHeight="1" thickBot="1">
      <c r="A8" s="1255" t="s">
        <v>231</v>
      </c>
      <c r="B8" s="1467">
        <f>B12+B15</f>
        <v>0</v>
      </c>
      <c r="C8" s="1467">
        <f>C12+C15</f>
        <v>0</v>
      </c>
      <c r="D8" s="1467">
        <f>D12+D15</f>
        <v>0</v>
      </c>
      <c r="E8" s="2748">
        <f>E12+E15</f>
        <v>0</v>
      </c>
      <c r="F8" s="2748">
        <v>20</v>
      </c>
      <c r="G8" s="2748">
        <v>20</v>
      </c>
      <c r="H8" s="2748">
        <f>H12+H15</f>
        <v>0</v>
      </c>
      <c r="I8" s="2748">
        <v>33</v>
      </c>
      <c r="J8" s="2748">
        <v>33</v>
      </c>
      <c r="K8" s="2748">
        <f>K12+K15</f>
        <v>0</v>
      </c>
      <c r="L8" s="2748">
        <f>L12+L15</f>
        <v>21</v>
      </c>
      <c r="M8" s="2748">
        <f>M12+M15</f>
        <v>21</v>
      </c>
      <c r="N8" s="2748">
        <f>N12+N15</f>
        <v>0</v>
      </c>
      <c r="O8" s="2748">
        <v>13</v>
      </c>
      <c r="P8" s="2748">
        <v>13</v>
      </c>
      <c r="Q8" s="1467">
        <f>Q12+Q15</f>
        <v>0</v>
      </c>
      <c r="R8" s="1467">
        <v>85</v>
      </c>
      <c r="S8" s="1468">
        <v>85</v>
      </c>
    </row>
    <row r="9" spans="1:19" ht="24.75" customHeight="1" thickBot="1">
      <c r="A9" s="1458" t="s">
        <v>14</v>
      </c>
      <c r="B9" s="1469">
        <f t="shared" ref="B9:S9" si="0">SUM(B8)</f>
        <v>0</v>
      </c>
      <c r="C9" s="1469">
        <f t="shared" si="0"/>
        <v>0</v>
      </c>
      <c r="D9" s="1469">
        <f t="shared" si="0"/>
        <v>0</v>
      </c>
      <c r="E9" s="2749">
        <f t="shared" ref="E9:P9" si="1">SUM(E8)</f>
        <v>0</v>
      </c>
      <c r="F9" s="2749">
        <f t="shared" si="1"/>
        <v>20</v>
      </c>
      <c r="G9" s="2749">
        <f t="shared" si="1"/>
        <v>20</v>
      </c>
      <c r="H9" s="2749">
        <f t="shared" si="1"/>
        <v>0</v>
      </c>
      <c r="I9" s="2749">
        <f t="shared" si="1"/>
        <v>33</v>
      </c>
      <c r="J9" s="2749">
        <f t="shared" si="1"/>
        <v>33</v>
      </c>
      <c r="K9" s="2749">
        <f t="shared" si="1"/>
        <v>0</v>
      </c>
      <c r="L9" s="2749">
        <f t="shared" si="1"/>
        <v>21</v>
      </c>
      <c r="M9" s="2749">
        <f t="shared" si="1"/>
        <v>21</v>
      </c>
      <c r="N9" s="2749">
        <f t="shared" si="1"/>
        <v>0</v>
      </c>
      <c r="O9" s="2749">
        <f t="shared" si="1"/>
        <v>13</v>
      </c>
      <c r="P9" s="2749">
        <f t="shared" si="1"/>
        <v>13</v>
      </c>
      <c r="Q9" s="1469">
        <f t="shared" si="0"/>
        <v>0</v>
      </c>
      <c r="R9" s="1469">
        <f t="shared" si="0"/>
        <v>85</v>
      </c>
      <c r="S9" s="1470">
        <f t="shared" si="0"/>
        <v>85</v>
      </c>
    </row>
    <row r="10" spans="1:19" ht="24.75" customHeight="1" thickBot="1">
      <c r="A10" s="1256" t="s">
        <v>15</v>
      </c>
      <c r="B10" s="1471"/>
      <c r="C10" s="1472"/>
      <c r="D10" s="1473"/>
      <c r="E10" s="2750"/>
      <c r="F10" s="2751"/>
      <c r="G10" s="2752"/>
      <c r="H10" s="2753"/>
      <c r="I10" s="2751"/>
      <c r="J10" s="2752"/>
      <c r="K10" s="2753"/>
      <c r="L10" s="2751"/>
      <c r="M10" s="2752"/>
      <c r="N10" s="2753"/>
      <c r="O10" s="2751"/>
      <c r="P10" s="2752"/>
      <c r="Q10" s="1474"/>
      <c r="R10" s="1475"/>
      <c r="S10" s="1476"/>
    </row>
    <row r="11" spans="1:19" ht="30.75" customHeight="1" thickBot="1">
      <c r="A11" s="1477" t="s">
        <v>16</v>
      </c>
      <c r="B11" s="1478"/>
      <c r="C11" s="1479"/>
      <c r="D11" s="1480"/>
      <c r="E11" s="2754"/>
      <c r="F11" s="2755"/>
      <c r="G11" s="2756"/>
      <c r="H11" s="2757"/>
      <c r="I11" s="2755"/>
      <c r="J11" s="2756"/>
      <c r="K11" s="2757"/>
      <c r="L11" s="2755"/>
      <c r="M11" s="2756"/>
      <c r="N11" s="2758"/>
      <c r="O11" s="2759"/>
      <c r="P11" s="2756"/>
      <c r="Q11" s="1481"/>
      <c r="R11" s="1216"/>
      <c r="S11" s="1114"/>
    </row>
    <row r="12" spans="1:19" ht="29.25" customHeight="1" thickBot="1">
      <c r="A12" s="1251" t="s">
        <v>231</v>
      </c>
      <c r="B12" s="1482">
        <v>0</v>
      </c>
      <c r="C12" s="1483">
        <v>0</v>
      </c>
      <c r="D12" s="1484">
        <v>0</v>
      </c>
      <c r="E12" s="2760">
        <v>0</v>
      </c>
      <c r="F12" s="2605">
        <v>20</v>
      </c>
      <c r="G12" s="2761">
        <v>20</v>
      </c>
      <c r="H12" s="2604">
        <v>0</v>
      </c>
      <c r="I12" s="2605">
        <v>32</v>
      </c>
      <c r="J12" s="2762">
        <v>32</v>
      </c>
      <c r="K12" s="2760">
        <v>0</v>
      </c>
      <c r="L12" s="2605">
        <v>20</v>
      </c>
      <c r="M12" s="2761">
        <v>20</v>
      </c>
      <c r="N12" s="2604">
        <v>0</v>
      </c>
      <c r="O12" s="2605">
        <v>13</v>
      </c>
      <c r="P12" s="2761">
        <v>13</v>
      </c>
      <c r="Q12" s="1485">
        <f>B12+E12+H12+K12+N12</f>
        <v>0</v>
      </c>
      <c r="R12" s="1486">
        <f>C12+F12+I12+L12+O12</f>
        <v>85</v>
      </c>
      <c r="S12" s="1115">
        <f>Q12+R12</f>
        <v>85</v>
      </c>
    </row>
    <row r="13" spans="1:19" ht="28.5" customHeight="1" thickBot="1">
      <c r="A13" s="1487" t="s">
        <v>17</v>
      </c>
      <c r="B13" s="1469">
        <f t="shared" ref="B13:S13" si="2">SUM(B12)</f>
        <v>0</v>
      </c>
      <c r="C13" s="1469">
        <f t="shared" si="2"/>
        <v>0</v>
      </c>
      <c r="D13" s="1469">
        <f t="shared" si="2"/>
        <v>0</v>
      </c>
      <c r="E13" s="2749">
        <f t="shared" ref="E13:P13" si="3">SUM(E12)</f>
        <v>0</v>
      </c>
      <c r="F13" s="2749">
        <f t="shared" si="3"/>
        <v>20</v>
      </c>
      <c r="G13" s="2749">
        <f t="shared" si="3"/>
        <v>20</v>
      </c>
      <c r="H13" s="2749">
        <f t="shared" si="3"/>
        <v>0</v>
      </c>
      <c r="I13" s="2749">
        <f t="shared" si="3"/>
        <v>32</v>
      </c>
      <c r="J13" s="2749">
        <f t="shared" si="3"/>
        <v>32</v>
      </c>
      <c r="K13" s="2749">
        <f t="shared" si="3"/>
        <v>0</v>
      </c>
      <c r="L13" s="2749">
        <f t="shared" si="3"/>
        <v>20</v>
      </c>
      <c r="M13" s="2749">
        <f t="shared" si="3"/>
        <v>20</v>
      </c>
      <c r="N13" s="2749">
        <f t="shared" si="3"/>
        <v>0</v>
      </c>
      <c r="O13" s="2749">
        <f t="shared" si="3"/>
        <v>13</v>
      </c>
      <c r="P13" s="2749">
        <f t="shared" si="3"/>
        <v>13</v>
      </c>
      <c r="Q13" s="1469">
        <f t="shared" si="2"/>
        <v>0</v>
      </c>
      <c r="R13" s="1469">
        <f t="shared" si="2"/>
        <v>85</v>
      </c>
      <c r="S13" s="1470">
        <f t="shared" si="2"/>
        <v>85</v>
      </c>
    </row>
    <row r="14" spans="1:19" ht="31.5" customHeight="1" thickBot="1">
      <c r="A14" s="1488" t="s">
        <v>18</v>
      </c>
      <c r="B14" s="1478"/>
      <c r="C14" s="1479"/>
      <c r="D14" s="1489"/>
      <c r="E14" s="2757"/>
      <c r="F14" s="2755"/>
      <c r="G14" s="2763"/>
      <c r="H14" s="2757"/>
      <c r="I14" s="2755"/>
      <c r="J14" s="2763"/>
      <c r="K14" s="2757"/>
      <c r="L14" s="2755"/>
      <c r="M14" s="2763"/>
      <c r="N14" s="2757"/>
      <c r="O14" s="2755"/>
      <c r="P14" s="2763"/>
      <c r="Q14" s="1490"/>
      <c r="R14" s="1475"/>
      <c r="S14" s="1476"/>
    </row>
    <row r="15" spans="1:19" ht="24.95" customHeight="1" thickBot="1">
      <c r="A15" s="1251" t="s">
        <v>231</v>
      </c>
      <c r="B15" s="1225">
        <v>0</v>
      </c>
      <c r="C15" s="1224">
        <v>0</v>
      </c>
      <c r="D15" s="1491">
        <v>0</v>
      </c>
      <c r="E15" s="2764">
        <v>0</v>
      </c>
      <c r="F15" s="2598">
        <v>0</v>
      </c>
      <c r="G15" s="2765">
        <v>0</v>
      </c>
      <c r="H15" s="2599">
        <v>0</v>
      </c>
      <c r="I15" s="2598">
        <v>1</v>
      </c>
      <c r="J15" s="2766">
        <v>1</v>
      </c>
      <c r="K15" s="2764">
        <v>0</v>
      </c>
      <c r="L15" s="2598">
        <v>1</v>
      </c>
      <c r="M15" s="2765">
        <v>1</v>
      </c>
      <c r="N15" s="2599">
        <v>0</v>
      </c>
      <c r="O15" s="2598">
        <v>0</v>
      </c>
      <c r="P15" s="2765">
        <v>0</v>
      </c>
      <c r="Q15" s="1485">
        <f>B15+E15+H15+K15+N15</f>
        <v>0</v>
      </c>
      <c r="R15" s="1486">
        <f>C15+F15+I15+L15+O15</f>
        <v>2</v>
      </c>
      <c r="S15" s="1115">
        <f>Q15+R15</f>
        <v>2</v>
      </c>
    </row>
    <row r="16" spans="1:19" ht="26.25" customHeight="1" thickBot="1">
      <c r="A16" s="1458" t="s">
        <v>19</v>
      </c>
      <c r="B16" s="909">
        <f t="shared" ref="B16:S16" si="4">SUM(B15)</f>
        <v>0</v>
      </c>
      <c r="C16" s="909">
        <f t="shared" si="4"/>
        <v>0</v>
      </c>
      <c r="D16" s="909">
        <f t="shared" si="4"/>
        <v>0</v>
      </c>
      <c r="E16" s="2602">
        <f t="shared" ref="E16:P16" si="5">SUM(E15)</f>
        <v>0</v>
      </c>
      <c r="F16" s="2602">
        <f t="shared" si="5"/>
        <v>0</v>
      </c>
      <c r="G16" s="2602">
        <f t="shared" si="5"/>
        <v>0</v>
      </c>
      <c r="H16" s="2602">
        <f t="shared" si="5"/>
        <v>0</v>
      </c>
      <c r="I16" s="2602">
        <f t="shared" si="5"/>
        <v>1</v>
      </c>
      <c r="J16" s="2602">
        <f t="shared" si="5"/>
        <v>1</v>
      </c>
      <c r="K16" s="2602">
        <f t="shared" si="5"/>
        <v>0</v>
      </c>
      <c r="L16" s="2602">
        <f t="shared" si="5"/>
        <v>1</v>
      </c>
      <c r="M16" s="2602">
        <f t="shared" si="5"/>
        <v>1</v>
      </c>
      <c r="N16" s="2602">
        <f t="shared" si="5"/>
        <v>0</v>
      </c>
      <c r="O16" s="2602">
        <f t="shared" si="5"/>
        <v>0</v>
      </c>
      <c r="P16" s="2602">
        <f t="shared" si="5"/>
        <v>0</v>
      </c>
      <c r="Q16" s="909">
        <f t="shared" si="4"/>
        <v>0</v>
      </c>
      <c r="R16" s="909">
        <f t="shared" si="4"/>
        <v>2</v>
      </c>
      <c r="S16" s="909">
        <f t="shared" si="4"/>
        <v>2</v>
      </c>
    </row>
    <row r="17" spans="1:19" ht="33.75" customHeight="1" thickBot="1">
      <c r="A17" s="1431" t="s">
        <v>255</v>
      </c>
      <c r="B17" s="2767">
        <f t="shared" ref="B17:S17" si="6">B13+B16</f>
        <v>0</v>
      </c>
      <c r="C17" s="2767">
        <f t="shared" si="6"/>
        <v>0</v>
      </c>
      <c r="D17" s="2767">
        <f t="shared" si="6"/>
        <v>0</v>
      </c>
      <c r="E17" s="2768">
        <f t="shared" si="6"/>
        <v>0</v>
      </c>
      <c r="F17" s="2768">
        <f t="shared" si="6"/>
        <v>20</v>
      </c>
      <c r="G17" s="2768">
        <f t="shared" si="6"/>
        <v>20</v>
      </c>
      <c r="H17" s="2768">
        <f t="shared" si="6"/>
        <v>0</v>
      </c>
      <c r="I17" s="2768">
        <f t="shared" si="6"/>
        <v>33</v>
      </c>
      <c r="J17" s="2768">
        <f t="shared" si="6"/>
        <v>33</v>
      </c>
      <c r="K17" s="2768">
        <f t="shared" si="6"/>
        <v>0</v>
      </c>
      <c r="L17" s="2768">
        <f t="shared" si="6"/>
        <v>21</v>
      </c>
      <c r="M17" s="2768">
        <f t="shared" si="6"/>
        <v>21</v>
      </c>
      <c r="N17" s="2768">
        <f t="shared" si="6"/>
        <v>0</v>
      </c>
      <c r="O17" s="2768">
        <f t="shared" si="6"/>
        <v>13</v>
      </c>
      <c r="P17" s="2768">
        <f t="shared" si="6"/>
        <v>13</v>
      </c>
      <c r="Q17" s="2767">
        <f t="shared" si="6"/>
        <v>0</v>
      </c>
      <c r="R17" s="2767">
        <f t="shared" si="6"/>
        <v>87</v>
      </c>
      <c r="S17" s="2767">
        <f t="shared" si="6"/>
        <v>87</v>
      </c>
    </row>
    <row r="18" spans="1:19">
      <c r="A18" s="575"/>
      <c r="B18" s="926"/>
      <c r="C18" s="926"/>
      <c r="D18" s="926"/>
      <c r="E18" s="926"/>
      <c r="F18" s="926"/>
      <c r="G18" s="926"/>
      <c r="H18" s="926"/>
      <c r="I18" s="926"/>
      <c r="J18" s="926"/>
      <c r="K18" s="926"/>
      <c r="L18" s="926"/>
      <c r="M18" s="926"/>
      <c r="N18" s="926"/>
      <c r="O18" s="926"/>
      <c r="P18" s="926"/>
      <c r="Q18" s="926"/>
      <c r="R18" s="926"/>
      <c r="S18" s="926"/>
    </row>
    <row r="19" spans="1:19">
      <c r="A19" s="575"/>
      <c r="B19" s="926"/>
      <c r="C19" s="926"/>
      <c r="D19" s="926"/>
      <c r="E19" s="926"/>
      <c r="F19" s="926"/>
      <c r="G19" s="926"/>
      <c r="H19" s="926"/>
      <c r="I19" s="926"/>
      <c r="J19" s="926"/>
      <c r="K19" s="926"/>
      <c r="L19" s="926"/>
      <c r="M19" s="926"/>
      <c r="N19" s="926"/>
      <c r="O19" s="926"/>
      <c r="P19" s="926"/>
      <c r="Q19" s="926"/>
      <c r="R19" s="926"/>
      <c r="S19" s="926"/>
    </row>
    <row r="20" spans="1:19">
      <c r="A20" s="7209"/>
      <c r="B20" s="7209"/>
      <c r="C20" s="7209"/>
      <c r="D20" s="7209"/>
      <c r="E20" s="7209"/>
      <c r="F20" s="7209"/>
      <c r="G20" s="7209"/>
      <c r="H20" s="7209"/>
      <c r="I20" s="7209"/>
      <c r="J20" s="7209"/>
      <c r="K20" s="7209"/>
      <c r="L20" s="7209"/>
      <c r="M20" s="7209"/>
      <c r="N20" s="7209"/>
      <c r="O20" s="7209"/>
      <c r="P20" s="7209"/>
      <c r="Q20" s="7209"/>
      <c r="R20" s="7209"/>
      <c r="S20" s="7209"/>
    </row>
    <row r="21" spans="1:19">
      <c r="A21" s="575"/>
      <c r="B21" s="926"/>
      <c r="C21" s="926"/>
      <c r="D21" s="926"/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26"/>
      <c r="S21" s="926"/>
    </row>
    <row r="23" spans="1:19">
      <c r="A23" s="1493"/>
      <c r="B23" s="926"/>
      <c r="C23" s="926"/>
      <c r="D23" s="926"/>
      <c r="E23" s="926"/>
      <c r="F23" s="926"/>
      <c r="G23" s="926"/>
      <c r="H23" s="926"/>
      <c r="I23" s="926"/>
      <c r="J23" s="926"/>
      <c r="K23" s="926"/>
      <c r="L23" s="926"/>
      <c r="M23" s="926"/>
      <c r="N23" s="926"/>
      <c r="O23" s="926"/>
      <c r="P23" s="926"/>
      <c r="Q23" s="926"/>
      <c r="R23" s="926"/>
      <c r="S23" s="926"/>
    </row>
  </sheetData>
  <mergeCells count="10">
    <mergeCell ref="A20:S20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2"/>
  <sheetViews>
    <sheetView zoomScale="60" zoomScaleNormal="60" workbookViewId="0">
      <selection activeCell="N23" sqref="N23"/>
    </sheetView>
  </sheetViews>
  <sheetFormatPr defaultRowHeight="20.25"/>
  <cols>
    <col min="1" max="1" width="73.28515625" style="927" customWidth="1"/>
    <col min="2" max="256" width="9.140625" style="927"/>
    <col min="257" max="257" width="73.28515625" style="927" customWidth="1"/>
    <col min="258" max="512" width="9.140625" style="927"/>
    <col min="513" max="513" width="73.28515625" style="927" customWidth="1"/>
    <col min="514" max="768" width="9.140625" style="927"/>
    <col min="769" max="769" width="73.28515625" style="927" customWidth="1"/>
    <col min="770" max="1024" width="9.140625" style="927"/>
    <col min="1025" max="1025" width="73.28515625" style="927" customWidth="1"/>
    <col min="1026" max="1280" width="9.140625" style="927"/>
    <col min="1281" max="1281" width="73.28515625" style="927" customWidth="1"/>
    <col min="1282" max="1536" width="9.140625" style="927"/>
    <col min="1537" max="1537" width="73.28515625" style="927" customWidth="1"/>
    <col min="1538" max="1792" width="9.140625" style="927"/>
    <col min="1793" max="1793" width="73.28515625" style="927" customWidth="1"/>
    <col min="1794" max="2048" width="9.140625" style="927"/>
    <col min="2049" max="2049" width="73.28515625" style="927" customWidth="1"/>
    <col min="2050" max="2304" width="9.140625" style="927"/>
    <col min="2305" max="2305" width="73.28515625" style="927" customWidth="1"/>
    <col min="2306" max="2560" width="9.140625" style="927"/>
    <col min="2561" max="2561" width="73.28515625" style="927" customWidth="1"/>
    <col min="2562" max="2816" width="9.140625" style="927"/>
    <col min="2817" max="2817" width="73.28515625" style="927" customWidth="1"/>
    <col min="2818" max="3072" width="9.140625" style="927"/>
    <col min="3073" max="3073" width="73.28515625" style="927" customWidth="1"/>
    <col min="3074" max="3328" width="9.140625" style="927"/>
    <col min="3329" max="3329" width="73.28515625" style="927" customWidth="1"/>
    <col min="3330" max="3584" width="9.140625" style="927"/>
    <col min="3585" max="3585" width="73.28515625" style="927" customWidth="1"/>
    <col min="3586" max="3840" width="9.140625" style="927"/>
    <col min="3841" max="3841" width="73.28515625" style="927" customWidth="1"/>
    <col min="3842" max="4096" width="9.140625" style="927"/>
    <col min="4097" max="4097" width="73.28515625" style="927" customWidth="1"/>
    <col min="4098" max="4352" width="9.140625" style="927"/>
    <col min="4353" max="4353" width="73.28515625" style="927" customWidth="1"/>
    <col min="4354" max="4608" width="9.140625" style="927"/>
    <col min="4609" max="4609" width="73.28515625" style="927" customWidth="1"/>
    <col min="4610" max="4864" width="9.140625" style="927"/>
    <col min="4865" max="4865" width="73.28515625" style="927" customWidth="1"/>
    <col min="4866" max="5120" width="9.140625" style="927"/>
    <col min="5121" max="5121" width="73.28515625" style="927" customWidth="1"/>
    <col min="5122" max="5376" width="9.140625" style="927"/>
    <col min="5377" max="5377" width="73.28515625" style="927" customWidth="1"/>
    <col min="5378" max="5632" width="9.140625" style="927"/>
    <col min="5633" max="5633" width="73.28515625" style="927" customWidth="1"/>
    <col min="5634" max="5888" width="9.140625" style="927"/>
    <col min="5889" max="5889" width="73.28515625" style="927" customWidth="1"/>
    <col min="5890" max="6144" width="9.140625" style="927"/>
    <col min="6145" max="6145" width="73.28515625" style="927" customWidth="1"/>
    <col min="6146" max="6400" width="9.140625" style="927"/>
    <col min="6401" max="6401" width="73.28515625" style="927" customWidth="1"/>
    <col min="6402" max="6656" width="9.140625" style="927"/>
    <col min="6657" max="6657" width="73.28515625" style="927" customWidth="1"/>
    <col min="6658" max="6912" width="9.140625" style="927"/>
    <col min="6913" max="6913" width="73.28515625" style="927" customWidth="1"/>
    <col min="6914" max="7168" width="9.140625" style="927"/>
    <col min="7169" max="7169" width="73.28515625" style="927" customWidth="1"/>
    <col min="7170" max="7424" width="9.140625" style="927"/>
    <col min="7425" max="7425" width="73.28515625" style="927" customWidth="1"/>
    <col min="7426" max="7680" width="9.140625" style="927"/>
    <col min="7681" max="7681" width="73.28515625" style="927" customWidth="1"/>
    <col min="7682" max="7936" width="9.140625" style="927"/>
    <col min="7937" max="7937" width="73.28515625" style="927" customWidth="1"/>
    <col min="7938" max="8192" width="9.140625" style="927"/>
    <col min="8193" max="8193" width="73.28515625" style="927" customWidth="1"/>
    <col min="8194" max="8448" width="9.140625" style="927"/>
    <col min="8449" max="8449" width="73.28515625" style="927" customWidth="1"/>
    <col min="8450" max="8704" width="9.140625" style="927"/>
    <col min="8705" max="8705" width="73.28515625" style="927" customWidth="1"/>
    <col min="8706" max="8960" width="9.140625" style="927"/>
    <col min="8961" max="8961" width="73.28515625" style="927" customWidth="1"/>
    <col min="8962" max="9216" width="9.140625" style="927"/>
    <col min="9217" max="9217" width="73.28515625" style="927" customWidth="1"/>
    <col min="9218" max="9472" width="9.140625" style="927"/>
    <col min="9473" max="9473" width="73.28515625" style="927" customWidth="1"/>
    <col min="9474" max="9728" width="9.140625" style="927"/>
    <col min="9729" max="9729" width="73.28515625" style="927" customWidth="1"/>
    <col min="9730" max="9984" width="9.140625" style="927"/>
    <col min="9985" max="9985" width="73.28515625" style="927" customWidth="1"/>
    <col min="9986" max="10240" width="9.140625" style="927"/>
    <col min="10241" max="10241" width="73.28515625" style="927" customWidth="1"/>
    <col min="10242" max="10496" width="9.140625" style="927"/>
    <col min="10497" max="10497" width="73.28515625" style="927" customWidth="1"/>
    <col min="10498" max="10752" width="9.140625" style="927"/>
    <col min="10753" max="10753" width="73.28515625" style="927" customWidth="1"/>
    <col min="10754" max="11008" width="9.140625" style="927"/>
    <col min="11009" max="11009" width="73.28515625" style="927" customWidth="1"/>
    <col min="11010" max="11264" width="9.140625" style="927"/>
    <col min="11265" max="11265" width="73.28515625" style="927" customWidth="1"/>
    <col min="11266" max="11520" width="9.140625" style="927"/>
    <col min="11521" max="11521" width="73.28515625" style="927" customWidth="1"/>
    <col min="11522" max="11776" width="9.140625" style="927"/>
    <col min="11777" max="11777" width="73.28515625" style="927" customWidth="1"/>
    <col min="11778" max="12032" width="9.140625" style="927"/>
    <col min="12033" max="12033" width="73.28515625" style="927" customWidth="1"/>
    <col min="12034" max="12288" width="9.140625" style="927"/>
    <col min="12289" max="12289" width="73.28515625" style="927" customWidth="1"/>
    <col min="12290" max="12544" width="9.140625" style="927"/>
    <col min="12545" max="12545" width="73.28515625" style="927" customWidth="1"/>
    <col min="12546" max="12800" width="9.140625" style="927"/>
    <col min="12801" max="12801" width="73.28515625" style="927" customWidth="1"/>
    <col min="12802" max="13056" width="9.140625" style="927"/>
    <col min="13057" max="13057" width="73.28515625" style="927" customWidth="1"/>
    <col min="13058" max="13312" width="9.140625" style="927"/>
    <col min="13313" max="13313" width="73.28515625" style="927" customWidth="1"/>
    <col min="13314" max="13568" width="9.140625" style="927"/>
    <col min="13569" max="13569" width="73.28515625" style="927" customWidth="1"/>
    <col min="13570" max="13824" width="9.140625" style="927"/>
    <col min="13825" max="13825" width="73.28515625" style="927" customWidth="1"/>
    <col min="13826" max="14080" width="9.140625" style="927"/>
    <col min="14081" max="14081" width="73.28515625" style="927" customWidth="1"/>
    <col min="14082" max="14336" width="9.140625" style="927"/>
    <col min="14337" max="14337" width="73.28515625" style="927" customWidth="1"/>
    <col min="14338" max="14592" width="9.140625" style="927"/>
    <col min="14593" max="14593" width="73.28515625" style="927" customWidth="1"/>
    <col min="14594" max="14848" width="9.140625" style="927"/>
    <col min="14849" max="14849" width="73.28515625" style="927" customWidth="1"/>
    <col min="14850" max="15104" width="9.140625" style="927"/>
    <col min="15105" max="15105" width="73.28515625" style="927" customWidth="1"/>
    <col min="15106" max="15360" width="9.140625" style="927"/>
    <col min="15361" max="15361" width="73.28515625" style="927" customWidth="1"/>
    <col min="15362" max="15616" width="9.140625" style="927"/>
    <col min="15617" max="15617" width="73.28515625" style="927" customWidth="1"/>
    <col min="15618" max="15872" width="9.140625" style="927"/>
    <col min="15873" max="15873" width="73.28515625" style="927" customWidth="1"/>
    <col min="15874" max="16128" width="9.140625" style="927"/>
    <col min="16129" max="16129" width="73.28515625" style="927" customWidth="1"/>
    <col min="16130" max="16384" width="9.140625" style="927"/>
  </cols>
  <sheetData>
    <row r="1" spans="1:19" ht="22.5" customHeight="1">
      <c r="A1" s="6407" t="s">
        <v>360</v>
      </c>
      <c r="B1" s="6407"/>
      <c r="C1" s="6407"/>
      <c r="D1" s="6407"/>
      <c r="E1" s="6407"/>
      <c r="F1" s="6407"/>
      <c r="G1" s="6407"/>
      <c r="H1" s="6407"/>
      <c r="I1" s="6407"/>
      <c r="J1" s="6407"/>
      <c r="K1" s="6407"/>
      <c r="L1" s="6407"/>
      <c r="M1" s="6407"/>
      <c r="N1" s="6407"/>
      <c r="O1" s="6407"/>
      <c r="P1" s="6407"/>
      <c r="Q1" s="6407"/>
      <c r="R1" s="6407"/>
      <c r="S1" s="6407"/>
    </row>
    <row r="2" spans="1:19" ht="28.5" customHeight="1">
      <c r="A2" s="6407" t="s">
        <v>391</v>
      </c>
      <c r="B2" s="6407"/>
      <c r="C2" s="6407"/>
      <c r="D2" s="6407"/>
      <c r="E2" s="6407"/>
      <c r="F2" s="6407"/>
      <c r="G2" s="6407"/>
      <c r="H2" s="6407"/>
      <c r="I2" s="6407"/>
      <c r="J2" s="6407"/>
      <c r="K2" s="6407"/>
      <c r="L2" s="6407"/>
      <c r="M2" s="6407"/>
      <c r="N2" s="6407"/>
      <c r="O2" s="6407"/>
      <c r="P2" s="6407"/>
      <c r="Q2" s="6407"/>
      <c r="R2" s="6407"/>
      <c r="S2" s="6407"/>
    </row>
    <row r="3" spans="1:19" ht="21" customHeight="1" thickBot="1">
      <c r="A3" s="1377"/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8"/>
    </row>
    <row r="4" spans="1:19" ht="31.5" customHeight="1">
      <c r="A4" s="7210" t="s">
        <v>1</v>
      </c>
      <c r="B4" s="7212" t="s">
        <v>2</v>
      </c>
      <c r="C4" s="7213"/>
      <c r="D4" s="7213"/>
      <c r="E4" s="7212" t="s">
        <v>3</v>
      </c>
      <c r="F4" s="7213"/>
      <c r="G4" s="7216"/>
      <c r="H4" s="7220" t="s">
        <v>4</v>
      </c>
      <c r="I4" s="7213"/>
      <c r="J4" s="7213"/>
      <c r="K4" s="7212" t="s">
        <v>5</v>
      </c>
      <c r="L4" s="7213"/>
      <c r="M4" s="7216"/>
      <c r="N4" s="7224">
        <v>5</v>
      </c>
      <c r="O4" s="7213"/>
      <c r="P4" s="7213"/>
      <c r="Q4" s="7225" t="s">
        <v>22</v>
      </c>
      <c r="R4" s="7226"/>
      <c r="S4" s="7227"/>
    </row>
    <row r="5" spans="1:19" ht="11.25" customHeight="1" thickBot="1">
      <c r="A5" s="7211"/>
      <c r="B5" s="7214"/>
      <c r="C5" s="7215"/>
      <c r="D5" s="7215"/>
      <c r="E5" s="7217"/>
      <c r="F5" s="7218"/>
      <c r="G5" s="7219"/>
      <c r="H5" s="7218"/>
      <c r="I5" s="7218"/>
      <c r="J5" s="7218"/>
      <c r="K5" s="7221"/>
      <c r="L5" s="7222"/>
      <c r="M5" s="7223"/>
      <c r="N5" s="7214"/>
      <c r="O5" s="7215"/>
      <c r="P5" s="7215"/>
      <c r="Q5" s="7228"/>
      <c r="R5" s="7229"/>
      <c r="S5" s="7230"/>
    </row>
    <row r="6" spans="1:19" ht="124.5" customHeight="1" thickBot="1">
      <c r="A6" s="6409"/>
      <c r="B6" s="1494" t="s">
        <v>7</v>
      </c>
      <c r="C6" s="1494" t="s">
        <v>8</v>
      </c>
      <c r="D6" s="1494" t="s">
        <v>9</v>
      </c>
      <c r="E6" s="1494" t="s">
        <v>7</v>
      </c>
      <c r="F6" s="1494" t="s">
        <v>8</v>
      </c>
      <c r="G6" s="1494" t="s">
        <v>9</v>
      </c>
      <c r="H6" s="1494" t="s">
        <v>7</v>
      </c>
      <c r="I6" s="1494" t="s">
        <v>8</v>
      </c>
      <c r="J6" s="1494" t="s">
        <v>9</v>
      </c>
      <c r="K6" s="1494" t="s">
        <v>7</v>
      </c>
      <c r="L6" s="1494" t="s">
        <v>8</v>
      </c>
      <c r="M6" s="1494" t="s">
        <v>9</v>
      </c>
      <c r="N6" s="1494" t="s">
        <v>7</v>
      </c>
      <c r="O6" s="1494" t="s">
        <v>8</v>
      </c>
      <c r="P6" s="1494" t="s">
        <v>9</v>
      </c>
      <c r="Q6" s="1494" t="s">
        <v>7</v>
      </c>
      <c r="R6" s="1494" t="s">
        <v>8</v>
      </c>
      <c r="S6" s="2361" t="s">
        <v>9</v>
      </c>
    </row>
    <row r="7" spans="1:19" ht="22.5" customHeight="1" thickBot="1">
      <c r="A7" s="1495" t="s">
        <v>10</v>
      </c>
      <c r="B7" s="1496"/>
      <c r="C7" s="1497"/>
      <c r="D7" s="1498"/>
      <c r="E7" s="1499"/>
      <c r="F7" s="1499"/>
      <c r="G7" s="1500"/>
      <c r="H7" s="1496"/>
      <c r="I7" s="1499"/>
      <c r="J7" s="1501"/>
      <c r="K7" s="1499"/>
      <c r="L7" s="1499"/>
      <c r="M7" s="1500"/>
      <c r="N7" s="1496"/>
      <c r="O7" s="1499"/>
      <c r="P7" s="1501"/>
      <c r="Q7" s="1502"/>
      <c r="R7" s="1502"/>
      <c r="S7" s="1503"/>
    </row>
    <row r="8" spans="1:19" ht="22.5" customHeight="1" thickBot="1">
      <c r="A8" s="1447" t="s">
        <v>231</v>
      </c>
      <c r="B8" s="1504">
        <f t="shared" ref="B8:P8" si="0">SUM(B12,B15)</f>
        <v>0</v>
      </c>
      <c r="C8" s="1504">
        <f t="shared" si="0"/>
        <v>0</v>
      </c>
      <c r="D8" s="1504">
        <f t="shared" si="0"/>
        <v>0</v>
      </c>
      <c r="E8" s="1504">
        <f t="shared" si="0"/>
        <v>0</v>
      </c>
      <c r="F8" s="1504">
        <f t="shared" si="0"/>
        <v>0</v>
      </c>
      <c r="G8" s="1504">
        <f t="shared" si="0"/>
        <v>0</v>
      </c>
      <c r="H8" s="1504">
        <f t="shared" si="0"/>
        <v>0</v>
      </c>
      <c r="I8" s="1504">
        <f t="shared" si="0"/>
        <v>0</v>
      </c>
      <c r="J8" s="1504">
        <f t="shared" si="0"/>
        <v>0</v>
      </c>
      <c r="K8" s="1504">
        <f t="shared" si="0"/>
        <v>0</v>
      </c>
      <c r="L8" s="1504">
        <f t="shared" si="0"/>
        <v>1</v>
      </c>
      <c r="M8" s="1504">
        <f t="shared" si="0"/>
        <v>1</v>
      </c>
      <c r="N8" s="1504">
        <f t="shared" si="0"/>
        <v>13</v>
      </c>
      <c r="O8" s="1504">
        <f t="shared" si="0"/>
        <v>1</v>
      </c>
      <c r="P8" s="1504">
        <f t="shared" si="0"/>
        <v>14</v>
      </c>
      <c r="Q8" s="1505">
        <f>SUM(B8,E8,H8,K8,N8)</f>
        <v>13</v>
      </c>
      <c r="R8" s="1505">
        <f>SUM(C8,F8,I8,L8,O8)</f>
        <v>2</v>
      </c>
      <c r="S8" s="1506">
        <f>SUM(Q8:R8)</f>
        <v>15</v>
      </c>
    </row>
    <row r="9" spans="1:19" ht="22.5" customHeight="1" thickBot="1">
      <c r="A9" s="1507" t="s">
        <v>14</v>
      </c>
      <c r="B9" s="1508">
        <f t="shared" ref="B9:S9" si="1">SUM(B8:B8)</f>
        <v>0</v>
      </c>
      <c r="C9" s="1508">
        <f t="shared" si="1"/>
        <v>0</v>
      </c>
      <c r="D9" s="1508">
        <f t="shared" si="1"/>
        <v>0</v>
      </c>
      <c r="E9" s="1508">
        <f t="shared" si="1"/>
        <v>0</v>
      </c>
      <c r="F9" s="1508">
        <f t="shared" si="1"/>
        <v>0</v>
      </c>
      <c r="G9" s="1508">
        <f t="shared" si="1"/>
        <v>0</v>
      </c>
      <c r="H9" s="1508">
        <f t="shared" si="1"/>
        <v>0</v>
      </c>
      <c r="I9" s="1508">
        <f t="shared" si="1"/>
        <v>0</v>
      </c>
      <c r="J9" s="1508">
        <f t="shared" si="1"/>
        <v>0</v>
      </c>
      <c r="K9" s="1508">
        <f t="shared" si="1"/>
        <v>0</v>
      </c>
      <c r="L9" s="1508">
        <f t="shared" si="1"/>
        <v>1</v>
      </c>
      <c r="M9" s="1508">
        <f t="shared" si="1"/>
        <v>1</v>
      </c>
      <c r="N9" s="1508">
        <f t="shared" si="1"/>
        <v>13</v>
      </c>
      <c r="O9" s="1508">
        <f t="shared" si="1"/>
        <v>1</v>
      </c>
      <c r="P9" s="1508">
        <f t="shared" si="1"/>
        <v>14</v>
      </c>
      <c r="Q9" s="1508">
        <f t="shared" si="1"/>
        <v>13</v>
      </c>
      <c r="R9" s="1508">
        <f t="shared" si="1"/>
        <v>2</v>
      </c>
      <c r="S9" s="1509">
        <f t="shared" si="1"/>
        <v>15</v>
      </c>
    </row>
    <row r="10" spans="1:19" ht="22.5" customHeight="1" thickBot="1">
      <c r="A10" s="1510" t="s">
        <v>15</v>
      </c>
      <c r="B10" s="1511"/>
      <c r="C10" s="1512"/>
      <c r="D10" s="1513"/>
      <c r="E10" s="1511"/>
      <c r="F10" s="1512"/>
      <c r="G10" s="1513"/>
      <c r="H10" s="1511"/>
      <c r="I10" s="1512"/>
      <c r="J10" s="1513"/>
      <c r="K10" s="1511"/>
      <c r="L10" s="1512"/>
      <c r="M10" s="1513"/>
      <c r="N10" s="1511"/>
      <c r="O10" s="1512"/>
      <c r="P10" s="1513"/>
      <c r="Q10" s="1511"/>
      <c r="R10" s="1512"/>
      <c r="S10" s="1513"/>
    </row>
    <row r="11" spans="1:19" ht="22.5" customHeight="1" thickBot="1">
      <c r="A11" s="1510" t="s">
        <v>16</v>
      </c>
      <c r="B11" s="1514"/>
      <c r="C11" s="1271"/>
      <c r="D11" s="929"/>
      <c r="E11" s="1514"/>
      <c r="F11" s="1271"/>
      <c r="G11" s="929"/>
      <c r="H11" s="1514"/>
      <c r="I11" s="1271"/>
      <c r="J11" s="929"/>
      <c r="K11" s="1514"/>
      <c r="L11" s="1271"/>
      <c r="M11" s="929"/>
      <c r="N11" s="1270"/>
      <c r="O11" s="1515"/>
      <c r="P11" s="929"/>
      <c r="Q11" s="1270"/>
      <c r="R11" s="1515"/>
      <c r="S11" s="929"/>
    </row>
    <row r="12" spans="1:19" ht="22.5" customHeight="1" thickBot="1">
      <c r="A12" s="1447" t="s">
        <v>231</v>
      </c>
      <c r="B12" s="1516">
        <v>0</v>
      </c>
      <c r="C12" s="1517">
        <v>0</v>
      </c>
      <c r="D12" s="1518">
        <v>0</v>
      </c>
      <c r="E12" s="1519">
        <v>0</v>
      </c>
      <c r="F12" s="1517">
        <v>0</v>
      </c>
      <c r="G12" s="1518">
        <v>0</v>
      </c>
      <c r="H12" s="1516">
        <v>0</v>
      </c>
      <c r="I12" s="1517">
        <v>0</v>
      </c>
      <c r="J12" s="1518">
        <v>0</v>
      </c>
      <c r="K12" s="1516">
        <v>0</v>
      </c>
      <c r="L12" s="1517">
        <v>1</v>
      </c>
      <c r="M12" s="1518">
        <v>1</v>
      </c>
      <c r="N12" s="1516">
        <v>13</v>
      </c>
      <c r="O12" s="1517">
        <v>1</v>
      </c>
      <c r="P12" s="1520">
        <v>14</v>
      </c>
      <c r="Q12" s="1521">
        <f>B12+E12+H12+K12+N12</f>
        <v>13</v>
      </c>
      <c r="R12" s="1522">
        <f>C12+F12+I12+L12+O12</f>
        <v>2</v>
      </c>
      <c r="S12" s="1523">
        <f>Q12+R12</f>
        <v>15</v>
      </c>
    </row>
    <row r="13" spans="1:19" ht="22.5" customHeight="1" thickBot="1">
      <c r="A13" s="1524" t="s">
        <v>17</v>
      </c>
      <c r="B13" s="1508">
        <f t="shared" ref="B13:S13" si="2">SUM(B12:B12)</f>
        <v>0</v>
      </c>
      <c r="C13" s="1508">
        <f t="shared" si="2"/>
        <v>0</v>
      </c>
      <c r="D13" s="1508">
        <f t="shared" si="2"/>
        <v>0</v>
      </c>
      <c r="E13" s="1508">
        <f t="shared" si="2"/>
        <v>0</v>
      </c>
      <c r="F13" s="1508">
        <f t="shared" si="2"/>
        <v>0</v>
      </c>
      <c r="G13" s="1508">
        <f t="shared" si="2"/>
        <v>0</v>
      </c>
      <c r="H13" s="1508">
        <f t="shared" si="2"/>
        <v>0</v>
      </c>
      <c r="I13" s="1508">
        <f t="shared" si="2"/>
        <v>0</v>
      </c>
      <c r="J13" s="1508">
        <f t="shared" si="2"/>
        <v>0</v>
      </c>
      <c r="K13" s="1508">
        <f t="shared" si="2"/>
        <v>0</v>
      </c>
      <c r="L13" s="1508">
        <f t="shared" si="2"/>
        <v>1</v>
      </c>
      <c r="M13" s="1508">
        <f t="shared" si="2"/>
        <v>1</v>
      </c>
      <c r="N13" s="1508">
        <f t="shared" si="2"/>
        <v>13</v>
      </c>
      <c r="O13" s="1508">
        <f t="shared" si="2"/>
        <v>1</v>
      </c>
      <c r="P13" s="1508">
        <f t="shared" si="2"/>
        <v>14</v>
      </c>
      <c r="Q13" s="1508">
        <f t="shared" si="2"/>
        <v>13</v>
      </c>
      <c r="R13" s="1508">
        <f t="shared" si="2"/>
        <v>2</v>
      </c>
      <c r="S13" s="1509">
        <f t="shared" si="2"/>
        <v>15</v>
      </c>
    </row>
    <row r="14" spans="1:19" ht="22.5" customHeight="1" thickBot="1">
      <c r="A14" s="1525" t="s">
        <v>18</v>
      </c>
      <c r="B14" s="1526"/>
      <c r="C14" s="1527"/>
      <c r="D14" s="1528"/>
      <c r="E14" s="1526"/>
      <c r="F14" s="1527"/>
      <c r="G14" s="1528"/>
      <c r="H14" s="1526"/>
      <c r="I14" s="1527"/>
      <c r="J14" s="1528"/>
      <c r="K14" s="1526"/>
      <c r="L14" s="1527"/>
      <c r="M14" s="1528"/>
      <c r="N14" s="1526"/>
      <c r="O14" s="1527"/>
      <c r="P14" s="1528"/>
      <c r="Q14" s="1529"/>
      <c r="R14" s="1527"/>
      <c r="S14" s="1530"/>
    </row>
    <row r="15" spans="1:19" ht="22.5" customHeight="1" thickBot="1">
      <c r="A15" s="1447" t="s">
        <v>231</v>
      </c>
      <c r="B15" s="1459">
        <v>0</v>
      </c>
      <c r="C15" s="1460">
        <v>0</v>
      </c>
      <c r="D15" s="1461">
        <v>0</v>
      </c>
      <c r="E15" s="1459">
        <v>0</v>
      </c>
      <c r="F15" s="1460">
        <v>0</v>
      </c>
      <c r="G15" s="1461">
        <v>0</v>
      </c>
      <c r="H15" s="1459">
        <v>0</v>
      </c>
      <c r="I15" s="1460">
        <v>0</v>
      </c>
      <c r="J15" s="1461">
        <v>0</v>
      </c>
      <c r="K15" s="1459">
        <v>0</v>
      </c>
      <c r="L15" s="1460">
        <v>0</v>
      </c>
      <c r="M15" s="1461">
        <v>0</v>
      </c>
      <c r="N15" s="1459">
        <v>0</v>
      </c>
      <c r="O15" s="1460">
        <v>0</v>
      </c>
      <c r="P15" s="1461">
        <v>0</v>
      </c>
      <c r="Q15" s="1508">
        <f>B15+E15+H15+K15+N15</f>
        <v>0</v>
      </c>
      <c r="R15" s="1531">
        <f>C15+F15+I15+L15+O15</f>
        <v>0</v>
      </c>
      <c r="S15" s="1532">
        <f>Q15+R15</f>
        <v>0</v>
      </c>
    </row>
    <row r="16" spans="1:19" ht="28.5" customHeight="1" thickBot="1">
      <c r="A16" s="1507" t="s">
        <v>19</v>
      </c>
      <c r="B16" s="931">
        <f t="shared" ref="B16:S16" si="3">SUM(B15:B15)</f>
        <v>0</v>
      </c>
      <c r="C16" s="931">
        <f t="shared" si="3"/>
        <v>0</v>
      </c>
      <c r="D16" s="931">
        <f t="shared" si="3"/>
        <v>0</v>
      </c>
      <c r="E16" s="931">
        <f t="shared" si="3"/>
        <v>0</v>
      </c>
      <c r="F16" s="931">
        <f t="shared" si="3"/>
        <v>0</v>
      </c>
      <c r="G16" s="931">
        <f t="shared" si="3"/>
        <v>0</v>
      </c>
      <c r="H16" s="931">
        <f t="shared" si="3"/>
        <v>0</v>
      </c>
      <c r="I16" s="931">
        <f t="shared" si="3"/>
        <v>0</v>
      </c>
      <c r="J16" s="931">
        <f t="shared" si="3"/>
        <v>0</v>
      </c>
      <c r="K16" s="931">
        <f t="shared" si="3"/>
        <v>0</v>
      </c>
      <c r="L16" s="931">
        <f t="shared" si="3"/>
        <v>0</v>
      </c>
      <c r="M16" s="931">
        <f t="shared" si="3"/>
        <v>0</v>
      </c>
      <c r="N16" s="931">
        <f t="shared" si="3"/>
        <v>0</v>
      </c>
      <c r="O16" s="931">
        <f t="shared" si="3"/>
        <v>0</v>
      </c>
      <c r="P16" s="931">
        <f t="shared" si="3"/>
        <v>0</v>
      </c>
      <c r="Q16" s="931">
        <f t="shared" si="3"/>
        <v>0</v>
      </c>
      <c r="R16" s="931">
        <f t="shared" si="3"/>
        <v>0</v>
      </c>
      <c r="S16" s="931">
        <f t="shared" si="3"/>
        <v>0</v>
      </c>
    </row>
    <row r="17" spans="1:19" ht="22.5" customHeight="1" thickBot="1">
      <c r="A17" s="1431" t="s">
        <v>257</v>
      </c>
      <c r="B17" s="1533">
        <f t="shared" ref="B17:S17" si="4">SUM(B13,B16)</f>
        <v>0</v>
      </c>
      <c r="C17" s="1533">
        <f t="shared" si="4"/>
        <v>0</v>
      </c>
      <c r="D17" s="1533">
        <f t="shared" si="4"/>
        <v>0</v>
      </c>
      <c r="E17" s="1533">
        <f t="shared" si="4"/>
        <v>0</v>
      </c>
      <c r="F17" s="1533">
        <f t="shared" si="4"/>
        <v>0</v>
      </c>
      <c r="G17" s="1533">
        <f t="shared" si="4"/>
        <v>0</v>
      </c>
      <c r="H17" s="1533">
        <f t="shared" si="4"/>
        <v>0</v>
      </c>
      <c r="I17" s="1533">
        <f t="shared" si="4"/>
        <v>0</v>
      </c>
      <c r="J17" s="1533">
        <f t="shared" si="4"/>
        <v>0</v>
      </c>
      <c r="K17" s="1533">
        <f t="shared" si="4"/>
        <v>0</v>
      </c>
      <c r="L17" s="1533">
        <f t="shared" si="4"/>
        <v>1</v>
      </c>
      <c r="M17" s="1533">
        <f t="shared" si="4"/>
        <v>1</v>
      </c>
      <c r="N17" s="1533">
        <f t="shared" si="4"/>
        <v>13</v>
      </c>
      <c r="O17" s="1533">
        <f t="shared" si="4"/>
        <v>1</v>
      </c>
      <c r="P17" s="1533">
        <f t="shared" si="4"/>
        <v>14</v>
      </c>
      <c r="Q17" s="1533">
        <f t="shared" si="4"/>
        <v>13</v>
      </c>
      <c r="R17" s="1533">
        <f t="shared" si="4"/>
        <v>2</v>
      </c>
      <c r="S17" s="1533">
        <f t="shared" si="4"/>
        <v>15</v>
      </c>
    </row>
    <row r="18" spans="1:19" ht="22.5" customHeight="1">
      <c r="A18" s="930"/>
      <c r="B18" s="930"/>
      <c r="C18" s="930"/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930"/>
      <c r="O18" s="930"/>
      <c r="P18" s="930"/>
      <c r="Q18" s="930"/>
      <c r="R18" s="930"/>
      <c r="S18" s="930"/>
    </row>
    <row r="19" spans="1:19" ht="22.5" customHeight="1">
      <c r="A19" s="930"/>
      <c r="B19" s="930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</row>
    <row r="20" spans="1:19" ht="22.5" customHeight="1">
      <c r="A20" s="930"/>
      <c r="B20" s="930"/>
      <c r="C20" s="930"/>
      <c r="D20" s="930"/>
      <c r="E20" s="930"/>
      <c r="F20" s="930"/>
      <c r="G20" s="930"/>
      <c r="H20" s="930"/>
      <c r="I20" s="930"/>
      <c r="J20" s="930"/>
      <c r="K20" s="930"/>
      <c r="L20" s="930"/>
      <c r="M20" s="930"/>
      <c r="N20" s="930"/>
      <c r="O20" s="930"/>
      <c r="P20" s="930"/>
      <c r="Q20" s="930"/>
      <c r="R20" s="930"/>
      <c r="S20" s="930"/>
    </row>
    <row r="21" spans="1:19" ht="31.5" customHeight="1">
      <c r="A21" s="930"/>
      <c r="B21" s="930"/>
      <c r="C21" s="930"/>
      <c r="D21" s="930"/>
      <c r="E21" s="930"/>
      <c r="F21" s="930"/>
      <c r="G21" s="930"/>
      <c r="H21" s="930"/>
      <c r="I21" s="930"/>
      <c r="J21" s="930"/>
      <c r="K21" s="930"/>
      <c r="L21" s="930"/>
      <c r="M21" s="930"/>
      <c r="N21" s="930"/>
      <c r="O21" s="930"/>
      <c r="P21" s="930"/>
      <c r="Q21" s="930"/>
      <c r="R21" s="930"/>
      <c r="S21" s="930"/>
    </row>
    <row r="22" spans="1:19" ht="30" customHeight="1">
      <c r="A22" s="930"/>
      <c r="B22" s="930"/>
      <c r="C22" s="930"/>
      <c r="D22" s="930"/>
      <c r="E22" s="930"/>
      <c r="F22" s="930"/>
      <c r="G22" s="930"/>
      <c r="H22" s="930"/>
      <c r="I22" s="930"/>
      <c r="J22" s="930"/>
      <c r="K22" s="930"/>
      <c r="L22" s="930"/>
      <c r="M22" s="930"/>
      <c r="N22" s="930"/>
      <c r="O22" s="930"/>
      <c r="P22" s="930"/>
      <c r="Q22" s="930"/>
      <c r="R22" s="930"/>
      <c r="S22" s="930"/>
    </row>
    <row r="23" spans="1:19" ht="22.5" customHeight="1">
      <c r="A23" s="930"/>
      <c r="B23" s="930"/>
      <c r="C23" s="930"/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</row>
    <row r="24" spans="1:19" ht="22.5" customHeight="1">
      <c r="A24" s="930"/>
      <c r="B24" s="930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</row>
    <row r="25" spans="1:19" ht="22.5" customHeight="1">
      <c r="A25" s="930"/>
      <c r="B25" s="930"/>
      <c r="C25" s="930"/>
      <c r="D25" s="930"/>
      <c r="E25" s="930"/>
      <c r="F25" s="930"/>
      <c r="G25" s="930"/>
      <c r="H25" s="930"/>
      <c r="I25" s="930"/>
      <c r="J25" s="930"/>
      <c r="K25" s="930"/>
      <c r="L25" s="930"/>
      <c r="M25" s="930"/>
      <c r="N25" s="930"/>
      <c r="O25" s="930"/>
      <c r="P25" s="930"/>
      <c r="Q25" s="930"/>
      <c r="R25" s="930"/>
      <c r="S25" s="930"/>
    </row>
    <row r="26" spans="1:19" ht="22.5" customHeight="1">
      <c r="A26" s="930"/>
      <c r="B26" s="930"/>
      <c r="C26" s="930"/>
      <c r="D26" s="930"/>
      <c r="E26" s="930"/>
      <c r="F26" s="930"/>
      <c r="G26" s="930"/>
      <c r="H26" s="930"/>
      <c r="I26" s="930"/>
      <c r="J26" s="930"/>
      <c r="K26" s="930"/>
      <c r="L26" s="930"/>
      <c r="M26" s="930"/>
      <c r="N26" s="930"/>
      <c r="O26" s="930"/>
      <c r="P26" s="930"/>
      <c r="Q26" s="930"/>
      <c r="R26" s="930"/>
      <c r="S26" s="930"/>
    </row>
    <row r="27" spans="1:19" ht="22.5" customHeight="1">
      <c r="A27" s="930"/>
      <c r="B27" s="930"/>
      <c r="C27" s="930"/>
      <c r="D27" s="930"/>
      <c r="E27" s="930"/>
      <c r="F27" s="930"/>
      <c r="G27" s="930"/>
      <c r="H27" s="930"/>
      <c r="I27" s="930"/>
      <c r="J27" s="930"/>
      <c r="K27" s="930"/>
      <c r="L27" s="930"/>
      <c r="M27" s="930"/>
      <c r="N27" s="930"/>
      <c r="O27" s="930"/>
      <c r="P27" s="930"/>
      <c r="Q27" s="930"/>
      <c r="R27" s="930"/>
      <c r="S27" s="930"/>
    </row>
    <row r="28" spans="1:19" ht="22.5" customHeight="1"/>
    <row r="29" spans="1:19" ht="22.5" customHeight="1"/>
    <row r="30" spans="1:19" ht="22.5" customHeight="1"/>
    <row r="31" spans="1:19" ht="22.5" customHeight="1"/>
    <row r="32" spans="1:19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"/>
  <sheetViews>
    <sheetView zoomScale="50" zoomScaleNormal="50" workbookViewId="0">
      <selection activeCell="G28" sqref="G28"/>
    </sheetView>
  </sheetViews>
  <sheetFormatPr defaultRowHeight="20.25"/>
  <cols>
    <col min="1" max="1" width="91.42578125" style="853" customWidth="1"/>
    <col min="2" max="2" width="13.85546875" style="853" customWidth="1"/>
    <col min="3" max="3" width="12.140625" style="853" customWidth="1"/>
    <col min="4" max="4" width="11" style="853" customWidth="1"/>
    <col min="5" max="5" width="14.140625" style="853" customWidth="1"/>
    <col min="6" max="6" width="11.85546875" style="853" customWidth="1"/>
    <col min="7" max="7" width="11.5703125" style="853" customWidth="1"/>
    <col min="8" max="8" width="13" style="853" customWidth="1"/>
    <col min="9" max="9" width="12.140625" style="853" customWidth="1"/>
    <col min="10" max="10" width="13" style="853" customWidth="1"/>
    <col min="11" max="11" width="14.28515625" style="853" customWidth="1"/>
    <col min="12" max="12" width="13.140625" style="853" customWidth="1"/>
    <col min="13" max="13" width="10.7109375" style="853" customWidth="1"/>
    <col min="14" max="256" width="9.140625" style="853"/>
    <col min="257" max="257" width="91.42578125" style="853" customWidth="1"/>
    <col min="258" max="258" width="13.85546875" style="853" customWidth="1"/>
    <col min="259" max="259" width="12.140625" style="853" customWidth="1"/>
    <col min="260" max="260" width="11" style="853" customWidth="1"/>
    <col min="261" max="261" width="14.140625" style="853" customWidth="1"/>
    <col min="262" max="262" width="11.85546875" style="853" customWidth="1"/>
    <col min="263" max="263" width="11.5703125" style="853" customWidth="1"/>
    <col min="264" max="264" width="13" style="853" customWidth="1"/>
    <col min="265" max="265" width="12.140625" style="853" customWidth="1"/>
    <col min="266" max="266" width="13" style="853" customWidth="1"/>
    <col min="267" max="267" width="14.28515625" style="853" customWidth="1"/>
    <col min="268" max="268" width="13.140625" style="853" customWidth="1"/>
    <col min="269" max="269" width="10.7109375" style="853" customWidth="1"/>
    <col min="270" max="512" width="9.140625" style="853"/>
    <col min="513" max="513" width="91.42578125" style="853" customWidth="1"/>
    <col min="514" max="514" width="13.85546875" style="853" customWidth="1"/>
    <col min="515" max="515" width="12.140625" style="853" customWidth="1"/>
    <col min="516" max="516" width="11" style="853" customWidth="1"/>
    <col min="517" max="517" width="14.140625" style="853" customWidth="1"/>
    <col min="518" max="518" width="11.85546875" style="853" customWidth="1"/>
    <col min="519" max="519" width="11.5703125" style="853" customWidth="1"/>
    <col min="520" max="520" width="13" style="853" customWidth="1"/>
    <col min="521" max="521" width="12.140625" style="853" customWidth="1"/>
    <col min="522" max="522" width="13" style="853" customWidth="1"/>
    <col min="523" max="523" width="14.28515625" style="853" customWidth="1"/>
    <col min="524" max="524" width="13.140625" style="853" customWidth="1"/>
    <col min="525" max="525" width="10.7109375" style="853" customWidth="1"/>
    <col min="526" max="768" width="9.140625" style="853"/>
    <col min="769" max="769" width="91.42578125" style="853" customWidth="1"/>
    <col min="770" max="770" width="13.85546875" style="853" customWidth="1"/>
    <col min="771" max="771" width="12.140625" style="853" customWidth="1"/>
    <col min="772" max="772" width="11" style="853" customWidth="1"/>
    <col min="773" max="773" width="14.140625" style="853" customWidth="1"/>
    <col min="774" max="774" width="11.85546875" style="853" customWidth="1"/>
    <col min="775" max="775" width="11.5703125" style="853" customWidth="1"/>
    <col min="776" max="776" width="13" style="853" customWidth="1"/>
    <col min="777" max="777" width="12.140625" style="853" customWidth="1"/>
    <col min="778" max="778" width="13" style="853" customWidth="1"/>
    <col min="779" max="779" width="14.28515625" style="853" customWidth="1"/>
    <col min="780" max="780" width="13.140625" style="853" customWidth="1"/>
    <col min="781" max="781" width="10.7109375" style="853" customWidth="1"/>
    <col min="782" max="1024" width="9.140625" style="853"/>
    <col min="1025" max="1025" width="91.42578125" style="853" customWidth="1"/>
    <col min="1026" max="1026" width="13.85546875" style="853" customWidth="1"/>
    <col min="1027" max="1027" width="12.140625" style="853" customWidth="1"/>
    <col min="1028" max="1028" width="11" style="853" customWidth="1"/>
    <col min="1029" max="1029" width="14.140625" style="853" customWidth="1"/>
    <col min="1030" max="1030" width="11.85546875" style="853" customWidth="1"/>
    <col min="1031" max="1031" width="11.5703125" style="853" customWidth="1"/>
    <col min="1032" max="1032" width="13" style="853" customWidth="1"/>
    <col min="1033" max="1033" width="12.140625" style="853" customWidth="1"/>
    <col min="1034" max="1034" width="13" style="853" customWidth="1"/>
    <col min="1035" max="1035" width="14.28515625" style="853" customWidth="1"/>
    <col min="1036" max="1036" width="13.140625" style="853" customWidth="1"/>
    <col min="1037" max="1037" width="10.7109375" style="853" customWidth="1"/>
    <col min="1038" max="1280" width="9.140625" style="853"/>
    <col min="1281" max="1281" width="91.42578125" style="853" customWidth="1"/>
    <col min="1282" max="1282" width="13.85546875" style="853" customWidth="1"/>
    <col min="1283" max="1283" width="12.140625" style="853" customWidth="1"/>
    <col min="1284" max="1284" width="11" style="853" customWidth="1"/>
    <col min="1285" max="1285" width="14.140625" style="853" customWidth="1"/>
    <col min="1286" max="1286" width="11.85546875" style="853" customWidth="1"/>
    <col min="1287" max="1287" width="11.5703125" style="853" customWidth="1"/>
    <col min="1288" max="1288" width="13" style="853" customWidth="1"/>
    <col min="1289" max="1289" width="12.140625" style="853" customWidth="1"/>
    <col min="1290" max="1290" width="13" style="853" customWidth="1"/>
    <col min="1291" max="1291" width="14.28515625" style="853" customWidth="1"/>
    <col min="1292" max="1292" width="13.140625" style="853" customWidth="1"/>
    <col min="1293" max="1293" width="10.7109375" style="853" customWidth="1"/>
    <col min="1294" max="1536" width="9.140625" style="853"/>
    <col min="1537" max="1537" width="91.42578125" style="853" customWidth="1"/>
    <col min="1538" max="1538" width="13.85546875" style="853" customWidth="1"/>
    <col min="1539" max="1539" width="12.140625" style="853" customWidth="1"/>
    <col min="1540" max="1540" width="11" style="853" customWidth="1"/>
    <col min="1541" max="1541" width="14.140625" style="853" customWidth="1"/>
    <col min="1542" max="1542" width="11.85546875" style="853" customWidth="1"/>
    <col min="1543" max="1543" width="11.5703125" style="853" customWidth="1"/>
    <col min="1544" max="1544" width="13" style="853" customWidth="1"/>
    <col min="1545" max="1545" width="12.140625" style="853" customWidth="1"/>
    <col min="1546" max="1546" width="13" style="853" customWidth="1"/>
    <col min="1547" max="1547" width="14.28515625" style="853" customWidth="1"/>
    <col min="1548" max="1548" width="13.140625" style="853" customWidth="1"/>
    <col min="1549" max="1549" width="10.7109375" style="853" customWidth="1"/>
    <col min="1550" max="1792" width="9.140625" style="853"/>
    <col min="1793" max="1793" width="91.42578125" style="853" customWidth="1"/>
    <col min="1794" max="1794" width="13.85546875" style="853" customWidth="1"/>
    <col min="1795" max="1795" width="12.140625" style="853" customWidth="1"/>
    <col min="1796" max="1796" width="11" style="853" customWidth="1"/>
    <col min="1797" max="1797" width="14.140625" style="853" customWidth="1"/>
    <col min="1798" max="1798" width="11.85546875" style="853" customWidth="1"/>
    <col min="1799" max="1799" width="11.5703125" style="853" customWidth="1"/>
    <col min="1800" max="1800" width="13" style="853" customWidth="1"/>
    <col min="1801" max="1801" width="12.140625" style="853" customWidth="1"/>
    <col min="1802" max="1802" width="13" style="853" customWidth="1"/>
    <col min="1803" max="1803" width="14.28515625" style="853" customWidth="1"/>
    <col min="1804" max="1804" width="13.140625" style="853" customWidth="1"/>
    <col min="1805" max="1805" width="10.7109375" style="853" customWidth="1"/>
    <col min="1806" max="2048" width="9.140625" style="853"/>
    <col min="2049" max="2049" width="91.42578125" style="853" customWidth="1"/>
    <col min="2050" max="2050" width="13.85546875" style="853" customWidth="1"/>
    <col min="2051" max="2051" width="12.140625" style="853" customWidth="1"/>
    <col min="2052" max="2052" width="11" style="853" customWidth="1"/>
    <col min="2053" max="2053" width="14.140625" style="853" customWidth="1"/>
    <col min="2054" max="2054" width="11.85546875" style="853" customWidth="1"/>
    <col min="2055" max="2055" width="11.5703125" style="853" customWidth="1"/>
    <col min="2056" max="2056" width="13" style="853" customWidth="1"/>
    <col min="2057" max="2057" width="12.140625" style="853" customWidth="1"/>
    <col min="2058" max="2058" width="13" style="853" customWidth="1"/>
    <col min="2059" max="2059" width="14.28515625" style="853" customWidth="1"/>
    <col min="2060" max="2060" width="13.140625" style="853" customWidth="1"/>
    <col min="2061" max="2061" width="10.7109375" style="853" customWidth="1"/>
    <col min="2062" max="2304" width="9.140625" style="853"/>
    <col min="2305" max="2305" width="91.42578125" style="853" customWidth="1"/>
    <col min="2306" max="2306" width="13.85546875" style="853" customWidth="1"/>
    <col min="2307" max="2307" width="12.140625" style="853" customWidth="1"/>
    <col min="2308" max="2308" width="11" style="853" customWidth="1"/>
    <col min="2309" max="2309" width="14.140625" style="853" customWidth="1"/>
    <col min="2310" max="2310" width="11.85546875" style="853" customWidth="1"/>
    <col min="2311" max="2311" width="11.5703125" style="853" customWidth="1"/>
    <col min="2312" max="2312" width="13" style="853" customWidth="1"/>
    <col min="2313" max="2313" width="12.140625" style="853" customWidth="1"/>
    <col min="2314" max="2314" width="13" style="853" customWidth="1"/>
    <col min="2315" max="2315" width="14.28515625" style="853" customWidth="1"/>
    <col min="2316" max="2316" width="13.140625" style="853" customWidth="1"/>
    <col min="2317" max="2317" width="10.7109375" style="853" customWidth="1"/>
    <col min="2318" max="2560" width="9.140625" style="853"/>
    <col min="2561" max="2561" width="91.42578125" style="853" customWidth="1"/>
    <col min="2562" max="2562" width="13.85546875" style="853" customWidth="1"/>
    <col min="2563" max="2563" width="12.140625" style="853" customWidth="1"/>
    <col min="2564" max="2564" width="11" style="853" customWidth="1"/>
    <col min="2565" max="2565" width="14.140625" style="853" customWidth="1"/>
    <col min="2566" max="2566" width="11.85546875" style="853" customWidth="1"/>
    <col min="2567" max="2567" width="11.5703125" style="853" customWidth="1"/>
    <col min="2568" max="2568" width="13" style="853" customWidth="1"/>
    <col min="2569" max="2569" width="12.140625" style="853" customWidth="1"/>
    <col min="2570" max="2570" width="13" style="853" customWidth="1"/>
    <col min="2571" max="2571" width="14.28515625" style="853" customWidth="1"/>
    <col min="2572" max="2572" width="13.140625" style="853" customWidth="1"/>
    <col min="2573" max="2573" width="10.7109375" style="853" customWidth="1"/>
    <col min="2574" max="2816" width="9.140625" style="853"/>
    <col min="2817" max="2817" width="91.42578125" style="853" customWidth="1"/>
    <col min="2818" max="2818" width="13.85546875" style="853" customWidth="1"/>
    <col min="2819" max="2819" width="12.140625" style="853" customWidth="1"/>
    <col min="2820" max="2820" width="11" style="853" customWidth="1"/>
    <col min="2821" max="2821" width="14.140625" style="853" customWidth="1"/>
    <col min="2822" max="2822" width="11.85546875" style="853" customWidth="1"/>
    <col min="2823" max="2823" width="11.5703125" style="853" customWidth="1"/>
    <col min="2824" max="2824" width="13" style="853" customWidth="1"/>
    <col min="2825" max="2825" width="12.140625" style="853" customWidth="1"/>
    <col min="2826" max="2826" width="13" style="853" customWidth="1"/>
    <col min="2827" max="2827" width="14.28515625" style="853" customWidth="1"/>
    <col min="2828" max="2828" width="13.140625" style="853" customWidth="1"/>
    <col min="2829" max="2829" width="10.7109375" style="853" customWidth="1"/>
    <col min="2830" max="3072" width="9.140625" style="853"/>
    <col min="3073" max="3073" width="91.42578125" style="853" customWidth="1"/>
    <col min="3074" max="3074" width="13.85546875" style="853" customWidth="1"/>
    <col min="3075" max="3075" width="12.140625" style="853" customWidth="1"/>
    <col min="3076" max="3076" width="11" style="853" customWidth="1"/>
    <col min="3077" max="3077" width="14.140625" style="853" customWidth="1"/>
    <col min="3078" max="3078" width="11.85546875" style="853" customWidth="1"/>
    <col min="3079" max="3079" width="11.5703125" style="853" customWidth="1"/>
    <col min="3080" max="3080" width="13" style="853" customWidth="1"/>
    <col min="3081" max="3081" width="12.140625" style="853" customWidth="1"/>
    <col min="3082" max="3082" width="13" style="853" customWidth="1"/>
    <col min="3083" max="3083" width="14.28515625" style="853" customWidth="1"/>
    <col min="3084" max="3084" width="13.140625" style="853" customWidth="1"/>
    <col min="3085" max="3085" width="10.7109375" style="853" customWidth="1"/>
    <col min="3086" max="3328" width="9.140625" style="853"/>
    <col min="3329" max="3329" width="91.42578125" style="853" customWidth="1"/>
    <col min="3330" max="3330" width="13.85546875" style="853" customWidth="1"/>
    <col min="3331" max="3331" width="12.140625" style="853" customWidth="1"/>
    <col min="3332" max="3332" width="11" style="853" customWidth="1"/>
    <col min="3333" max="3333" width="14.140625" style="853" customWidth="1"/>
    <col min="3334" max="3334" width="11.85546875" style="853" customWidth="1"/>
    <col min="3335" max="3335" width="11.5703125" style="853" customWidth="1"/>
    <col min="3336" max="3336" width="13" style="853" customWidth="1"/>
    <col min="3337" max="3337" width="12.140625" style="853" customWidth="1"/>
    <col min="3338" max="3338" width="13" style="853" customWidth="1"/>
    <col min="3339" max="3339" width="14.28515625" style="853" customWidth="1"/>
    <col min="3340" max="3340" width="13.140625" style="853" customWidth="1"/>
    <col min="3341" max="3341" width="10.7109375" style="853" customWidth="1"/>
    <col min="3342" max="3584" width="9.140625" style="853"/>
    <col min="3585" max="3585" width="91.42578125" style="853" customWidth="1"/>
    <col min="3586" max="3586" width="13.85546875" style="853" customWidth="1"/>
    <col min="3587" max="3587" width="12.140625" style="853" customWidth="1"/>
    <col min="3588" max="3588" width="11" style="853" customWidth="1"/>
    <col min="3589" max="3589" width="14.140625" style="853" customWidth="1"/>
    <col min="3590" max="3590" width="11.85546875" style="853" customWidth="1"/>
    <col min="3591" max="3591" width="11.5703125" style="853" customWidth="1"/>
    <col min="3592" max="3592" width="13" style="853" customWidth="1"/>
    <col min="3593" max="3593" width="12.140625" style="853" customWidth="1"/>
    <col min="3594" max="3594" width="13" style="853" customWidth="1"/>
    <col min="3595" max="3595" width="14.28515625" style="853" customWidth="1"/>
    <col min="3596" max="3596" width="13.140625" style="853" customWidth="1"/>
    <col min="3597" max="3597" width="10.7109375" style="853" customWidth="1"/>
    <col min="3598" max="3840" width="9.140625" style="853"/>
    <col min="3841" max="3841" width="91.42578125" style="853" customWidth="1"/>
    <col min="3842" max="3842" width="13.85546875" style="853" customWidth="1"/>
    <col min="3843" max="3843" width="12.140625" style="853" customWidth="1"/>
    <col min="3844" max="3844" width="11" style="853" customWidth="1"/>
    <col min="3845" max="3845" width="14.140625" style="853" customWidth="1"/>
    <col min="3846" max="3846" width="11.85546875" style="853" customWidth="1"/>
    <col min="3847" max="3847" width="11.5703125" style="853" customWidth="1"/>
    <col min="3848" max="3848" width="13" style="853" customWidth="1"/>
    <col min="3849" max="3849" width="12.140625" style="853" customWidth="1"/>
    <col min="3850" max="3850" width="13" style="853" customWidth="1"/>
    <col min="3851" max="3851" width="14.28515625" style="853" customWidth="1"/>
    <col min="3852" max="3852" width="13.140625" style="853" customWidth="1"/>
    <col min="3853" max="3853" width="10.7109375" style="853" customWidth="1"/>
    <col min="3854" max="4096" width="9.140625" style="853"/>
    <col min="4097" max="4097" width="91.42578125" style="853" customWidth="1"/>
    <col min="4098" max="4098" width="13.85546875" style="853" customWidth="1"/>
    <col min="4099" max="4099" width="12.140625" style="853" customWidth="1"/>
    <col min="4100" max="4100" width="11" style="853" customWidth="1"/>
    <col min="4101" max="4101" width="14.140625" style="853" customWidth="1"/>
    <col min="4102" max="4102" width="11.85546875" style="853" customWidth="1"/>
    <col min="4103" max="4103" width="11.5703125" style="853" customWidth="1"/>
    <col min="4104" max="4104" width="13" style="853" customWidth="1"/>
    <col min="4105" max="4105" width="12.140625" style="853" customWidth="1"/>
    <col min="4106" max="4106" width="13" style="853" customWidth="1"/>
    <col min="4107" max="4107" width="14.28515625" style="853" customWidth="1"/>
    <col min="4108" max="4108" width="13.140625" style="853" customWidth="1"/>
    <col min="4109" max="4109" width="10.7109375" style="853" customWidth="1"/>
    <col min="4110" max="4352" width="9.140625" style="853"/>
    <col min="4353" max="4353" width="91.42578125" style="853" customWidth="1"/>
    <col min="4354" max="4354" width="13.85546875" style="853" customWidth="1"/>
    <col min="4355" max="4355" width="12.140625" style="853" customWidth="1"/>
    <col min="4356" max="4356" width="11" style="853" customWidth="1"/>
    <col min="4357" max="4357" width="14.140625" style="853" customWidth="1"/>
    <col min="4358" max="4358" width="11.85546875" style="853" customWidth="1"/>
    <col min="4359" max="4359" width="11.5703125" style="853" customWidth="1"/>
    <col min="4360" max="4360" width="13" style="853" customWidth="1"/>
    <col min="4361" max="4361" width="12.140625" style="853" customWidth="1"/>
    <col min="4362" max="4362" width="13" style="853" customWidth="1"/>
    <col min="4363" max="4363" width="14.28515625" style="853" customWidth="1"/>
    <col min="4364" max="4364" width="13.140625" style="853" customWidth="1"/>
    <col min="4365" max="4365" width="10.7109375" style="853" customWidth="1"/>
    <col min="4366" max="4608" width="9.140625" style="853"/>
    <col min="4609" max="4609" width="91.42578125" style="853" customWidth="1"/>
    <col min="4610" max="4610" width="13.85546875" style="853" customWidth="1"/>
    <col min="4611" max="4611" width="12.140625" style="853" customWidth="1"/>
    <col min="4612" max="4612" width="11" style="853" customWidth="1"/>
    <col min="4613" max="4613" width="14.140625" style="853" customWidth="1"/>
    <col min="4614" max="4614" width="11.85546875" style="853" customWidth="1"/>
    <col min="4615" max="4615" width="11.5703125" style="853" customWidth="1"/>
    <col min="4616" max="4616" width="13" style="853" customWidth="1"/>
    <col min="4617" max="4617" width="12.140625" style="853" customWidth="1"/>
    <col min="4618" max="4618" width="13" style="853" customWidth="1"/>
    <col min="4619" max="4619" width="14.28515625" style="853" customWidth="1"/>
    <col min="4620" max="4620" width="13.140625" style="853" customWidth="1"/>
    <col min="4621" max="4621" width="10.7109375" style="853" customWidth="1"/>
    <col min="4622" max="4864" width="9.140625" style="853"/>
    <col min="4865" max="4865" width="91.42578125" style="853" customWidth="1"/>
    <col min="4866" max="4866" width="13.85546875" style="853" customWidth="1"/>
    <col min="4867" max="4867" width="12.140625" style="853" customWidth="1"/>
    <col min="4868" max="4868" width="11" style="853" customWidth="1"/>
    <col min="4869" max="4869" width="14.140625" style="853" customWidth="1"/>
    <col min="4870" max="4870" width="11.85546875" style="853" customWidth="1"/>
    <col min="4871" max="4871" width="11.5703125" style="853" customWidth="1"/>
    <col min="4872" max="4872" width="13" style="853" customWidth="1"/>
    <col min="4873" max="4873" width="12.140625" style="853" customWidth="1"/>
    <col min="4874" max="4874" width="13" style="853" customWidth="1"/>
    <col min="4875" max="4875" width="14.28515625" style="853" customWidth="1"/>
    <col min="4876" max="4876" width="13.140625" style="853" customWidth="1"/>
    <col min="4877" max="4877" width="10.7109375" style="853" customWidth="1"/>
    <col min="4878" max="5120" width="9.140625" style="853"/>
    <col min="5121" max="5121" width="91.42578125" style="853" customWidth="1"/>
    <col min="5122" max="5122" width="13.85546875" style="853" customWidth="1"/>
    <col min="5123" max="5123" width="12.140625" style="853" customWidth="1"/>
    <col min="5124" max="5124" width="11" style="853" customWidth="1"/>
    <col min="5125" max="5125" width="14.140625" style="853" customWidth="1"/>
    <col min="5126" max="5126" width="11.85546875" style="853" customWidth="1"/>
    <col min="5127" max="5127" width="11.5703125" style="853" customWidth="1"/>
    <col min="5128" max="5128" width="13" style="853" customWidth="1"/>
    <col min="5129" max="5129" width="12.140625" style="853" customWidth="1"/>
    <col min="5130" max="5130" width="13" style="853" customWidth="1"/>
    <col min="5131" max="5131" width="14.28515625" style="853" customWidth="1"/>
    <col min="5132" max="5132" width="13.140625" style="853" customWidth="1"/>
    <col min="5133" max="5133" width="10.7109375" style="853" customWidth="1"/>
    <col min="5134" max="5376" width="9.140625" style="853"/>
    <col min="5377" max="5377" width="91.42578125" style="853" customWidth="1"/>
    <col min="5378" max="5378" width="13.85546875" style="853" customWidth="1"/>
    <col min="5379" max="5379" width="12.140625" style="853" customWidth="1"/>
    <col min="5380" max="5380" width="11" style="853" customWidth="1"/>
    <col min="5381" max="5381" width="14.140625" style="853" customWidth="1"/>
    <col min="5382" max="5382" width="11.85546875" style="853" customWidth="1"/>
    <col min="5383" max="5383" width="11.5703125" style="853" customWidth="1"/>
    <col min="5384" max="5384" width="13" style="853" customWidth="1"/>
    <col min="5385" max="5385" width="12.140625" style="853" customWidth="1"/>
    <col min="5386" max="5386" width="13" style="853" customWidth="1"/>
    <col min="5387" max="5387" width="14.28515625" style="853" customWidth="1"/>
    <col min="5388" max="5388" width="13.140625" style="853" customWidth="1"/>
    <col min="5389" max="5389" width="10.7109375" style="853" customWidth="1"/>
    <col min="5390" max="5632" width="9.140625" style="853"/>
    <col min="5633" max="5633" width="91.42578125" style="853" customWidth="1"/>
    <col min="5634" max="5634" width="13.85546875" style="853" customWidth="1"/>
    <col min="5635" max="5635" width="12.140625" style="853" customWidth="1"/>
    <col min="5636" max="5636" width="11" style="853" customWidth="1"/>
    <col min="5637" max="5637" width="14.140625" style="853" customWidth="1"/>
    <col min="5638" max="5638" width="11.85546875" style="853" customWidth="1"/>
    <col min="5639" max="5639" width="11.5703125" style="853" customWidth="1"/>
    <col min="5640" max="5640" width="13" style="853" customWidth="1"/>
    <col min="5641" max="5641" width="12.140625" style="853" customWidth="1"/>
    <col min="5642" max="5642" width="13" style="853" customWidth="1"/>
    <col min="5643" max="5643" width="14.28515625" style="853" customWidth="1"/>
    <col min="5644" max="5644" width="13.140625" style="853" customWidth="1"/>
    <col min="5645" max="5645" width="10.7109375" style="853" customWidth="1"/>
    <col min="5646" max="5888" width="9.140625" style="853"/>
    <col min="5889" max="5889" width="91.42578125" style="853" customWidth="1"/>
    <col min="5890" max="5890" width="13.85546875" style="853" customWidth="1"/>
    <col min="5891" max="5891" width="12.140625" style="853" customWidth="1"/>
    <col min="5892" max="5892" width="11" style="853" customWidth="1"/>
    <col min="5893" max="5893" width="14.140625" style="853" customWidth="1"/>
    <col min="5894" max="5894" width="11.85546875" style="853" customWidth="1"/>
    <col min="5895" max="5895" width="11.5703125" style="853" customWidth="1"/>
    <col min="5896" max="5896" width="13" style="853" customWidth="1"/>
    <col min="5897" max="5897" width="12.140625" style="853" customWidth="1"/>
    <col min="5898" max="5898" width="13" style="853" customWidth="1"/>
    <col min="5899" max="5899" width="14.28515625" style="853" customWidth="1"/>
    <col min="5900" max="5900" width="13.140625" style="853" customWidth="1"/>
    <col min="5901" max="5901" width="10.7109375" style="853" customWidth="1"/>
    <col min="5902" max="6144" width="9.140625" style="853"/>
    <col min="6145" max="6145" width="91.42578125" style="853" customWidth="1"/>
    <col min="6146" max="6146" width="13.85546875" style="853" customWidth="1"/>
    <col min="6147" max="6147" width="12.140625" style="853" customWidth="1"/>
    <col min="6148" max="6148" width="11" style="853" customWidth="1"/>
    <col min="6149" max="6149" width="14.140625" style="853" customWidth="1"/>
    <col min="6150" max="6150" width="11.85546875" style="853" customWidth="1"/>
    <col min="6151" max="6151" width="11.5703125" style="853" customWidth="1"/>
    <col min="6152" max="6152" width="13" style="853" customWidth="1"/>
    <col min="6153" max="6153" width="12.140625" style="853" customWidth="1"/>
    <col min="6154" max="6154" width="13" style="853" customWidth="1"/>
    <col min="6155" max="6155" width="14.28515625" style="853" customWidth="1"/>
    <col min="6156" max="6156" width="13.140625" style="853" customWidth="1"/>
    <col min="6157" max="6157" width="10.7109375" style="853" customWidth="1"/>
    <col min="6158" max="6400" width="9.140625" style="853"/>
    <col min="6401" max="6401" width="91.42578125" style="853" customWidth="1"/>
    <col min="6402" max="6402" width="13.85546875" style="853" customWidth="1"/>
    <col min="6403" max="6403" width="12.140625" style="853" customWidth="1"/>
    <col min="6404" max="6404" width="11" style="853" customWidth="1"/>
    <col min="6405" max="6405" width="14.140625" style="853" customWidth="1"/>
    <col min="6406" max="6406" width="11.85546875" style="853" customWidth="1"/>
    <col min="6407" max="6407" width="11.5703125" style="853" customWidth="1"/>
    <col min="6408" max="6408" width="13" style="853" customWidth="1"/>
    <col min="6409" max="6409" width="12.140625" style="853" customWidth="1"/>
    <col min="6410" max="6410" width="13" style="853" customWidth="1"/>
    <col min="6411" max="6411" width="14.28515625" style="853" customWidth="1"/>
    <col min="6412" max="6412" width="13.140625" style="853" customWidth="1"/>
    <col min="6413" max="6413" width="10.7109375" style="853" customWidth="1"/>
    <col min="6414" max="6656" width="9.140625" style="853"/>
    <col min="6657" max="6657" width="91.42578125" style="853" customWidth="1"/>
    <col min="6658" max="6658" width="13.85546875" style="853" customWidth="1"/>
    <col min="6659" max="6659" width="12.140625" style="853" customWidth="1"/>
    <col min="6660" max="6660" width="11" style="853" customWidth="1"/>
    <col min="6661" max="6661" width="14.140625" style="853" customWidth="1"/>
    <col min="6662" max="6662" width="11.85546875" style="853" customWidth="1"/>
    <col min="6663" max="6663" width="11.5703125" style="853" customWidth="1"/>
    <col min="6664" max="6664" width="13" style="853" customWidth="1"/>
    <col min="6665" max="6665" width="12.140625" style="853" customWidth="1"/>
    <col min="6666" max="6666" width="13" style="853" customWidth="1"/>
    <col min="6667" max="6667" width="14.28515625" style="853" customWidth="1"/>
    <col min="6668" max="6668" width="13.140625" style="853" customWidth="1"/>
    <col min="6669" max="6669" width="10.7109375" style="853" customWidth="1"/>
    <col min="6670" max="6912" width="9.140625" style="853"/>
    <col min="6913" max="6913" width="91.42578125" style="853" customWidth="1"/>
    <col min="6914" max="6914" width="13.85546875" style="853" customWidth="1"/>
    <col min="6915" max="6915" width="12.140625" style="853" customWidth="1"/>
    <col min="6916" max="6916" width="11" style="853" customWidth="1"/>
    <col min="6917" max="6917" width="14.140625" style="853" customWidth="1"/>
    <col min="6918" max="6918" width="11.85546875" style="853" customWidth="1"/>
    <col min="6919" max="6919" width="11.5703125" style="853" customWidth="1"/>
    <col min="6920" max="6920" width="13" style="853" customWidth="1"/>
    <col min="6921" max="6921" width="12.140625" style="853" customWidth="1"/>
    <col min="6922" max="6922" width="13" style="853" customWidth="1"/>
    <col min="6923" max="6923" width="14.28515625" style="853" customWidth="1"/>
    <col min="6924" max="6924" width="13.140625" style="853" customWidth="1"/>
    <col min="6925" max="6925" width="10.7109375" style="853" customWidth="1"/>
    <col min="6926" max="7168" width="9.140625" style="853"/>
    <col min="7169" max="7169" width="91.42578125" style="853" customWidth="1"/>
    <col min="7170" max="7170" width="13.85546875" style="853" customWidth="1"/>
    <col min="7171" max="7171" width="12.140625" style="853" customWidth="1"/>
    <col min="7172" max="7172" width="11" style="853" customWidth="1"/>
    <col min="7173" max="7173" width="14.140625" style="853" customWidth="1"/>
    <col min="7174" max="7174" width="11.85546875" style="853" customWidth="1"/>
    <col min="7175" max="7175" width="11.5703125" style="853" customWidth="1"/>
    <col min="7176" max="7176" width="13" style="853" customWidth="1"/>
    <col min="7177" max="7177" width="12.140625" style="853" customWidth="1"/>
    <col min="7178" max="7178" width="13" style="853" customWidth="1"/>
    <col min="7179" max="7179" width="14.28515625" style="853" customWidth="1"/>
    <col min="7180" max="7180" width="13.140625" style="853" customWidth="1"/>
    <col min="7181" max="7181" width="10.7109375" style="853" customWidth="1"/>
    <col min="7182" max="7424" width="9.140625" style="853"/>
    <col min="7425" max="7425" width="91.42578125" style="853" customWidth="1"/>
    <col min="7426" max="7426" width="13.85546875" style="853" customWidth="1"/>
    <col min="7427" max="7427" width="12.140625" style="853" customWidth="1"/>
    <col min="7428" max="7428" width="11" style="853" customWidth="1"/>
    <col min="7429" max="7429" width="14.140625" style="853" customWidth="1"/>
    <col min="7430" max="7430" width="11.85546875" style="853" customWidth="1"/>
    <col min="7431" max="7431" width="11.5703125" style="853" customWidth="1"/>
    <col min="7432" max="7432" width="13" style="853" customWidth="1"/>
    <col min="7433" max="7433" width="12.140625" style="853" customWidth="1"/>
    <col min="7434" max="7434" width="13" style="853" customWidth="1"/>
    <col min="7435" max="7435" width="14.28515625" style="853" customWidth="1"/>
    <col min="7436" max="7436" width="13.140625" style="853" customWidth="1"/>
    <col min="7437" max="7437" width="10.7109375" style="853" customWidth="1"/>
    <col min="7438" max="7680" width="9.140625" style="853"/>
    <col min="7681" max="7681" width="91.42578125" style="853" customWidth="1"/>
    <col min="7682" max="7682" width="13.85546875" style="853" customWidth="1"/>
    <col min="7683" max="7683" width="12.140625" style="853" customWidth="1"/>
    <col min="7684" max="7684" width="11" style="853" customWidth="1"/>
    <col min="7685" max="7685" width="14.140625" style="853" customWidth="1"/>
    <col min="7686" max="7686" width="11.85546875" style="853" customWidth="1"/>
    <col min="7687" max="7687" width="11.5703125" style="853" customWidth="1"/>
    <col min="7688" max="7688" width="13" style="853" customWidth="1"/>
    <col min="7689" max="7689" width="12.140625" style="853" customWidth="1"/>
    <col min="7690" max="7690" width="13" style="853" customWidth="1"/>
    <col min="7691" max="7691" width="14.28515625" style="853" customWidth="1"/>
    <col min="7692" max="7692" width="13.140625" style="853" customWidth="1"/>
    <col min="7693" max="7693" width="10.7109375" style="853" customWidth="1"/>
    <col min="7694" max="7936" width="9.140625" style="853"/>
    <col min="7937" max="7937" width="91.42578125" style="853" customWidth="1"/>
    <col min="7938" max="7938" width="13.85546875" style="853" customWidth="1"/>
    <col min="7939" max="7939" width="12.140625" style="853" customWidth="1"/>
    <col min="7940" max="7940" width="11" style="853" customWidth="1"/>
    <col min="7941" max="7941" width="14.140625" style="853" customWidth="1"/>
    <col min="7942" max="7942" width="11.85546875" style="853" customWidth="1"/>
    <col min="7943" max="7943" width="11.5703125" style="853" customWidth="1"/>
    <col min="7944" max="7944" width="13" style="853" customWidth="1"/>
    <col min="7945" max="7945" width="12.140625" style="853" customWidth="1"/>
    <col min="7946" max="7946" width="13" style="853" customWidth="1"/>
    <col min="7947" max="7947" width="14.28515625" style="853" customWidth="1"/>
    <col min="7948" max="7948" width="13.140625" style="853" customWidth="1"/>
    <col min="7949" max="7949" width="10.7109375" style="853" customWidth="1"/>
    <col min="7950" max="8192" width="9.140625" style="853"/>
    <col min="8193" max="8193" width="91.42578125" style="853" customWidth="1"/>
    <col min="8194" max="8194" width="13.85546875" style="853" customWidth="1"/>
    <col min="8195" max="8195" width="12.140625" style="853" customWidth="1"/>
    <col min="8196" max="8196" width="11" style="853" customWidth="1"/>
    <col min="8197" max="8197" width="14.140625" style="853" customWidth="1"/>
    <col min="8198" max="8198" width="11.85546875" style="853" customWidth="1"/>
    <col min="8199" max="8199" width="11.5703125" style="853" customWidth="1"/>
    <col min="8200" max="8200" width="13" style="853" customWidth="1"/>
    <col min="8201" max="8201" width="12.140625" style="853" customWidth="1"/>
    <col min="8202" max="8202" width="13" style="853" customWidth="1"/>
    <col min="8203" max="8203" width="14.28515625" style="853" customWidth="1"/>
    <col min="8204" max="8204" width="13.140625" style="853" customWidth="1"/>
    <col min="8205" max="8205" width="10.7109375" style="853" customWidth="1"/>
    <col min="8206" max="8448" width="9.140625" style="853"/>
    <col min="8449" max="8449" width="91.42578125" style="853" customWidth="1"/>
    <col min="8450" max="8450" width="13.85546875" style="853" customWidth="1"/>
    <col min="8451" max="8451" width="12.140625" style="853" customWidth="1"/>
    <col min="8452" max="8452" width="11" style="853" customWidth="1"/>
    <col min="8453" max="8453" width="14.140625" style="853" customWidth="1"/>
    <col min="8454" max="8454" width="11.85546875" style="853" customWidth="1"/>
    <col min="8455" max="8455" width="11.5703125" style="853" customWidth="1"/>
    <col min="8456" max="8456" width="13" style="853" customWidth="1"/>
    <col min="8457" max="8457" width="12.140625" style="853" customWidth="1"/>
    <col min="8458" max="8458" width="13" style="853" customWidth="1"/>
    <col min="8459" max="8459" width="14.28515625" style="853" customWidth="1"/>
    <col min="8460" max="8460" width="13.140625" style="853" customWidth="1"/>
    <col min="8461" max="8461" width="10.7109375" style="853" customWidth="1"/>
    <col min="8462" max="8704" width="9.140625" style="853"/>
    <col min="8705" max="8705" width="91.42578125" style="853" customWidth="1"/>
    <col min="8706" max="8706" width="13.85546875" style="853" customWidth="1"/>
    <col min="8707" max="8707" width="12.140625" style="853" customWidth="1"/>
    <col min="8708" max="8708" width="11" style="853" customWidth="1"/>
    <col min="8709" max="8709" width="14.140625" style="853" customWidth="1"/>
    <col min="8710" max="8710" width="11.85546875" style="853" customWidth="1"/>
    <col min="8711" max="8711" width="11.5703125" style="853" customWidth="1"/>
    <col min="8712" max="8712" width="13" style="853" customWidth="1"/>
    <col min="8713" max="8713" width="12.140625" style="853" customWidth="1"/>
    <col min="8714" max="8714" width="13" style="853" customWidth="1"/>
    <col min="8715" max="8715" width="14.28515625" style="853" customWidth="1"/>
    <col min="8716" max="8716" width="13.140625" style="853" customWidth="1"/>
    <col min="8717" max="8717" width="10.7109375" style="853" customWidth="1"/>
    <col min="8718" max="8960" width="9.140625" style="853"/>
    <col min="8961" max="8961" width="91.42578125" style="853" customWidth="1"/>
    <col min="8962" max="8962" width="13.85546875" style="853" customWidth="1"/>
    <col min="8963" max="8963" width="12.140625" style="853" customWidth="1"/>
    <col min="8964" max="8964" width="11" style="853" customWidth="1"/>
    <col min="8965" max="8965" width="14.140625" style="853" customWidth="1"/>
    <col min="8966" max="8966" width="11.85546875" style="853" customWidth="1"/>
    <col min="8967" max="8967" width="11.5703125" style="853" customWidth="1"/>
    <col min="8968" max="8968" width="13" style="853" customWidth="1"/>
    <col min="8969" max="8969" width="12.140625" style="853" customWidth="1"/>
    <col min="8970" max="8970" width="13" style="853" customWidth="1"/>
    <col min="8971" max="8971" width="14.28515625" style="853" customWidth="1"/>
    <col min="8972" max="8972" width="13.140625" style="853" customWidth="1"/>
    <col min="8973" max="8973" width="10.7109375" style="853" customWidth="1"/>
    <col min="8974" max="9216" width="9.140625" style="853"/>
    <col min="9217" max="9217" width="91.42578125" style="853" customWidth="1"/>
    <col min="9218" max="9218" width="13.85546875" style="853" customWidth="1"/>
    <col min="9219" max="9219" width="12.140625" style="853" customWidth="1"/>
    <col min="9220" max="9220" width="11" style="853" customWidth="1"/>
    <col min="9221" max="9221" width="14.140625" style="853" customWidth="1"/>
    <col min="9222" max="9222" width="11.85546875" style="853" customWidth="1"/>
    <col min="9223" max="9223" width="11.5703125" style="853" customWidth="1"/>
    <col min="9224" max="9224" width="13" style="853" customWidth="1"/>
    <col min="9225" max="9225" width="12.140625" style="853" customWidth="1"/>
    <col min="9226" max="9226" width="13" style="853" customWidth="1"/>
    <col min="9227" max="9227" width="14.28515625" style="853" customWidth="1"/>
    <col min="9228" max="9228" width="13.140625" style="853" customWidth="1"/>
    <col min="9229" max="9229" width="10.7109375" style="853" customWidth="1"/>
    <col min="9230" max="9472" width="9.140625" style="853"/>
    <col min="9473" max="9473" width="91.42578125" style="853" customWidth="1"/>
    <col min="9474" max="9474" width="13.85546875" style="853" customWidth="1"/>
    <col min="9475" max="9475" width="12.140625" style="853" customWidth="1"/>
    <col min="9476" max="9476" width="11" style="853" customWidth="1"/>
    <col min="9477" max="9477" width="14.140625" style="853" customWidth="1"/>
    <col min="9478" max="9478" width="11.85546875" style="853" customWidth="1"/>
    <col min="9479" max="9479" width="11.5703125" style="853" customWidth="1"/>
    <col min="9480" max="9480" width="13" style="853" customWidth="1"/>
    <col min="9481" max="9481" width="12.140625" style="853" customWidth="1"/>
    <col min="9482" max="9482" width="13" style="853" customWidth="1"/>
    <col min="9483" max="9483" width="14.28515625" style="853" customWidth="1"/>
    <col min="9484" max="9484" width="13.140625" style="853" customWidth="1"/>
    <col min="9485" max="9485" width="10.7109375" style="853" customWidth="1"/>
    <col min="9486" max="9728" width="9.140625" style="853"/>
    <col min="9729" max="9729" width="91.42578125" style="853" customWidth="1"/>
    <col min="9730" max="9730" width="13.85546875" style="853" customWidth="1"/>
    <col min="9731" max="9731" width="12.140625" style="853" customWidth="1"/>
    <col min="9732" max="9732" width="11" style="853" customWidth="1"/>
    <col min="9733" max="9733" width="14.140625" style="853" customWidth="1"/>
    <col min="9734" max="9734" width="11.85546875" style="853" customWidth="1"/>
    <col min="9735" max="9735" width="11.5703125" style="853" customWidth="1"/>
    <col min="9736" max="9736" width="13" style="853" customWidth="1"/>
    <col min="9737" max="9737" width="12.140625" style="853" customWidth="1"/>
    <col min="9738" max="9738" width="13" style="853" customWidth="1"/>
    <col min="9739" max="9739" width="14.28515625" style="853" customWidth="1"/>
    <col min="9740" max="9740" width="13.140625" style="853" customWidth="1"/>
    <col min="9741" max="9741" width="10.7109375" style="853" customWidth="1"/>
    <col min="9742" max="9984" width="9.140625" style="853"/>
    <col min="9985" max="9985" width="91.42578125" style="853" customWidth="1"/>
    <col min="9986" max="9986" width="13.85546875" style="853" customWidth="1"/>
    <col min="9987" max="9987" width="12.140625" style="853" customWidth="1"/>
    <col min="9988" max="9988" width="11" style="853" customWidth="1"/>
    <col min="9989" max="9989" width="14.140625" style="853" customWidth="1"/>
    <col min="9990" max="9990" width="11.85546875" style="853" customWidth="1"/>
    <col min="9991" max="9991" width="11.5703125" style="853" customWidth="1"/>
    <col min="9992" max="9992" width="13" style="853" customWidth="1"/>
    <col min="9993" max="9993" width="12.140625" style="853" customWidth="1"/>
    <col min="9994" max="9994" width="13" style="853" customWidth="1"/>
    <col min="9995" max="9995" width="14.28515625" style="853" customWidth="1"/>
    <col min="9996" max="9996" width="13.140625" style="853" customWidth="1"/>
    <col min="9997" max="9997" width="10.7109375" style="853" customWidth="1"/>
    <col min="9998" max="10240" width="9.140625" style="853"/>
    <col min="10241" max="10241" width="91.42578125" style="853" customWidth="1"/>
    <col min="10242" max="10242" width="13.85546875" style="853" customWidth="1"/>
    <col min="10243" max="10243" width="12.140625" style="853" customWidth="1"/>
    <col min="10244" max="10244" width="11" style="853" customWidth="1"/>
    <col min="10245" max="10245" width="14.140625" style="853" customWidth="1"/>
    <col min="10246" max="10246" width="11.85546875" style="853" customWidth="1"/>
    <col min="10247" max="10247" width="11.5703125" style="853" customWidth="1"/>
    <col min="10248" max="10248" width="13" style="853" customWidth="1"/>
    <col min="10249" max="10249" width="12.140625" style="853" customWidth="1"/>
    <col min="10250" max="10250" width="13" style="853" customWidth="1"/>
    <col min="10251" max="10251" width="14.28515625" style="853" customWidth="1"/>
    <col min="10252" max="10252" width="13.140625" style="853" customWidth="1"/>
    <col min="10253" max="10253" width="10.7109375" style="853" customWidth="1"/>
    <col min="10254" max="10496" width="9.140625" style="853"/>
    <col min="10497" max="10497" width="91.42578125" style="853" customWidth="1"/>
    <col min="10498" max="10498" width="13.85546875" style="853" customWidth="1"/>
    <col min="10499" max="10499" width="12.140625" style="853" customWidth="1"/>
    <col min="10500" max="10500" width="11" style="853" customWidth="1"/>
    <col min="10501" max="10501" width="14.140625" style="853" customWidth="1"/>
    <col min="10502" max="10502" width="11.85546875" style="853" customWidth="1"/>
    <col min="10503" max="10503" width="11.5703125" style="853" customWidth="1"/>
    <col min="10504" max="10504" width="13" style="853" customWidth="1"/>
    <col min="10505" max="10505" width="12.140625" style="853" customWidth="1"/>
    <col min="10506" max="10506" width="13" style="853" customWidth="1"/>
    <col min="10507" max="10507" width="14.28515625" style="853" customWidth="1"/>
    <col min="10508" max="10508" width="13.140625" style="853" customWidth="1"/>
    <col min="10509" max="10509" width="10.7109375" style="853" customWidth="1"/>
    <col min="10510" max="10752" width="9.140625" style="853"/>
    <col min="10753" max="10753" width="91.42578125" style="853" customWidth="1"/>
    <col min="10754" max="10754" width="13.85546875" style="853" customWidth="1"/>
    <col min="10755" max="10755" width="12.140625" style="853" customWidth="1"/>
    <col min="10756" max="10756" width="11" style="853" customWidth="1"/>
    <col min="10757" max="10757" width="14.140625" style="853" customWidth="1"/>
    <col min="10758" max="10758" width="11.85546875" style="853" customWidth="1"/>
    <col min="10759" max="10759" width="11.5703125" style="853" customWidth="1"/>
    <col min="10760" max="10760" width="13" style="853" customWidth="1"/>
    <col min="10761" max="10761" width="12.140625" style="853" customWidth="1"/>
    <col min="10762" max="10762" width="13" style="853" customWidth="1"/>
    <col min="10763" max="10763" width="14.28515625" style="853" customWidth="1"/>
    <col min="10764" max="10764" width="13.140625" style="853" customWidth="1"/>
    <col min="10765" max="10765" width="10.7109375" style="853" customWidth="1"/>
    <col min="10766" max="11008" width="9.140625" style="853"/>
    <col min="11009" max="11009" width="91.42578125" style="853" customWidth="1"/>
    <col min="11010" max="11010" width="13.85546875" style="853" customWidth="1"/>
    <col min="11011" max="11011" width="12.140625" style="853" customWidth="1"/>
    <col min="11012" max="11012" width="11" style="853" customWidth="1"/>
    <col min="11013" max="11013" width="14.140625" style="853" customWidth="1"/>
    <col min="11014" max="11014" width="11.85546875" style="853" customWidth="1"/>
    <col min="11015" max="11015" width="11.5703125" style="853" customWidth="1"/>
    <col min="11016" max="11016" width="13" style="853" customWidth="1"/>
    <col min="11017" max="11017" width="12.140625" style="853" customWidth="1"/>
    <col min="11018" max="11018" width="13" style="853" customWidth="1"/>
    <col min="11019" max="11019" width="14.28515625" style="853" customWidth="1"/>
    <col min="11020" max="11020" width="13.140625" style="853" customWidth="1"/>
    <col min="11021" max="11021" width="10.7109375" style="853" customWidth="1"/>
    <col min="11022" max="11264" width="9.140625" style="853"/>
    <col min="11265" max="11265" width="91.42578125" style="853" customWidth="1"/>
    <col min="11266" max="11266" width="13.85546875" style="853" customWidth="1"/>
    <col min="11267" max="11267" width="12.140625" style="853" customWidth="1"/>
    <col min="11268" max="11268" width="11" style="853" customWidth="1"/>
    <col min="11269" max="11269" width="14.140625" style="853" customWidth="1"/>
    <col min="11270" max="11270" width="11.85546875" style="853" customWidth="1"/>
    <col min="11271" max="11271" width="11.5703125" style="853" customWidth="1"/>
    <col min="11272" max="11272" width="13" style="853" customWidth="1"/>
    <col min="11273" max="11273" width="12.140625" style="853" customWidth="1"/>
    <col min="11274" max="11274" width="13" style="853" customWidth="1"/>
    <col min="11275" max="11275" width="14.28515625" style="853" customWidth="1"/>
    <col min="11276" max="11276" width="13.140625" style="853" customWidth="1"/>
    <col min="11277" max="11277" width="10.7109375" style="853" customWidth="1"/>
    <col min="11278" max="11520" width="9.140625" style="853"/>
    <col min="11521" max="11521" width="91.42578125" style="853" customWidth="1"/>
    <col min="11522" max="11522" width="13.85546875" style="853" customWidth="1"/>
    <col min="11523" max="11523" width="12.140625" style="853" customWidth="1"/>
    <col min="11524" max="11524" width="11" style="853" customWidth="1"/>
    <col min="11525" max="11525" width="14.140625" style="853" customWidth="1"/>
    <col min="11526" max="11526" width="11.85546875" style="853" customWidth="1"/>
    <col min="11527" max="11527" width="11.5703125" style="853" customWidth="1"/>
    <col min="11528" max="11528" width="13" style="853" customWidth="1"/>
    <col min="11529" max="11529" width="12.140625" style="853" customWidth="1"/>
    <col min="11530" max="11530" width="13" style="853" customWidth="1"/>
    <col min="11531" max="11531" width="14.28515625" style="853" customWidth="1"/>
    <col min="11532" max="11532" width="13.140625" style="853" customWidth="1"/>
    <col min="11533" max="11533" width="10.7109375" style="853" customWidth="1"/>
    <col min="11534" max="11776" width="9.140625" style="853"/>
    <col min="11777" max="11777" width="91.42578125" style="853" customWidth="1"/>
    <col min="11778" max="11778" width="13.85546875" style="853" customWidth="1"/>
    <col min="11779" max="11779" width="12.140625" style="853" customWidth="1"/>
    <col min="11780" max="11780" width="11" style="853" customWidth="1"/>
    <col min="11781" max="11781" width="14.140625" style="853" customWidth="1"/>
    <col min="11782" max="11782" width="11.85546875" style="853" customWidth="1"/>
    <col min="11783" max="11783" width="11.5703125" style="853" customWidth="1"/>
    <col min="11784" max="11784" width="13" style="853" customWidth="1"/>
    <col min="11785" max="11785" width="12.140625" style="853" customWidth="1"/>
    <col min="11786" max="11786" width="13" style="853" customWidth="1"/>
    <col min="11787" max="11787" width="14.28515625" style="853" customWidth="1"/>
    <col min="11788" max="11788" width="13.140625" style="853" customWidth="1"/>
    <col min="11789" max="11789" width="10.7109375" style="853" customWidth="1"/>
    <col min="11790" max="12032" width="9.140625" style="853"/>
    <col min="12033" max="12033" width="91.42578125" style="853" customWidth="1"/>
    <col min="12034" max="12034" width="13.85546875" style="853" customWidth="1"/>
    <col min="12035" max="12035" width="12.140625" style="853" customWidth="1"/>
    <col min="12036" max="12036" width="11" style="853" customWidth="1"/>
    <col min="12037" max="12037" width="14.140625" style="853" customWidth="1"/>
    <col min="12038" max="12038" width="11.85546875" style="853" customWidth="1"/>
    <col min="12039" max="12039" width="11.5703125" style="853" customWidth="1"/>
    <col min="12040" max="12040" width="13" style="853" customWidth="1"/>
    <col min="12041" max="12041" width="12.140625" style="853" customWidth="1"/>
    <col min="12042" max="12042" width="13" style="853" customWidth="1"/>
    <col min="12043" max="12043" width="14.28515625" style="853" customWidth="1"/>
    <col min="12044" max="12044" width="13.140625" style="853" customWidth="1"/>
    <col min="12045" max="12045" width="10.7109375" style="853" customWidth="1"/>
    <col min="12046" max="12288" width="9.140625" style="853"/>
    <col min="12289" max="12289" width="91.42578125" style="853" customWidth="1"/>
    <col min="12290" max="12290" width="13.85546875" style="853" customWidth="1"/>
    <col min="12291" max="12291" width="12.140625" style="853" customWidth="1"/>
    <col min="12292" max="12292" width="11" style="853" customWidth="1"/>
    <col min="12293" max="12293" width="14.140625" style="853" customWidth="1"/>
    <col min="12294" max="12294" width="11.85546875" style="853" customWidth="1"/>
    <col min="12295" max="12295" width="11.5703125" style="853" customWidth="1"/>
    <col min="12296" max="12296" width="13" style="853" customWidth="1"/>
    <col min="12297" max="12297" width="12.140625" style="853" customWidth="1"/>
    <col min="12298" max="12298" width="13" style="853" customWidth="1"/>
    <col min="12299" max="12299" width="14.28515625" style="853" customWidth="1"/>
    <col min="12300" max="12300" width="13.140625" style="853" customWidth="1"/>
    <col min="12301" max="12301" width="10.7109375" style="853" customWidth="1"/>
    <col min="12302" max="12544" width="9.140625" style="853"/>
    <col min="12545" max="12545" width="91.42578125" style="853" customWidth="1"/>
    <col min="12546" max="12546" width="13.85546875" style="853" customWidth="1"/>
    <col min="12547" max="12547" width="12.140625" style="853" customWidth="1"/>
    <col min="12548" max="12548" width="11" style="853" customWidth="1"/>
    <col min="12549" max="12549" width="14.140625" style="853" customWidth="1"/>
    <col min="12550" max="12550" width="11.85546875" style="853" customWidth="1"/>
    <col min="12551" max="12551" width="11.5703125" style="853" customWidth="1"/>
    <col min="12552" max="12552" width="13" style="853" customWidth="1"/>
    <col min="12553" max="12553" width="12.140625" style="853" customWidth="1"/>
    <col min="12554" max="12554" width="13" style="853" customWidth="1"/>
    <col min="12555" max="12555" width="14.28515625" style="853" customWidth="1"/>
    <col min="12556" max="12556" width="13.140625" style="853" customWidth="1"/>
    <col min="12557" max="12557" width="10.7109375" style="853" customWidth="1"/>
    <col min="12558" max="12800" width="9.140625" style="853"/>
    <col min="12801" max="12801" width="91.42578125" style="853" customWidth="1"/>
    <col min="12802" max="12802" width="13.85546875" style="853" customWidth="1"/>
    <col min="12803" max="12803" width="12.140625" style="853" customWidth="1"/>
    <col min="12804" max="12804" width="11" style="853" customWidth="1"/>
    <col min="12805" max="12805" width="14.140625" style="853" customWidth="1"/>
    <col min="12806" max="12806" width="11.85546875" style="853" customWidth="1"/>
    <col min="12807" max="12807" width="11.5703125" style="853" customWidth="1"/>
    <col min="12808" max="12808" width="13" style="853" customWidth="1"/>
    <col min="12809" max="12809" width="12.140625" style="853" customWidth="1"/>
    <col min="12810" max="12810" width="13" style="853" customWidth="1"/>
    <col min="12811" max="12811" width="14.28515625" style="853" customWidth="1"/>
    <col min="12812" max="12812" width="13.140625" style="853" customWidth="1"/>
    <col min="12813" max="12813" width="10.7109375" style="853" customWidth="1"/>
    <col min="12814" max="13056" width="9.140625" style="853"/>
    <col min="13057" max="13057" width="91.42578125" style="853" customWidth="1"/>
    <col min="13058" max="13058" width="13.85546875" style="853" customWidth="1"/>
    <col min="13059" max="13059" width="12.140625" style="853" customWidth="1"/>
    <col min="13060" max="13060" width="11" style="853" customWidth="1"/>
    <col min="13061" max="13061" width="14.140625" style="853" customWidth="1"/>
    <col min="13062" max="13062" width="11.85546875" style="853" customWidth="1"/>
    <col min="13063" max="13063" width="11.5703125" style="853" customWidth="1"/>
    <col min="13064" max="13064" width="13" style="853" customWidth="1"/>
    <col min="13065" max="13065" width="12.140625" style="853" customWidth="1"/>
    <col min="13066" max="13066" width="13" style="853" customWidth="1"/>
    <col min="13067" max="13067" width="14.28515625" style="853" customWidth="1"/>
    <col min="13068" max="13068" width="13.140625" style="853" customWidth="1"/>
    <col min="13069" max="13069" width="10.7109375" style="853" customWidth="1"/>
    <col min="13070" max="13312" width="9.140625" style="853"/>
    <col min="13313" max="13313" width="91.42578125" style="853" customWidth="1"/>
    <col min="13314" max="13314" width="13.85546875" style="853" customWidth="1"/>
    <col min="13315" max="13315" width="12.140625" style="853" customWidth="1"/>
    <col min="13316" max="13316" width="11" style="853" customWidth="1"/>
    <col min="13317" max="13317" width="14.140625" style="853" customWidth="1"/>
    <col min="13318" max="13318" width="11.85546875" style="853" customWidth="1"/>
    <col min="13319" max="13319" width="11.5703125" style="853" customWidth="1"/>
    <col min="13320" max="13320" width="13" style="853" customWidth="1"/>
    <col min="13321" max="13321" width="12.140625" style="853" customWidth="1"/>
    <col min="13322" max="13322" width="13" style="853" customWidth="1"/>
    <col min="13323" max="13323" width="14.28515625" style="853" customWidth="1"/>
    <col min="13324" max="13324" width="13.140625" style="853" customWidth="1"/>
    <col min="13325" max="13325" width="10.7109375" style="853" customWidth="1"/>
    <col min="13326" max="13568" width="9.140625" style="853"/>
    <col min="13569" max="13569" width="91.42578125" style="853" customWidth="1"/>
    <col min="13570" max="13570" width="13.85546875" style="853" customWidth="1"/>
    <col min="13571" max="13571" width="12.140625" style="853" customWidth="1"/>
    <col min="13572" max="13572" width="11" style="853" customWidth="1"/>
    <col min="13573" max="13573" width="14.140625" style="853" customWidth="1"/>
    <col min="13574" max="13574" width="11.85546875" style="853" customWidth="1"/>
    <col min="13575" max="13575" width="11.5703125" style="853" customWidth="1"/>
    <col min="13576" max="13576" width="13" style="853" customWidth="1"/>
    <col min="13577" max="13577" width="12.140625" style="853" customWidth="1"/>
    <col min="13578" max="13578" width="13" style="853" customWidth="1"/>
    <col min="13579" max="13579" width="14.28515625" style="853" customWidth="1"/>
    <col min="13580" max="13580" width="13.140625" style="853" customWidth="1"/>
    <col min="13581" max="13581" width="10.7109375" style="853" customWidth="1"/>
    <col min="13582" max="13824" width="9.140625" style="853"/>
    <col min="13825" max="13825" width="91.42578125" style="853" customWidth="1"/>
    <col min="13826" max="13826" width="13.85546875" style="853" customWidth="1"/>
    <col min="13827" max="13827" width="12.140625" style="853" customWidth="1"/>
    <col min="13828" max="13828" width="11" style="853" customWidth="1"/>
    <col min="13829" max="13829" width="14.140625" style="853" customWidth="1"/>
    <col min="13830" max="13830" width="11.85546875" style="853" customWidth="1"/>
    <col min="13831" max="13831" width="11.5703125" style="853" customWidth="1"/>
    <col min="13832" max="13832" width="13" style="853" customWidth="1"/>
    <col min="13833" max="13833" width="12.140625" style="853" customWidth="1"/>
    <col min="13834" max="13834" width="13" style="853" customWidth="1"/>
    <col min="13835" max="13835" width="14.28515625" style="853" customWidth="1"/>
    <col min="13836" max="13836" width="13.140625" style="853" customWidth="1"/>
    <col min="13837" max="13837" width="10.7109375" style="853" customWidth="1"/>
    <col min="13838" max="14080" width="9.140625" style="853"/>
    <col min="14081" max="14081" width="91.42578125" style="853" customWidth="1"/>
    <col min="14082" max="14082" width="13.85546875" style="853" customWidth="1"/>
    <col min="14083" max="14083" width="12.140625" style="853" customWidth="1"/>
    <col min="14084" max="14084" width="11" style="853" customWidth="1"/>
    <col min="14085" max="14085" width="14.140625" style="853" customWidth="1"/>
    <col min="14086" max="14086" width="11.85546875" style="853" customWidth="1"/>
    <col min="14087" max="14087" width="11.5703125" style="853" customWidth="1"/>
    <col min="14088" max="14088" width="13" style="853" customWidth="1"/>
    <col min="14089" max="14089" width="12.140625" style="853" customWidth="1"/>
    <col min="14090" max="14090" width="13" style="853" customWidth="1"/>
    <col min="14091" max="14091" width="14.28515625" style="853" customWidth="1"/>
    <col min="14092" max="14092" width="13.140625" style="853" customWidth="1"/>
    <col min="14093" max="14093" width="10.7109375" style="853" customWidth="1"/>
    <col min="14094" max="14336" width="9.140625" style="853"/>
    <col min="14337" max="14337" width="91.42578125" style="853" customWidth="1"/>
    <col min="14338" max="14338" width="13.85546875" style="853" customWidth="1"/>
    <col min="14339" max="14339" width="12.140625" style="853" customWidth="1"/>
    <col min="14340" max="14340" width="11" style="853" customWidth="1"/>
    <col min="14341" max="14341" width="14.140625" style="853" customWidth="1"/>
    <col min="14342" max="14342" width="11.85546875" style="853" customWidth="1"/>
    <col min="14343" max="14343" width="11.5703125" style="853" customWidth="1"/>
    <col min="14344" max="14344" width="13" style="853" customWidth="1"/>
    <col min="14345" max="14345" width="12.140625" style="853" customWidth="1"/>
    <col min="14346" max="14346" width="13" style="853" customWidth="1"/>
    <col min="14347" max="14347" width="14.28515625" style="853" customWidth="1"/>
    <col min="14348" max="14348" width="13.140625" style="853" customWidth="1"/>
    <col min="14349" max="14349" width="10.7109375" style="853" customWidth="1"/>
    <col min="14350" max="14592" width="9.140625" style="853"/>
    <col min="14593" max="14593" width="91.42578125" style="853" customWidth="1"/>
    <col min="14594" max="14594" width="13.85546875" style="853" customWidth="1"/>
    <col min="14595" max="14595" width="12.140625" style="853" customWidth="1"/>
    <col min="14596" max="14596" width="11" style="853" customWidth="1"/>
    <col min="14597" max="14597" width="14.140625" style="853" customWidth="1"/>
    <col min="14598" max="14598" width="11.85546875" style="853" customWidth="1"/>
    <col min="14599" max="14599" width="11.5703125" style="853" customWidth="1"/>
    <col min="14600" max="14600" width="13" style="853" customWidth="1"/>
    <col min="14601" max="14601" width="12.140625" style="853" customWidth="1"/>
    <col min="14602" max="14602" width="13" style="853" customWidth="1"/>
    <col min="14603" max="14603" width="14.28515625" style="853" customWidth="1"/>
    <col min="14604" max="14604" width="13.140625" style="853" customWidth="1"/>
    <col min="14605" max="14605" width="10.7109375" style="853" customWidth="1"/>
    <col min="14606" max="14848" width="9.140625" style="853"/>
    <col min="14849" max="14849" width="91.42578125" style="853" customWidth="1"/>
    <col min="14850" max="14850" width="13.85546875" style="853" customWidth="1"/>
    <col min="14851" max="14851" width="12.140625" style="853" customWidth="1"/>
    <col min="14852" max="14852" width="11" style="853" customWidth="1"/>
    <col min="14853" max="14853" width="14.140625" style="853" customWidth="1"/>
    <col min="14854" max="14854" width="11.85546875" style="853" customWidth="1"/>
    <col min="14855" max="14855" width="11.5703125" style="853" customWidth="1"/>
    <col min="14856" max="14856" width="13" style="853" customWidth="1"/>
    <col min="14857" max="14857" width="12.140625" style="853" customWidth="1"/>
    <col min="14858" max="14858" width="13" style="853" customWidth="1"/>
    <col min="14859" max="14859" width="14.28515625" style="853" customWidth="1"/>
    <col min="14860" max="14860" width="13.140625" style="853" customWidth="1"/>
    <col min="14861" max="14861" width="10.7109375" style="853" customWidth="1"/>
    <col min="14862" max="15104" width="9.140625" style="853"/>
    <col min="15105" max="15105" width="91.42578125" style="853" customWidth="1"/>
    <col min="15106" max="15106" width="13.85546875" style="853" customWidth="1"/>
    <col min="15107" max="15107" width="12.140625" style="853" customWidth="1"/>
    <col min="15108" max="15108" width="11" style="853" customWidth="1"/>
    <col min="15109" max="15109" width="14.140625" style="853" customWidth="1"/>
    <col min="15110" max="15110" width="11.85546875" style="853" customWidth="1"/>
    <col min="15111" max="15111" width="11.5703125" style="853" customWidth="1"/>
    <col min="15112" max="15112" width="13" style="853" customWidth="1"/>
    <col min="15113" max="15113" width="12.140625" style="853" customWidth="1"/>
    <col min="15114" max="15114" width="13" style="853" customWidth="1"/>
    <col min="15115" max="15115" width="14.28515625" style="853" customWidth="1"/>
    <col min="15116" max="15116" width="13.140625" style="853" customWidth="1"/>
    <col min="15117" max="15117" width="10.7109375" style="853" customWidth="1"/>
    <col min="15118" max="15360" width="9.140625" style="853"/>
    <col min="15361" max="15361" width="91.42578125" style="853" customWidth="1"/>
    <col min="15362" max="15362" width="13.85546875" style="853" customWidth="1"/>
    <col min="15363" max="15363" width="12.140625" style="853" customWidth="1"/>
    <col min="15364" max="15364" width="11" style="853" customWidth="1"/>
    <col min="15365" max="15365" width="14.140625" style="853" customWidth="1"/>
    <col min="15366" max="15366" width="11.85546875" style="853" customWidth="1"/>
    <col min="15367" max="15367" width="11.5703125" style="853" customWidth="1"/>
    <col min="15368" max="15368" width="13" style="853" customWidth="1"/>
    <col min="15369" max="15369" width="12.140625" style="853" customWidth="1"/>
    <col min="15370" max="15370" width="13" style="853" customWidth="1"/>
    <col min="15371" max="15371" width="14.28515625" style="853" customWidth="1"/>
    <col min="15372" max="15372" width="13.140625" style="853" customWidth="1"/>
    <col min="15373" max="15373" width="10.7109375" style="853" customWidth="1"/>
    <col min="15374" max="15616" width="9.140625" style="853"/>
    <col min="15617" max="15617" width="91.42578125" style="853" customWidth="1"/>
    <col min="15618" max="15618" width="13.85546875" style="853" customWidth="1"/>
    <col min="15619" max="15619" width="12.140625" style="853" customWidth="1"/>
    <col min="15620" max="15620" width="11" style="853" customWidth="1"/>
    <col min="15621" max="15621" width="14.140625" style="853" customWidth="1"/>
    <col min="15622" max="15622" width="11.85546875" style="853" customWidth="1"/>
    <col min="15623" max="15623" width="11.5703125" style="853" customWidth="1"/>
    <col min="15624" max="15624" width="13" style="853" customWidth="1"/>
    <col min="15625" max="15625" width="12.140625" style="853" customWidth="1"/>
    <col min="15626" max="15626" width="13" style="853" customWidth="1"/>
    <col min="15627" max="15627" width="14.28515625" style="853" customWidth="1"/>
    <col min="15628" max="15628" width="13.140625" style="853" customWidth="1"/>
    <col min="15629" max="15629" width="10.7109375" style="853" customWidth="1"/>
    <col min="15630" max="15872" width="9.140625" style="853"/>
    <col min="15873" max="15873" width="91.42578125" style="853" customWidth="1"/>
    <col min="15874" max="15874" width="13.85546875" style="853" customWidth="1"/>
    <col min="15875" max="15875" width="12.140625" style="853" customWidth="1"/>
    <col min="15876" max="15876" width="11" style="853" customWidth="1"/>
    <col min="15877" max="15877" width="14.140625" style="853" customWidth="1"/>
    <col min="15878" max="15878" width="11.85546875" style="853" customWidth="1"/>
    <col min="15879" max="15879" width="11.5703125" style="853" customWidth="1"/>
    <col min="15880" max="15880" width="13" style="853" customWidth="1"/>
    <col min="15881" max="15881" width="12.140625" style="853" customWidth="1"/>
    <col min="15882" max="15882" width="13" style="853" customWidth="1"/>
    <col min="15883" max="15883" width="14.28515625" style="853" customWidth="1"/>
    <col min="15884" max="15884" width="13.140625" style="853" customWidth="1"/>
    <col min="15885" max="15885" width="10.7109375" style="853" customWidth="1"/>
    <col min="15886" max="16128" width="9.140625" style="853"/>
    <col min="16129" max="16129" width="91.42578125" style="853" customWidth="1"/>
    <col min="16130" max="16130" width="13.85546875" style="853" customWidth="1"/>
    <col min="16131" max="16131" width="12.140625" style="853" customWidth="1"/>
    <col min="16132" max="16132" width="11" style="853" customWidth="1"/>
    <col min="16133" max="16133" width="14.140625" style="853" customWidth="1"/>
    <col min="16134" max="16134" width="11.85546875" style="853" customWidth="1"/>
    <col min="16135" max="16135" width="11.5703125" style="853" customWidth="1"/>
    <col min="16136" max="16136" width="13" style="853" customWidth="1"/>
    <col min="16137" max="16137" width="12.140625" style="853" customWidth="1"/>
    <col min="16138" max="16138" width="13" style="853" customWidth="1"/>
    <col min="16139" max="16139" width="14.28515625" style="853" customWidth="1"/>
    <col min="16140" max="16140" width="13.140625" style="853" customWidth="1"/>
    <col min="16141" max="16141" width="10.7109375" style="853" customWidth="1"/>
    <col min="16142" max="16384" width="9.140625" style="853"/>
  </cols>
  <sheetData>
    <row r="1" spans="1:13" ht="57.75" customHeight="1">
      <c r="A1" s="6417" t="s">
        <v>0</v>
      </c>
      <c r="B1" s="6417"/>
      <c r="C1" s="6417"/>
      <c r="D1" s="6417"/>
      <c r="E1" s="6417"/>
      <c r="F1" s="6417"/>
      <c r="G1" s="6417"/>
      <c r="H1" s="6417"/>
      <c r="I1" s="6417"/>
      <c r="J1" s="6417"/>
      <c r="K1" s="6417"/>
      <c r="L1" s="6417"/>
      <c r="M1" s="6417"/>
    </row>
    <row r="2" spans="1:13" ht="33.75" customHeight="1">
      <c r="A2" s="6418" t="s">
        <v>376</v>
      </c>
      <c r="B2" s="6418"/>
      <c r="C2" s="6418"/>
      <c r="D2" s="6418"/>
      <c r="E2" s="6418"/>
      <c r="F2" s="6418"/>
      <c r="G2" s="6418"/>
      <c r="H2" s="6418"/>
      <c r="I2" s="6418"/>
      <c r="J2" s="6418"/>
      <c r="K2" s="6418"/>
      <c r="L2" s="6418"/>
      <c r="M2" s="6418"/>
    </row>
    <row r="3" spans="1:13" ht="20.25" customHeight="1" thickBot="1">
      <c r="A3" s="1684"/>
      <c r="B3" s="1685"/>
      <c r="C3" s="1685"/>
      <c r="D3" s="1685"/>
      <c r="E3" s="1685"/>
      <c r="F3" s="1685"/>
      <c r="G3" s="1685"/>
      <c r="H3" s="1685"/>
      <c r="I3" s="1685"/>
      <c r="J3" s="1685"/>
      <c r="K3" s="1685"/>
      <c r="L3" s="1685"/>
      <c r="M3" s="1685"/>
    </row>
    <row r="4" spans="1:13" ht="33" customHeight="1" thickBot="1">
      <c r="A4" s="6419" t="s">
        <v>1</v>
      </c>
      <c r="B4" s="6421" t="s">
        <v>36</v>
      </c>
      <c r="C4" s="6422"/>
      <c r="D4" s="6423"/>
      <c r="E4" s="6421" t="s">
        <v>37</v>
      </c>
      <c r="F4" s="6422"/>
      <c r="G4" s="6423"/>
      <c r="H4" s="6421" t="s">
        <v>45</v>
      </c>
      <c r="I4" s="6422"/>
      <c r="J4" s="6423"/>
      <c r="K4" s="6424" t="s">
        <v>38</v>
      </c>
      <c r="L4" s="6425"/>
      <c r="M4" s="6426"/>
    </row>
    <row r="5" spans="1:13" ht="173.25" customHeight="1" thickBot="1">
      <c r="A5" s="6420"/>
      <c r="B5" s="1686" t="s">
        <v>7</v>
      </c>
      <c r="C5" s="1686" t="s">
        <v>8</v>
      </c>
      <c r="D5" s="1686" t="s">
        <v>9</v>
      </c>
      <c r="E5" s="1686" t="s">
        <v>7</v>
      </c>
      <c r="F5" s="1686" t="s">
        <v>8</v>
      </c>
      <c r="G5" s="1686" t="s">
        <v>9</v>
      </c>
      <c r="H5" s="1686" t="s">
        <v>7</v>
      </c>
      <c r="I5" s="1686" t="s">
        <v>8</v>
      </c>
      <c r="J5" s="1686" t="s">
        <v>9</v>
      </c>
      <c r="K5" s="1686" t="s">
        <v>7</v>
      </c>
      <c r="L5" s="1686" t="s">
        <v>8</v>
      </c>
      <c r="M5" s="1687" t="s">
        <v>9</v>
      </c>
    </row>
    <row r="6" spans="1:13" ht="27.75" customHeight="1" thickBot="1">
      <c r="A6" s="1688" t="s">
        <v>10</v>
      </c>
      <c r="B6" s="1689"/>
      <c r="C6" s="1690"/>
      <c r="D6" s="1691"/>
      <c r="E6" s="1689"/>
      <c r="F6" s="1690"/>
      <c r="G6" s="1692"/>
      <c r="H6" s="1693"/>
      <c r="I6" s="1690"/>
      <c r="J6" s="1691"/>
      <c r="K6" s="1694"/>
      <c r="L6" s="1695"/>
      <c r="M6" s="1696"/>
    </row>
    <row r="7" spans="1:13" ht="24.75" customHeight="1">
      <c r="A7" s="1697" t="s">
        <v>268</v>
      </c>
      <c r="B7" s="1698">
        <f t="shared" ref="B7:M8" si="0">B12+B16</f>
        <v>12</v>
      </c>
      <c r="C7" s="1698">
        <f t="shared" si="0"/>
        <v>2</v>
      </c>
      <c r="D7" s="1698">
        <f t="shared" si="0"/>
        <v>14</v>
      </c>
      <c r="E7" s="1698">
        <f t="shared" si="0"/>
        <v>0</v>
      </c>
      <c r="F7" s="1698">
        <f t="shared" si="0"/>
        <v>7</v>
      </c>
      <c r="G7" s="1698">
        <f t="shared" si="0"/>
        <v>7</v>
      </c>
      <c r="H7" s="1698">
        <v>0</v>
      </c>
      <c r="I7" s="1698">
        <v>0</v>
      </c>
      <c r="J7" s="1698">
        <v>0</v>
      </c>
      <c r="K7" s="2233">
        <f t="shared" si="0"/>
        <v>12</v>
      </c>
      <c r="L7" s="2233">
        <f t="shared" si="0"/>
        <v>9</v>
      </c>
      <c r="M7" s="2234">
        <f t="shared" si="0"/>
        <v>21</v>
      </c>
    </row>
    <row r="8" spans="1:13" ht="53.25" customHeight="1" thickBot="1">
      <c r="A8" s="1697" t="s">
        <v>269</v>
      </c>
      <c r="B8" s="1699">
        <f>B13+B17</f>
        <v>10</v>
      </c>
      <c r="C8" s="1699">
        <f>C13+C17</f>
        <v>7</v>
      </c>
      <c r="D8" s="1699">
        <f>D13+D17</f>
        <v>17</v>
      </c>
      <c r="E8" s="1699">
        <v>16</v>
      </c>
      <c r="F8" s="1699">
        <f>F13+F17</f>
        <v>1</v>
      </c>
      <c r="G8" s="1699">
        <v>17</v>
      </c>
      <c r="H8" s="1699">
        <v>0</v>
      </c>
      <c r="I8" s="1699">
        <v>0</v>
      </c>
      <c r="J8" s="1699">
        <v>0</v>
      </c>
      <c r="K8" s="2235">
        <f t="shared" si="0"/>
        <v>26</v>
      </c>
      <c r="L8" s="2235">
        <f t="shared" si="0"/>
        <v>8</v>
      </c>
      <c r="M8" s="2236">
        <f t="shared" si="0"/>
        <v>34</v>
      </c>
    </row>
    <row r="9" spans="1:13" ht="27" customHeight="1" thickBot="1">
      <c r="A9" s="1700" t="s">
        <v>27</v>
      </c>
      <c r="B9" s="1701">
        <f t="shared" ref="B9:M9" si="1">SUM(B7:B8)</f>
        <v>22</v>
      </c>
      <c r="C9" s="1701">
        <f t="shared" si="1"/>
        <v>9</v>
      </c>
      <c r="D9" s="1701">
        <f t="shared" si="1"/>
        <v>31</v>
      </c>
      <c r="E9" s="1701">
        <f t="shared" si="1"/>
        <v>16</v>
      </c>
      <c r="F9" s="1701">
        <f t="shared" si="1"/>
        <v>8</v>
      </c>
      <c r="G9" s="1701">
        <f t="shared" si="1"/>
        <v>24</v>
      </c>
      <c r="H9" s="1701">
        <f t="shared" si="1"/>
        <v>0</v>
      </c>
      <c r="I9" s="1701">
        <f t="shared" si="1"/>
        <v>0</v>
      </c>
      <c r="J9" s="1701">
        <f t="shared" si="1"/>
        <v>0</v>
      </c>
      <c r="K9" s="1701">
        <f t="shared" si="1"/>
        <v>38</v>
      </c>
      <c r="L9" s="1701">
        <f t="shared" si="1"/>
        <v>17</v>
      </c>
      <c r="M9" s="1702">
        <f t="shared" si="1"/>
        <v>55</v>
      </c>
    </row>
    <row r="10" spans="1:13" ht="30.75" customHeight="1" thickBot="1">
      <c r="A10" s="1703" t="s">
        <v>15</v>
      </c>
      <c r="B10" s="1704"/>
      <c r="C10" s="1705"/>
      <c r="D10" s="1706"/>
      <c r="E10" s="1704"/>
      <c r="F10" s="1705"/>
      <c r="G10" s="1706"/>
      <c r="H10" s="1704"/>
      <c r="I10" s="1705"/>
      <c r="J10" s="1706"/>
      <c r="K10" s="1707"/>
      <c r="L10" s="1708"/>
      <c r="M10" s="1709"/>
    </row>
    <row r="11" spans="1:13" ht="24.75" customHeight="1" thickBot="1">
      <c r="A11" s="1710" t="s">
        <v>16</v>
      </c>
      <c r="B11" s="1711"/>
      <c r="C11" s="1712"/>
      <c r="D11" s="1713"/>
      <c r="E11" s="1711"/>
      <c r="F11" s="1712"/>
      <c r="G11" s="1713"/>
      <c r="H11" s="1711"/>
      <c r="I11" s="1712"/>
      <c r="J11" s="1713"/>
      <c r="K11" s="1714"/>
      <c r="L11" s="1715"/>
      <c r="M11" s="1716"/>
    </row>
    <row r="12" spans="1:13" ht="24.95" customHeight="1">
      <c r="A12" s="1697" t="s">
        <v>268</v>
      </c>
      <c r="B12" s="1717">
        <v>12</v>
      </c>
      <c r="C12" s="1718">
        <v>2</v>
      </c>
      <c r="D12" s="1719">
        <v>14</v>
      </c>
      <c r="E12" s="1720">
        <v>0</v>
      </c>
      <c r="F12" s="1718">
        <v>7</v>
      </c>
      <c r="G12" s="1719">
        <v>7</v>
      </c>
      <c r="H12" s="1720">
        <v>0</v>
      </c>
      <c r="I12" s="1717">
        <v>0</v>
      </c>
      <c r="J12" s="1721">
        <v>0</v>
      </c>
      <c r="K12" s="1722">
        <f>B12+E12+H12</f>
        <v>12</v>
      </c>
      <c r="L12" s="1723">
        <f>C12+F12+I12</f>
        <v>9</v>
      </c>
      <c r="M12" s="1724">
        <f>K12+L12</f>
        <v>21</v>
      </c>
    </row>
    <row r="13" spans="1:13" ht="51.75" customHeight="1" thickBot="1">
      <c r="A13" s="1697" t="s">
        <v>269</v>
      </c>
      <c r="B13" s="1717">
        <v>10</v>
      </c>
      <c r="C13" s="1718">
        <v>7</v>
      </c>
      <c r="D13" s="1719">
        <v>17</v>
      </c>
      <c r="E13" s="1720">
        <v>16</v>
      </c>
      <c r="F13" s="1718">
        <v>1</v>
      </c>
      <c r="G13" s="1719">
        <v>17</v>
      </c>
      <c r="H13" s="1720">
        <v>0</v>
      </c>
      <c r="I13" s="1717">
        <v>0</v>
      </c>
      <c r="J13" s="1721">
        <v>0</v>
      </c>
      <c r="K13" s="1725">
        <f>B13+E13+H13</f>
        <v>26</v>
      </c>
      <c r="L13" s="1726">
        <f>C13+F13+I13</f>
        <v>8</v>
      </c>
      <c r="M13" s="1727">
        <f>K13+L13</f>
        <v>34</v>
      </c>
    </row>
    <row r="14" spans="1:13" ht="33.75" customHeight="1" thickBot="1">
      <c r="A14" s="1688" t="s">
        <v>17</v>
      </c>
      <c r="B14" s="1728">
        <f t="shared" ref="B14:M14" si="2">SUM(B12:B13)</f>
        <v>22</v>
      </c>
      <c r="C14" s="1728">
        <f t="shared" si="2"/>
        <v>9</v>
      </c>
      <c r="D14" s="1728">
        <f t="shared" si="2"/>
        <v>31</v>
      </c>
      <c r="E14" s="1728">
        <f t="shared" si="2"/>
        <v>16</v>
      </c>
      <c r="F14" s="1728">
        <f t="shared" si="2"/>
        <v>8</v>
      </c>
      <c r="G14" s="1728">
        <f t="shared" si="2"/>
        <v>24</v>
      </c>
      <c r="H14" s="1728">
        <f t="shared" si="2"/>
        <v>0</v>
      </c>
      <c r="I14" s="1728">
        <f t="shared" si="2"/>
        <v>0</v>
      </c>
      <c r="J14" s="1728">
        <f t="shared" si="2"/>
        <v>0</v>
      </c>
      <c r="K14" s="1728">
        <f t="shared" si="2"/>
        <v>38</v>
      </c>
      <c r="L14" s="1728">
        <f t="shared" si="2"/>
        <v>17</v>
      </c>
      <c r="M14" s="1729">
        <f t="shared" si="2"/>
        <v>55</v>
      </c>
    </row>
    <row r="15" spans="1:13" ht="24.95" customHeight="1" thickBot="1">
      <c r="A15" s="1730" t="s">
        <v>18</v>
      </c>
      <c r="B15" s="1731"/>
      <c r="C15" s="1732"/>
      <c r="D15" s="1733"/>
      <c r="E15" s="1731"/>
      <c r="F15" s="1732"/>
      <c r="G15" s="1733"/>
      <c r="H15" s="1731"/>
      <c r="I15" s="1734"/>
      <c r="J15" s="1735"/>
      <c r="K15" s="1707"/>
      <c r="L15" s="1708"/>
      <c r="M15" s="1709"/>
    </row>
    <row r="16" spans="1:13" ht="33.75" customHeight="1">
      <c r="A16" s="1736" t="s">
        <v>268</v>
      </c>
      <c r="B16" s="1717">
        <v>0</v>
      </c>
      <c r="C16" s="1717">
        <v>0</v>
      </c>
      <c r="D16" s="1717">
        <v>0</v>
      </c>
      <c r="E16" s="1717">
        <v>0</v>
      </c>
      <c r="F16" s="1717">
        <v>0</v>
      </c>
      <c r="G16" s="1717">
        <v>0</v>
      </c>
      <c r="H16" s="1717">
        <v>0</v>
      </c>
      <c r="I16" s="1717">
        <v>0</v>
      </c>
      <c r="J16" s="1717">
        <v>0</v>
      </c>
      <c r="K16" s="1737">
        <f>B16+E16+H16</f>
        <v>0</v>
      </c>
      <c r="L16" s="1738">
        <f>C16+F16+I16</f>
        <v>0</v>
      </c>
      <c r="M16" s="1739">
        <f>K16+L16</f>
        <v>0</v>
      </c>
    </row>
    <row r="17" spans="1:13" ht="48.75" customHeight="1" thickBot="1">
      <c r="A17" s="1740" t="s">
        <v>269</v>
      </c>
      <c r="B17" s="1741">
        <v>0</v>
      </c>
      <c r="C17" s="1741">
        <v>0</v>
      </c>
      <c r="D17" s="1741">
        <v>0</v>
      </c>
      <c r="E17" s="1741">
        <v>0</v>
      </c>
      <c r="F17" s="1741">
        <v>0</v>
      </c>
      <c r="G17" s="1741">
        <v>0</v>
      </c>
      <c r="H17" s="1741">
        <v>0</v>
      </c>
      <c r="I17" s="1741">
        <v>0</v>
      </c>
      <c r="J17" s="1741">
        <v>0</v>
      </c>
      <c r="K17" s="1742">
        <f>B17+E17+H17</f>
        <v>0</v>
      </c>
      <c r="L17" s="1743">
        <f>C17+F17+I17</f>
        <v>0</v>
      </c>
      <c r="M17" s="1744">
        <f>K17+L17</f>
        <v>0</v>
      </c>
    </row>
    <row r="18" spans="1:13" ht="24.95" customHeight="1" thickBot="1">
      <c r="A18" s="1688" t="s">
        <v>19</v>
      </c>
      <c r="B18" s="1745">
        <f t="shared" ref="B18:M18" si="3">SUM(B16:B17)</f>
        <v>0</v>
      </c>
      <c r="C18" s="1745">
        <f t="shared" si="3"/>
        <v>0</v>
      </c>
      <c r="D18" s="1745">
        <f t="shared" si="3"/>
        <v>0</v>
      </c>
      <c r="E18" s="1745">
        <f t="shared" si="3"/>
        <v>0</v>
      </c>
      <c r="F18" s="1745">
        <f t="shared" si="3"/>
        <v>0</v>
      </c>
      <c r="G18" s="1745">
        <f t="shared" si="3"/>
        <v>0</v>
      </c>
      <c r="H18" s="1745">
        <f t="shared" si="3"/>
        <v>0</v>
      </c>
      <c r="I18" s="1745">
        <f t="shared" si="3"/>
        <v>0</v>
      </c>
      <c r="J18" s="1745">
        <f t="shared" si="3"/>
        <v>0</v>
      </c>
      <c r="K18" s="1745">
        <f t="shared" si="3"/>
        <v>0</v>
      </c>
      <c r="L18" s="1745">
        <f t="shared" si="3"/>
        <v>0</v>
      </c>
      <c r="M18" s="1729">
        <f t="shared" si="3"/>
        <v>0</v>
      </c>
    </row>
    <row r="19" spans="1:13" ht="33.75" customHeight="1" thickBot="1">
      <c r="A19" s="1746" t="s">
        <v>273</v>
      </c>
      <c r="B19" s="1747">
        <f t="shared" ref="B19:M19" si="4">B14+B18</f>
        <v>22</v>
      </c>
      <c r="C19" s="1747">
        <f t="shared" si="4"/>
        <v>9</v>
      </c>
      <c r="D19" s="1747">
        <f t="shared" si="4"/>
        <v>31</v>
      </c>
      <c r="E19" s="1747">
        <f t="shared" si="4"/>
        <v>16</v>
      </c>
      <c r="F19" s="1747">
        <f t="shared" si="4"/>
        <v>8</v>
      </c>
      <c r="G19" s="1747">
        <f t="shared" si="4"/>
        <v>24</v>
      </c>
      <c r="H19" s="1747">
        <f t="shared" si="4"/>
        <v>0</v>
      </c>
      <c r="I19" s="1747">
        <f t="shared" si="4"/>
        <v>0</v>
      </c>
      <c r="J19" s="1747">
        <f t="shared" si="4"/>
        <v>0</v>
      </c>
      <c r="K19" s="1747">
        <f t="shared" si="4"/>
        <v>38</v>
      </c>
      <c r="L19" s="1747">
        <f t="shared" si="4"/>
        <v>17</v>
      </c>
      <c r="M19" s="1748">
        <f t="shared" si="4"/>
        <v>55</v>
      </c>
    </row>
    <row r="20" spans="1:13" ht="24.95" customHeight="1">
      <c r="A20" s="6416"/>
      <c r="B20" s="6416"/>
      <c r="C20" s="6416"/>
      <c r="D20" s="6416"/>
      <c r="E20" s="6416"/>
      <c r="F20" s="6416"/>
      <c r="G20" s="6416"/>
      <c r="H20" s="6416"/>
      <c r="I20" s="6416"/>
      <c r="J20" s="6416"/>
      <c r="K20" s="1749"/>
      <c r="L20" s="1749"/>
      <c r="M20" s="1749"/>
    </row>
    <row r="21" spans="1:13" ht="38.450000000000003" customHeight="1">
      <c r="K21" s="1749"/>
      <c r="L21" s="1749"/>
      <c r="M21" s="1749"/>
    </row>
    <row r="22" spans="1:13" ht="24.95" customHeight="1"/>
    <row r="23" spans="1:13" ht="24.75" customHeight="1"/>
    <row r="24" spans="1:13" ht="24.95" customHeight="1"/>
    <row r="27" spans="1:13" ht="54.75" customHeight="1"/>
    <row r="28" spans="1:13" ht="30" customHeight="1"/>
    <row r="29" spans="1:13" ht="32.25" customHeight="1"/>
    <row r="30" spans="1:13" ht="37.5" customHeight="1"/>
    <row r="31" spans="1:13" ht="26.25" customHeight="1"/>
    <row r="33" ht="80.099999999999994" customHeight="1"/>
  </sheetData>
  <mergeCells count="8">
    <mergeCell ref="A20:J20"/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0" zoomScaleNormal="50" workbookViewId="0">
      <selection activeCell="T30" sqref="T30"/>
    </sheetView>
  </sheetViews>
  <sheetFormatPr defaultRowHeight="25.5" outlineLevelRow="1"/>
  <cols>
    <col min="1" max="1" width="3" style="71" customWidth="1"/>
    <col min="2" max="2" width="64.140625" style="71" customWidth="1"/>
    <col min="3" max="3" width="13.85546875" style="71" customWidth="1"/>
    <col min="4" max="6" width="14.28515625" style="71" customWidth="1"/>
    <col min="7" max="7" width="13.28515625" style="71" customWidth="1"/>
    <col min="8" max="8" width="12.42578125" style="71" customWidth="1"/>
    <col min="9" max="9" width="13.7109375" style="71" customWidth="1"/>
    <col min="10" max="10" width="13.28515625" style="71" customWidth="1"/>
    <col min="11" max="11" width="12.85546875" style="71" customWidth="1"/>
    <col min="12" max="12" width="14.7109375" style="71" customWidth="1"/>
    <col min="13" max="13" width="14.140625" style="71" customWidth="1"/>
    <col min="14" max="14" width="12.5703125" style="71" customWidth="1"/>
    <col min="15" max="15" width="14.28515625" style="71" customWidth="1"/>
    <col min="16" max="16" width="13.7109375" style="71" customWidth="1"/>
    <col min="17" max="17" width="12.85546875" style="71" customWidth="1"/>
    <col min="18" max="18" width="15.28515625" style="71" customWidth="1"/>
    <col min="19" max="19" width="14.85546875" style="71" customWidth="1"/>
    <col min="20" max="20" width="16.28515625" style="71" customWidth="1"/>
    <col min="21" max="21" width="14.28515625" style="71" customWidth="1"/>
    <col min="22" max="22" width="10.5703125" style="71" bestFit="1" customWidth="1"/>
    <col min="23" max="23" width="9.28515625" style="71" bestFit="1" customWidth="1"/>
    <col min="24" max="256" width="9.140625" style="71"/>
    <col min="257" max="257" width="3" style="71" customWidth="1"/>
    <col min="258" max="258" width="57" style="71" customWidth="1"/>
    <col min="259" max="259" width="13.85546875" style="71" customWidth="1"/>
    <col min="260" max="262" width="14.28515625" style="71" customWidth="1"/>
    <col min="263" max="263" width="13.28515625" style="71" customWidth="1"/>
    <col min="264" max="264" width="12.42578125" style="71" customWidth="1"/>
    <col min="265" max="265" width="13.7109375" style="71" customWidth="1"/>
    <col min="266" max="266" width="13.28515625" style="71" customWidth="1"/>
    <col min="267" max="267" width="12.85546875" style="71" customWidth="1"/>
    <col min="268" max="268" width="14.7109375" style="71" customWidth="1"/>
    <col min="269" max="269" width="14.140625" style="71" customWidth="1"/>
    <col min="270" max="270" width="12.5703125" style="71" customWidth="1"/>
    <col min="271" max="271" width="14.28515625" style="71" customWidth="1"/>
    <col min="272" max="272" width="13.7109375" style="71" customWidth="1"/>
    <col min="273" max="273" width="12.85546875" style="71" customWidth="1"/>
    <col min="274" max="274" width="15.28515625" style="71" customWidth="1"/>
    <col min="275" max="275" width="14.85546875" style="71" customWidth="1"/>
    <col min="276" max="276" width="16.28515625" style="71" customWidth="1"/>
    <col min="277" max="277" width="14.28515625" style="71" customWidth="1"/>
    <col min="278" max="278" width="10.5703125" style="71" bestFit="1" customWidth="1"/>
    <col min="279" max="279" width="9.28515625" style="71" bestFit="1" customWidth="1"/>
    <col min="280" max="512" width="9.140625" style="71"/>
    <col min="513" max="513" width="3" style="71" customWidth="1"/>
    <col min="514" max="514" width="57" style="71" customWidth="1"/>
    <col min="515" max="515" width="13.85546875" style="71" customWidth="1"/>
    <col min="516" max="518" width="14.28515625" style="71" customWidth="1"/>
    <col min="519" max="519" width="13.28515625" style="71" customWidth="1"/>
    <col min="520" max="520" width="12.42578125" style="71" customWidth="1"/>
    <col min="521" max="521" width="13.7109375" style="71" customWidth="1"/>
    <col min="522" max="522" width="13.28515625" style="71" customWidth="1"/>
    <col min="523" max="523" width="12.85546875" style="71" customWidth="1"/>
    <col min="524" max="524" width="14.7109375" style="71" customWidth="1"/>
    <col min="525" max="525" width="14.140625" style="71" customWidth="1"/>
    <col min="526" max="526" width="12.5703125" style="71" customWidth="1"/>
    <col min="527" max="527" width="14.28515625" style="71" customWidth="1"/>
    <col min="528" max="528" width="13.7109375" style="71" customWidth="1"/>
    <col min="529" max="529" width="12.85546875" style="71" customWidth="1"/>
    <col min="530" max="530" width="15.28515625" style="71" customWidth="1"/>
    <col min="531" max="531" width="14.85546875" style="71" customWidth="1"/>
    <col min="532" max="532" width="16.28515625" style="71" customWidth="1"/>
    <col min="533" max="533" width="14.28515625" style="71" customWidth="1"/>
    <col min="534" max="534" width="10.5703125" style="71" bestFit="1" customWidth="1"/>
    <col min="535" max="535" width="9.28515625" style="71" bestFit="1" customWidth="1"/>
    <col min="536" max="768" width="9.140625" style="71"/>
    <col min="769" max="769" width="3" style="71" customWidth="1"/>
    <col min="770" max="770" width="57" style="71" customWidth="1"/>
    <col min="771" max="771" width="13.85546875" style="71" customWidth="1"/>
    <col min="772" max="774" width="14.28515625" style="71" customWidth="1"/>
    <col min="775" max="775" width="13.28515625" style="71" customWidth="1"/>
    <col min="776" max="776" width="12.42578125" style="71" customWidth="1"/>
    <col min="777" max="777" width="13.7109375" style="71" customWidth="1"/>
    <col min="778" max="778" width="13.28515625" style="71" customWidth="1"/>
    <col min="779" max="779" width="12.85546875" style="71" customWidth="1"/>
    <col min="780" max="780" width="14.7109375" style="71" customWidth="1"/>
    <col min="781" max="781" width="14.140625" style="71" customWidth="1"/>
    <col min="782" max="782" width="12.5703125" style="71" customWidth="1"/>
    <col min="783" max="783" width="14.28515625" style="71" customWidth="1"/>
    <col min="784" max="784" width="13.7109375" style="71" customWidth="1"/>
    <col min="785" max="785" width="12.85546875" style="71" customWidth="1"/>
    <col min="786" max="786" width="15.28515625" style="71" customWidth="1"/>
    <col min="787" max="787" width="14.85546875" style="71" customWidth="1"/>
    <col min="788" max="788" width="16.28515625" style="71" customWidth="1"/>
    <col min="789" max="789" width="14.28515625" style="71" customWidth="1"/>
    <col min="790" max="790" width="10.5703125" style="71" bestFit="1" customWidth="1"/>
    <col min="791" max="791" width="9.28515625" style="71" bestFit="1" customWidth="1"/>
    <col min="792" max="1024" width="9.140625" style="71"/>
    <col min="1025" max="1025" width="3" style="71" customWidth="1"/>
    <col min="1026" max="1026" width="57" style="71" customWidth="1"/>
    <col min="1027" max="1027" width="13.85546875" style="71" customWidth="1"/>
    <col min="1028" max="1030" width="14.28515625" style="71" customWidth="1"/>
    <col min="1031" max="1031" width="13.28515625" style="71" customWidth="1"/>
    <col min="1032" max="1032" width="12.42578125" style="71" customWidth="1"/>
    <col min="1033" max="1033" width="13.7109375" style="71" customWidth="1"/>
    <col min="1034" max="1034" width="13.28515625" style="71" customWidth="1"/>
    <col min="1035" max="1035" width="12.85546875" style="71" customWidth="1"/>
    <col min="1036" max="1036" width="14.7109375" style="71" customWidth="1"/>
    <col min="1037" max="1037" width="14.140625" style="71" customWidth="1"/>
    <col min="1038" max="1038" width="12.5703125" style="71" customWidth="1"/>
    <col min="1039" max="1039" width="14.28515625" style="71" customWidth="1"/>
    <col min="1040" max="1040" width="13.7109375" style="71" customWidth="1"/>
    <col min="1041" max="1041" width="12.85546875" style="71" customWidth="1"/>
    <col min="1042" max="1042" width="15.28515625" style="71" customWidth="1"/>
    <col min="1043" max="1043" width="14.85546875" style="71" customWidth="1"/>
    <col min="1044" max="1044" width="16.28515625" style="71" customWidth="1"/>
    <col min="1045" max="1045" width="14.28515625" style="71" customWidth="1"/>
    <col min="1046" max="1046" width="10.5703125" style="71" bestFit="1" customWidth="1"/>
    <col min="1047" max="1047" width="9.28515625" style="71" bestFit="1" customWidth="1"/>
    <col min="1048" max="1280" width="9.140625" style="71"/>
    <col min="1281" max="1281" width="3" style="71" customWidth="1"/>
    <col min="1282" max="1282" width="57" style="71" customWidth="1"/>
    <col min="1283" max="1283" width="13.85546875" style="71" customWidth="1"/>
    <col min="1284" max="1286" width="14.28515625" style="71" customWidth="1"/>
    <col min="1287" max="1287" width="13.28515625" style="71" customWidth="1"/>
    <col min="1288" max="1288" width="12.42578125" style="71" customWidth="1"/>
    <col min="1289" max="1289" width="13.7109375" style="71" customWidth="1"/>
    <col min="1290" max="1290" width="13.28515625" style="71" customWidth="1"/>
    <col min="1291" max="1291" width="12.85546875" style="71" customWidth="1"/>
    <col min="1292" max="1292" width="14.7109375" style="71" customWidth="1"/>
    <col min="1293" max="1293" width="14.140625" style="71" customWidth="1"/>
    <col min="1294" max="1294" width="12.5703125" style="71" customWidth="1"/>
    <col min="1295" max="1295" width="14.28515625" style="71" customWidth="1"/>
    <col min="1296" max="1296" width="13.7109375" style="71" customWidth="1"/>
    <col min="1297" max="1297" width="12.85546875" style="71" customWidth="1"/>
    <col min="1298" max="1298" width="15.28515625" style="71" customWidth="1"/>
    <col min="1299" max="1299" width="14.85546875" style="71" customWidth="1"/>
    <col min="1300" max="1300" width="16.28515625" style="71" customWidth="1"/>
    <col min="1301" max="1301" width="14.28515625" style="71" customWidth="1"/>
    <col min="1302" max="1302" width="10.5703125" style="71" bestFit="1" customWidth="1"/>
    <col min="1303" max="1303" width="9.28515625" style="71" bestFit="1" customWidth="1"/>
    <col min="1304" max="1536" width="9.140625" style="71"/>
    <col min="1537" max="1537" width="3" style="71" customWidth="1"/>
    <col min="1538" max="1538" width="57" style="71" customWidth="1"/>
    <col min="1539" max="1539" width="13.85546875" style="71" customWidth="1"/>
    <col min="1540" max="1542" width="14.28515625" style="71" customWidth="1"/>
    <col min="1543" max="1543" width="13.28515625" style="71" customWidth="1"/>
    <col min="1544" max="1544" width="12.42578125" style="71" customWidth="1"/>
    <col min="1545" max="1545" width="13.7109375" style="71" customWidth="1"/>
    <col min="1546" max="1546" width="13.28515625" style="71" customWidth="1"/>
    <col min="1547" max="1547" width="12.85546875" style="71" customWidth="1"/>
    <col min="1548" max="1548" width="14.7109375" style="71" customWidth="1"/>
    <col min="1549" max="1549" width="14.140625" style="71" customWidth="1"/>
    <col min="1550" max="1550" width="12.5703125" style="71" customWidth="1"/>
    <col min="1551" max="1551" width="14.28515625" style="71" customWidth="1"/>
    <col min="1552" max="1552" width="13.7109375" style="71" customWidth="1"/>
    <col min="1553" max="1553" width="12.85546875" style="71" customWidth="1"/>
    <col min="1554" max="1554" width="15.28515625" style="71" customWidth="1"/>
    <col min="1555" max="1555" width="14.85546875" style="71" customWidth="1"/>
    <col min="1556" max="1556" width="16.28515625" style="71" customWidth="1"/>
    <col min="1557" max="1557" width="14.28515625" style="71" customWidth="1"/>
    <col min="1558" max="1558" width="10.5703125" style="71" bestFit="1" customWidth="1"/>
    <col min="1559" max="1559" width="9.28515625" style="71" bestFit="1" customWidth="1"/>
    <col min="1560" max="1792" width="9.140625" style="71"/>
    <col min="1793" max="1793" width="3" style="71" customWidth="1"/>
    <col min="1794" max="1794" width="57" style="71" customWidth="1"/>
    <col min="1795" max="1795" width="13.85546875" style="71" customWidth="1"/>
    <col min="1796" max="1798" width="14.28515625" style="71" customWidth="1"/>
    <col min="1799" max="1799" width="13.28515625" style="71" customWidth="1"/>
    <col min="1800" max="1800" width="12.42578125" style="71" customWidth="1"/>
    <col min="1801" max="1801" width="13.7109375" style="71" customWidth="1"/>
    <col min="1802" max="1802" width="13.28515625" style="71" customWidth="1"/>
    <col min="1803" max="1803" width="12.85546875" style="71" customWidth="1"/>
    <col min="1804" max="1804" width="14.7109375" style="71" customWidth="1"/>
    <col min="1805" max="1805" width="14.140625" style="71" customWidth="1"/>
    <col min="1806" max="1806" width="12.5703125" style="71" customWidth="1"/>
    <col min="1807" max="1807" width="14.28515625" style="71" customWidth="1"/>
    <col min="1808" max="1808" width="13.7109375" style="71" customWidth="1"/>
    <col min="1809" max="1809" width="12.85546875" style="71" customWidth="1"/>
    <col min="1810" max="1810" width="15.28515625" style="71" customWidth="1"/>
    <col min="1811" max="1811" width="14.85546875" style="71" customWidth="1"/>
    <col min="1812" max="1812" width="16.28515625" style="71" customWidth="1"/>
    <col min="1813" max="1813" width="14.28515625" style="71" customWidth="1"/>
    <col min="1814" max="1814" width="10.5703125" style="71" bestFit="1" customWidth="1"/>
    <col min="1815" max="1815" width="9.28515625" style="71" bestFit="1" customWidth="1"/>
    <col min="1816" max="2048" width="9.140625" style="71"/>
    <col min="2049" max="2049" width="3" style="71" customWidth="1"/>
    <col min="2050" max="2050" width="57" style="71" customWidth="1"/>
    <col min="2051" max="2051" width="13.85546875" style="71" customWidth="1"/>
    <col min="2052" max="2054" width="14.28515625" style="71" customWidth="1"/>
    <col min="2055" max="2055" width="13.28515625" style="71" customWidth="1"/>
    <col min="2056" max="2056" width="12.42578125" style="71" customWidth="1"/>
    <col min="2057" max="2057" width="13.7109375" style="71" customWidth="1"/>
    <col min="2058" max="2058" width="13.28515625" style="71" customWidth="1"/>
    <col min="2059" max="2059" width="12.85546875" style="71" customWidth="1"/>
    <col min="2060" max="2060" width="14.7109375" style="71" customWidth="1"/>
    <col min="2061" max="2061" width="14.140625" style="71" customWidth="1"/>
    <col min="2062" max="2062" width="12.5703125" style="71" customWidth="1"/>
    <col min="2063" max="2063" width="14.28515625" style="71" customWidth="1"/>
    <col min="2064" max="2064" width="13.7109375" style="71" customWidth="1"/>
    <col min="2065" max="2065" width="12.85546875" style="71" customWidth="1"/>
    <col min="2066" max="2066" width="15.28515625" style="71" customWidth="1"/>
    <col min="2067" max="2067" width="14.85546875" style="71" customWidth="1"/>
    <col min="2068" max="2068" width="16.28515625" style="71" customWidth="1"/>
    <col min="2069" max="2069" width="14.28515625" style="71" customWidth="1"/>
    <col min="2070" max="2070" width="10.5703125" style="71" bestFit="1" customWidth="1"/>
    <col min="2071" max="2071" width="9.28515625" style="71" bestFit="1" customWidth="1"/>
    <col min="2072" max="2304" width="9.140625" style="71"/>
    <col min="2305" max="2305" width="3" style="71" customWidth="1"/>
    <col min="2306" max="2306" width="57" style="71" customWidth="1"/>
    <col min="2307" max="2307" width="13.85546875" style="71" customWidth="1"/>
    <col min="2308" max="2310" width="14.28515625" style="71" customWidth="1"/>
    <col min="2311" max="2311" width="13.28515625" style="71" customWidth="1"/>
    <col min="2312" max="2312" width="12.42578125" style="71" customWidth="1"/>
    <col min="2313" max="2313" width="13.7109375" style="71" customWidth="1"/>
    <col min="2314" max="2314" width="13.28515625" style="71" customWidth="1"/>
    <col min="2315" max="2315" width="12.85546875" style="71" customWidth="1"/>
    <col min="2316" max="2316" width="14.7109375" style="71" customWidth="1"/>
    <col min="2317" max="2317" width="14.140625" style="71" customWidth="1"/>
    <col min="2318" max="2318" width="12.5703125" style="71" customWidth="1"/>
    <col min="2319" max="2319" width="14.28515625" style="71" customWidth="1"/>
    <col min="2320" max="2320" width="13.7109375" style="71" customWidth="1"/>
    <col min="2321" max="2321" width="12.85546875" style="71" customWidth="1"/>
    <col min="2322" max="2322" width="15.28515625" style="71" customWidth="1"/>
    <col min="2323" max="2323" width="14.85546875" style="71" customWidth="1"/>
    <col min="2324" max="2324" width="16.28515625" style="71" customWidth="1"/>
    <col min="2325" max="2325" width="14.28515625" style="71" customWidth="1"/>
    <col min="2326" max="2326" width="10.5703125" style="71" bestFit="1" customWidth="1"/>
    <col min="2327" max="2327" width="9.28515625" style="71" bestFit="1" customWidth="1"/>
    <col min="2328" max="2560" width="9.140625" style="71"/>
    <col min="2561" max="2561" width="3" style="71" customWidth="1"/>
    <col min="2562" max="2562" width="57" style="71" customWidth="1"/>
    <col min="2563" max="2563" width="13.85546875" style="71" customWidth="1"/>
    <col min="2564" max="2566" width="14.28515625" style="71" customWidth="1"/>
    <col min="2567" max="2567" width="13.28515625" style="71" customWidth="1"/>
    <col min="2568" max="2568" width="12.42578125" style="71" customWidth="1"/>
    <col min="2569" max="2569" width="13.7109375" style="71" customWidth="1"/>
    <col min="2570" max="2570" width="13.28515625" style="71" customWidth="1"/>
    <col min="2571" max="2571" width="12.85546875" style="71" customWidth="1"/>
    <col min="2572" max="2572" width="14.7109375" style="71" customWidth="1"/>
    <col min="2573" max="2573" width="14.140625" style="71" customWidth="1"/>
    <col min="2574" max="2574" width="12.5703125" style="71" customWidth="1"/>
    <col min="2575" max="2575" width="14.28515625" style="71" customWidth="1"/>
    <col min="2576" max="2576" width="13.7109375" style="71" customWidth="1"/>
    <col min="2577" max="2577" width="12.85546875" style="71" customWidth="1"/>
    <col min="2578" max="2578" width="15.28515625" style="71" customWidth="1"/>
    <col min="2579" max="2579" width="14.85546875" style="71" customWidth="1"/>
    <col min="2580" max="2580" width="16.28515625" style="71" customWidth="1"/>
    <col min="2581" max="2581" width="14.28515625" style="71" customWidth="1"/>
    <col min="2582" max="2582" width="10.5703125" style="71" bestFit="1" customWidth="1"/>
    <col min="2583" max="2583" width="9.28515625" style="71" bestFit="1" customWidth="1"/>
    <col min="2584" max="2816" width="9.140625" style="71"/>
    <col min="2817" max="2817" width="3" style="71" customWidth="1"/>
    <col min="2818" max="2818" width="57" style="71" customWidth="1"/>
    <col min="2819" max="2819" width="13.85546875" style="71" customWidth="1"/>
    <col min="2820" max="2822" width="14.28515625" style="71" customWidth="1"/>
    <col min="2823" max="2823" width="13.28515625" style="71" customWidth="1"/>
    <col min="2824" max="2824" width="12.42578125" style="71" customWidth="1"/>
    <col min="2825" max="2825" width="13.7109375" style="71" customWidth="1"/>
    <col min="2826" max="2826" width="13.28515625" style="71" customWidth="1"/>
    <col min="2827" max="2827" width="12.85546875" style="71" customWidth="1"/>
    <col min="2828" max="2828" width="14.7109375" style="71" customWidth="1"/>
    <col min="2829" max="2829" width="14.140625" style="71" customWidth="1"/>
    <col min="2830" max="2830" width="12.5703125" style="71" customWidth="1"/>
    <col min="2831" max="2831" width="14.28515625" style="71" customWidth="1"/>
    <col min="2832" max="2832" width="13.7109375" style="71" customWidth="1"/>
    <col min="2833" max="2833" width="12.85546875" style="71" customWidth="1"/>
    <col min="2834" max="2834" width="15.28515625" style="71" customWidth="1"/>
    <col min="2835" max="2835" width="14.85546875" style="71" customWidth="1"/>
    <col min="2836" max="2836" width="16.28515625" style="71" customWidth="1"/>
    <col min="2837" max="2837" width="14.28515625" style="71" customWidth="1"/>
    <col min="2838" max="2838" width="10.5703125" style="71" bestFit="1" customWidth="1"/>
    <col min="2839" max="2839" width="9.28515625" style="71" bestFit="1" customWidth="1"/>
    <col min="2840" max="3072" width="9.140625" style="71"/>
    <col min="3073" max="3073" width="3" style="71" customWidth="1"/>
    <col min="3074" max="3074" width="57" style="71" customWidth="1"/>
    <col min="3075" max="3075" width="13.85546875" style="71" customWidth="1"/>
    <col min="3076" max="3078" width="14.28515625" style="71" customWidth="1"/>
    <col min="3079" max="3079" width="13.28515625" style="71" customWidth="1"/>
    <col min="3080" max="3080" width="12.42578125" style="71" customWidth="1"/>
    <col min="3081" max="3081" width="13.7109375" style="71" customWidth="1"/>
    <col min="3082" max="3082" width="13.28515625" style="71" customWidth="1"/>
    <col min="3083" max="3083" width="12.85546875" style="71" customWidth="1"/>
    <col min="3084" max="3084" width="14.7109375" style="71" customWidth="1"/>
    <col min="3085" max="3085" width="14.140625" style="71" customWidth="1"/>
    <col min="3086" max="3086" width="12.5703125" style="71" customWidth="1"/>
    <col min="3087" max="3087" width="14.28515625" style="71" customWidth="1"/>
    <col min="3088" max="3088" width="13.7109375" style="71" customWidth="1"/>
    <col min="3089" max="3089" width="12.85546875" style="71" customWidth="1"/>
    <col min="3090" max="3090" width="15.28515625" style="71" customWidth="1"/>
    <col min="3091" max="3091" width="14.85546875" style="71" customWidth="1"/>
    <col min="3092" max="3092" width="16.28515625" style="71" customWidth="1"/>
    <col min="3093" max="3093" width="14.28515625" style="71" customWidth="1"/>
    <col min="3094" max="3094" width="10.5703125" style="71" bestFit="1" customWidth="1"/>
    <col min="3095" max="3095" width="9.28515625" style="71" bestFit="1" customWidth="1"/>
    <col min="3096" max="3328" width="9.140625" style="71"/>
    <col min="3329" max="3329" width="3" style="71" customWidth="1"/>
    <col min="3330" max="3330" width="57" style="71" customWidth="1"/>
    <col min="3331" max="3331" width="13.85546875" style="71" customWidth="1"/>
    <col min="3332" max="3334" width="14.28515625" style="71" customWidth="1"/>
    <col min="3335" max="3335" width="13.28515625" style="71" customWidth="1"/>
    <col min="3336" max="3336" width="12.42578125" style="71" customWidth="1"/>
    <col min="3337" max="3337" width="13.7109375" style="71" customWidth="1"/>
    <col min="3338" max="3338" width="13.28515625" style="71" customWidth="1"/>
    <col min="3339" max="3339" width="12.85546875" style="71" customWidth="1"/>
    <col min="3340" max="3340" width="14.7109375" style="71" customWidth="1"/>
    <col min="3341" max="3341" width="14.140625" style="71" customWidth="1"/>
    <col min="3342" max="3342" width="12.5703125" style="71" customWidth="1"/>
    <col min="3343" max="3343" width="14.28515625" style="71" customWidth="1"/>
    <col min="3344" max="3344" width="13.7109375" style="71" customWidth="1"/>
    <col min="3345" max="3345" width="12.85546875" style="71" customWidth="1"/>
    <col min="3346" max="3346" width="15.28515625" style="71" customWidth="1"/>
    <col min="3347" max="3347" width="14.85546875" style="71" customWidth="1"/>
    <col min="3348" max="3348" width="16.28515625" style="71" customWidth="1"/>
    <col min="3349" max="3349" width="14.28515625" style="71" customWidth="1"/>
    <col min="3350" max="3350" width="10.5703125" style="71" bestFit="1" customWidth="1"/>
    <col min="3351" max="3351" width="9.28515625" style="71" bestFit="1" customWidth="1"/>
    <col min="3352" max="3584" width="9.140625" style="71"/>
    <col min="3585" max="3585" width="3" style="71" customWidth="1"/>
    <col min="3586" max="3586" width="57" style="71" customWidth="1"/>
    <col min="3587" max="3587" width="13.85546875" style="71" customWidth="1"/>
    <col min="3588" max="3590" width="14.28515625" style="71" customWidth="1"/>
    <col min="3591" max="3591" width="13.28515625" style="71" customWidth="1"/>
    <col min="3592" max="3592" width="12.42578125" style="71" customWidth="1"/>
    <col min="3593" max="3593" width="13.7109375" style="71" customWidth="1"/>
    <col min="3594" max="3594" width="13.28515625" style="71" customWidth="1"/>
    <col min="3595" max="3595" width="12.85546875" style="71" customWidth="1"/>
    <col min="3596" max="3596" width="14.7109375" style="71" customWidth="1"/>
    <col min="3597" max="3597" width="14.140625" style="71" customWidth="1"/>
    <col min="3598" max="3598" width="12.5703125" style="71" customWidth="1"/>
    <col min="3599" max="3599" width="14.28515625" style="71" customWidth="1"/>
    <col min="3600" max="3600" width="13.7109375" style="71" customWidth="1"/>
    <col min="3601" max="3601" width="12.85546875" style="71" customWidth="1"/>
    <col min="3602" max="3602" width="15.28515625" style="71" customWidth="1"/>
    <col min="3603" max="3603" width="14.85546875" style="71" customWidth="1"/>
    <col min="3604" max="3604" width="16.28515625" style="71" customWidth="1"/>
    <col min="3605" max="3605" width="14.28515625" style="71" customWidth="1"/>
    <col min="3606" max="3606" width="10.5703125" style="71" bestFit="1" customWidth="1"/>
    <col min="3607" max="3607" width="9.28515625" style="71" bestFit="1" customWidth="1"/>
    <col min="3608" max="3840" width="9.140625" style="71"/>
    <col min="3841" max="3841" width="3" style="71" customWidth="1"/>
    <col min="3842" max="3842" width="57" style="71" customWidth="1"/>
    <col min="3843" max="3843" width="13.85546875" style="71" customWidth="1"/>
    <col min="3844" max="3846" width="14.28515625" style="71" customWidth="1"/>
    <col min="3847" max="3847" width="13.28515625" style="71" customWidth="1"/>
    <col min="3848" max="3848" width="12.42578125" style="71" customWidth="1"/>
    <col min="3849" max="3849" width="13.7109375" style="71" customWidth="1"/>
    <col min="3850" max="3850" width="13.28515625" style="71" customWidth="1"/>
    <col min="3851" max="3851" width="12.85546875" style="71" customWidth="1"/>
    <col min="3852" max="3852" width="14.7109375" style="71" customWidth="1"/>
    <col min="3853" max="3853" width="14.140625" style="71" customWidth="1"/>
    <col min="3854" max="3854" width="12.5703125" style="71" customWidth="1"/>
    <col min="3855" max="3855" width="14.28515625" style="71" customWidth="1"/>
    <col min="3856" max="3856" width="13.7109375" style="71" customWidth="1"/>
    <col min="3857" max="3857" width="12.85546875" style="71" customWidth="1"/>
    <col min="3858" max="3858" width="15.28515625" style="71" customWidth="1"/>
    <col min="3859" max="3859" width="14.85546875" style="71" customWidth="1"/>
    <col min="3860" max="3860" width="16.28515625" style="71" customWidth="1"/>
    <col min="3861" max="3861" width="14.28515625" style="71" customWidth="1"/>
    <col min="3862" max="3862" width="10.5703125" style="71" bestFit="1" customWidth="1"/>
    <col min="3863" max="3863" width="9.28515625" style="71" bestFit="1" customWidth="1"/>
    <col min="3864" max="4096" width="9.140625" style="71"/>
    <col min="4097" max="4097" width="3" style="71" customWidth="1"/>
    <col min="4098" max="4098" width="57" style="71" customWidth="1"/>
    <col min="4099" max="4099" width="13.85546875" style="71" customWidth="1"/>
    <col min="4100" max="4102" width="14.28515625" style="71" customWidth="1"/>
    <col min="4103" max="4103" width="13.28515625" style="71" customWidth="1"/>
    <col min="4104" max="4104" width="12.42578125" style="71" customWidth="1"/>
    <col min="4105" max="4105" width="13.7109375" style="71" customWidth="1"/>
    <col min="4106" max="4106" width="13.28515625" style="71" customWidth="1"/>
    <col min="4107" max="4107" width="12.85546875" style="71" customWidth="1"/>
    <col min="4108" max="4108" width="14.7109375" style="71" customWidth="1"/>
    <col min="4109" max="4109" width="14.140625" style="71" customWidth="1"/>
    <col min="4110" max="4110" width="12.5703125" style="71" customWidth="1"/>
    <col min="4111" max="4111" width="14.28515625" style="71" customWidth="1"/>
    <col min="4112" max="4112" width="13.7109375" style="71" customWidth="1"/>
    <col min="4113" max="4113" width="12.85546875" style="71" customWidth="1"/>
    <col min="4114" max="4114" width="15.28515625" style="71" customWidth="1"/>
    <col min="4115" max="4115" width="14.85546875" style="71" customWidth="1"/>
    <col min="4116" max="4116" width="16.28515625" style="71" customWidth="1"/>
    <col min="4117" max="4117" width="14.28515625" style="71" customWidth="1"/>
    <col min="4118" max="4118" width="10.5703125" style="71" bestFit="1" customWidth="1"/>
    <col min="4119" max="4119" width="9.28515625" style="71" bestFit="1" customWidth="1"/>
    <col min="4120" max="4352" width="9.140625" style="71"/>
    <col min="4353" max="4353" width="3" style="71" customWidth="1"/>
    <col min="4354" max="4354" width="57" style="71" customWidth="1"/>
    <col min="4355" max="4355" width="13.85546875" style="71" customWidth="1"/>
    <col min="4356" max="4358" width="14.28515625" style="71" customWidth="1"/>
    <col min="4359" max="4359" width="13.28515625" style="71" customWidth="1"/>
    <col min="4360" max="4360" width="12.42578125" style="71" customWidth="1"/>
    <col min="4361" max="4361" width="13.7109375" style="71" customWidth="1"/>
    <col min="4362" max="4362" width="13.28515625" style="71" customWidth="1"/>
    <col min="4363" max="4363" width="12.85546875" style="71" customWidth="1"/>
    <col min="4364" max="4364" width="14.7109375" style="71" customWidth="1"/>
    <col min="4365" max="4365" width="14.140625" style="71" customWidth="1"/>
    <col min="4366" max="4366" width="12.5703125" style="71" customWidth="1"/>
    <col min="4367" max="4367" width="14.28515625" style="71" customWidth="1"/>
    <col min="4368" max="4368" width="13.7109375" style="71" customWidth="1"/>
    <col min="4369" max="4369" width="12.85546875" style="71" customWidth="1"/>
    <col min="4370" max="4370" width="15.28515625" style="71" customWidth="1"/>
    <col min="4371" max="4371" width="14.85546875" style="71" customWidth="1"/>
    <col min="4372" max="4372" width="16.28515625" style="71" customWidth="1"/>
    <col min="4373" max="4373" width="14.28515625" style="71" customWidth="1"/>
    <col min="4374" max="4374" width="10.5703125" style="71" bestFit="1" customWidth="1"/>
    <col min="4375" max="4375" width="9.28515625" style="71" bestFit="1" customWidth="1"/>
    <col min="4376" max="4608" width="9.140625" style="71"/>
    <col min="4609" max="4609" width="3" style="71" customWidth="1"/>
    <col min="4610" max="4610" width="57" style="71" customWidth="1"/>
    <col min="4611" max="4611" width="13.85546875" style="71" customWidth="1"/>
    <col min="4612" max="4614" width="14.28515625" style="71" customWidth="1"/>
    <col min="4615" max="4615" width="13.28515625" style="71" customWidth="1"/>
    <col min="4616" max="4616" width="12.42578125" style="71" customWidth="1"/>
    <col min="4617" max="4617" width="13.7109375" style="71" customWidth="1"/>
    <col min="4618" max="4618" width="13.28515625" style="71" customWidth="1"/>
    <col min="4619" max="4619" width="12.85546875" style="71" customWidth="1"/>
    <col min="4620" max="4620" width="14.7109375" style="71" customWidth="1"/>
    <col min="4621" max="4621" width="14.140625" style="71" customWidth="1"/>
    <col min="4622" max="4622" width="12.5703125" style="71" customWidth="1"/>
    <col min="4623" max="4623" width="14.28515625" style="71" customWidth="1"/>
    <col min="4624" max="4624" width="13.7109375" style="71" customWidth="1"/>
    <col min="4625" max="4625" width="12.85546875" style="71" customWidth="1"/>
    <col min="4626" max="4626" width="15.28515625" style="71" customWidth="1"/>
    <col min="4627" max="4627" width="14.85546875" style="71" customWidth="1"/>
    <col min="4628" max="4628" width="16.28515625" style="71" customWidth="1"/>
    <col min="4629" max="4629" width="14.28515625" style="71" customWidth="1"/>
    <col min="4630" max="4630" width="10.5703125" style="71" bestFit="1" customWidth="1"/>
    <col min="4631" max="4631" width="9.28515625" style="71" bestFit="1" customWidth="1"/>
    <col min="4632" max="4864" width="9.140625" style="71"/>
    <col min="4865" max="4865" width="3" style="71" customWidth="1"/>
    <col min="4866" max="4866" width="57" style="71" customWidth="1"/>
    <col min="4867" max="4867" width="13.85546875" style="71" customWidth="1"/>
    <col min="4868" max="4870" width="14.28515625" style="71" customWidth="1"/>
    <col min="4871" max="4871" width="13.28515625" style="71" customWidth="1"/>
    <col min="4872" max="4872" width="12.42578125" style="71" customWidth="1"/>
    <col min="4873" max="4873" width="13.7109375" style="71" customWidth="1"/>
    <col min="4874" max="4874" width="13.28515625" style="71" customWidth="1"/>
    <col min="4875" max="4875" width="12.85546875" style="71" customWidth="1"/>
    <col min="4876" max="4876" width="14.7109375" style="71" customWidth="1"/>
    <col min="4877" max="4877" width="14.140625" style="71" customWidth="1"/>
    <col min="4878" max="4878" width="12.5703125" style="71" customWidth="1"/>
    <col min="4879" max="4879" width="14.28515625" style="71" customWidth="1"/>
    <col min="4880" max="4880" width="13.7109375" style="71" customWidth="1"/>
    <col min="4881" max="4881" width="12.85546875" style="71" customWidth="1"/>
    <col min="4882" max="4882" width="15.28515625" style="71" customWidth="1"/>
    <col min="4883" max="4883" width="14.85546875" style="71" customWidth="1"/>
    <col min="4884" max="4884" width="16.28515625" style="71" customWidth="1"/>
    <col min="4885" max="4885" width="14.28515625" style="71" customWidth="1"/>
    <col min="4886" max="4886" width="10.5703125" style="71" bestFit="1" customWidth="1"/>
    <col min="4887" max="4887" width="9.28515625" style="71" bestFit="1" customWidth="1"/>
    <col min="4888" max="5120" width="9.140625" style="71"/>
    <col min="5121" max="5121" width="3" style="71" customWidth="1"/>
    <col min="5122" max="5122" width="57" style="71" customWidth="1"/>
    <col min="5123" max="5123" width="13.85546875" style="71" customWidth="1"/>
    <col min="5124" max="5126" width="14.28515625" style="71" customWidth="1"/>
    <col min="5127" max="5127" width="13.28515625" style="71" customWidth="1"/>
    <col min="5128" max="5128" width="12.42578125" style="71" customWidth="1"/>
    <col min="5129" max="5129" width="13.7109375" style="71" customWidth="1"/>
    <col min="5130" max="5130" width="13.28515625" style="71" customWidth="1"/>
    <col min="5131" max="5131" width="12.85546875" style="71" customWidth="1"/>
    <col min="5132" max="5132" width="14.7109375" style="71" customWidth="1"/>
    <col min="5133" max="5133" width="14.140625" style="71" customWidth="1"/>
    <col min="5134" max="5134" width="12.5703125" style="71" customWidth="1"/>
    <col min="5135" max="5135" width="14.28515625" style="71" customWidth="1"/>
    <col min="5136" max="5136" width="13.7109375" style="71" customWidth="1"/>
    <col min="5137" max="5137" width="12.85546875" style="71" customWidth="1"/>
    <col min="5138" max="5138" width="15.28515625" style="71" customWidth="1"/>
    <col min="5139" max="5139" width="14.85546875" style="71" customWidth="1"/>
    <col min="5140" max="5140" width="16.28515625" style="71" customWidth="1"/>
    <col min="5141" max="5141" width="14.28515625" style="71" customWidth="1"/>
    <col min="5142" max="5142" width="10.5703125" style="71" bestFit="1" customWidth="1"/>
    <col min="5143" max="5143" width="9.28515625" style="71" bestFit="1" customWidth="1"/>
    <col min="5144" max="5376" width="9.140625" style="71"/>
    <col min="5377" max="5377" width="3" style="71" customWidth="1"/>
    <col min="5378" max="5378" width="57" style="71" customWidth="1"/>
    <col min="5379" max="5379" width="13.85546875" style="71" customWidth="1"/>
    <col min="5380" max="5382" width="14.28515625" style="71" customWidth="1"/>
    <col min="5383" max="5383" width="13.28515625" style="71" customWidth="1"/>
    <col min="5384" max="5384" width="12.42578125" style="71" customWidth="1"/>
    <col min="5385" max="5385" width="13.7109375" style="71" customWidth="1"/>
    <col min="5386" max="5386" width="13.28515625" style="71" customWidth="1"/>
    <col min="5387" max="5387" width="12.85546875" style="71" customWidth="1"/>
    <col min="5388" max="5388" width="14.7109375" style="71" customWidth="1"/>
    <col min="5389" max="5389" width="14.140625" style="71" customWidth="1"/>
    <col min="5390" max="5390" width="12.5703125" style="71" customWidth="1"/>
    <col min="5391" max="5391" width="14.28515625" style="71" customWidth="1"/>
    <col min="5392" max="5392" width="13.7109375" style="71" customWidth="1"/>
    <col min="5393" max="5393" width="12.85546875" style="71" customWidth="1"/>
    <col min="5394" max="5394" width="15.28515625" style="71" customWidth="1"/>
    <col min="5395" max="5395" width="14.85546875" style="71" customWidth="1"/>
    <col min="5396" max="5396" width="16.28515625" style="71" customWidth="1"/>
    <col min="5397" max="5397" width="14.28515625" style="71" customWidth="1"/>
    <col min="5398" max="5398" width="10.5703125" style="71" bestFit="1" customWidth="1"/>
    <col min="5399" max="5399" width="9.28515625" style="71" bestFit="1" customWidth="1"/>
    <col min="5400" max="5632" width="9.140625" style="71"/>
    <col min="5633" max="5633" width="3" style="71" customWidth="1"/>
    <col min="5634" max="5634" width="57" style="71" customWidth="1"/>
    <col min="5635" max="5635" width="13.85546875" style="71" customWidth="1"/>
    <col min="5636" max="5638" width="14.28515625" style="71" customWidth="1"/>
    <col min="5639" max="5639" width="13.28515625" style="71" customWidth="1"/>
    <col min="5640" max="5640" width="12.42578125" style="71" customWidth="1"/>
    <col min="5641" max="5641" width="13.7109375" style="71" customWidth="1"/>
    <col min="5642" max="5642" width="13.28515625" style="71" customWidth="1"/>
    <col min="5643" max="5643" width="12.85546875" style="71" customWidth="1"/>
    <col min="5644" max="5644" width="14.7109375" style="71" customWidth="1"/>
    <col min="5645" max="5645" width="14.140625" style="71" customWidth="1"/>
    <col min="5646" max="5646" width="12.5703125" style="71" customWidth="1"/>
    <col min="5647" max="5647" width="14.28515625" style="71" customWidth="1"/>
    <col min="5648" max="5648" width="13.7109375" style="71" customWidth="1"/>
    <col min="5649" max="5649" width="12.85546875" style="71" customWidth="1"/>
    <col min="5650" max="5650" width="15.28515625" style="71" customWidth="1"/>
    <col min="5651" max="5651" width="14.85546875" style="71" customWidth="1"/>
    <col min="5652" max="5652" width="16.28515625" style="71" customWidth="1"/>
    <col min="5653" max="5653" width="14.28515625" style="71" customWidth="1"/>
    <col min="5654" max="5654" width="10.5703125" style="71" bestFit="1" customWidth="1"/>
    <col min="5655" max="5655" width="9.28515625" style="71" bestFit="1" customWidth="1"/>
    <col min="5656" max="5888" width="9.140625" style="71"/>
    <col min="5889" max="5889" width="3" style="71" customWidth="1"/>
    <col min="5890" max="5890" width="57" style="71" customWidth="1"/>
    <col min="5891" max="5891" width="13.85546875" style="71" customWidth="1"/>
    <col min="5892" max="5894" width="14.28515625" style="71" customWidth="1"/>
    <col min="5895" max="5895" width="13.28515625" style="71" customWidth="1"/>
    <col min="5896" max="5896" width="12.42578125" style="71" customWidth="1"/>
    <col min="5897" max="5897" width="13.7109375" style="71" customWidth="1"/>
    <col min="5898" max="5898" width="13.28515625" style="71" customWidth="1"/>
    <col min="5899" max="5899" width="12.85546875" style="71" customWidth="1"/>
    <col min="5900" max="5900" width="14.7109375" style="71" customWidth="1"/>
    <col min="5901" max="5901" width="14.140625" style="71" customWidth="1"/>
    <col min="5902" max="5902" width="12.5703125" style="71" customWidth="1"/>
    <col min="5903" max="5903" width="14.28515625" style="71" customWidth="1"/>
    <col min="5904" max="5904" width="13.7109375" style="71" customWidth="1"/>
    <col min="5905" max="5905" width="12.85546875" style="71" customWidth="1"/>
    <col min="5906" max="5906" width="15.28515625" style="71" customWidth="1"/>
    <col min="5907" max="5907" width="14.85546875" style="71" customWidth="1"/>
    <col min="5908" max="5908" width="16.28515625" style="71" customWidth="1"/>
    <col min="5909" max="5909" width="14.28515625" style="71" customWidth="1"/>
    <col min="5910" max="5910" width="10.5703125" style="71" bestFit="1" customWidth="1"/>
    <col min="5911" max="5911" width="9.28515625" style="71" bestFit="1" customWidth="1"/>
    <col min="5912" max="6144" width="9.140625" style="71"/>
    <col min="6145" max="6145" width="3" style="71" customWidth="1"/>
    <col min="6146" max="6146" width="57" style="71" customWidth="1"/>
    <col min="6147" max="6147" width="13.85546875" style="71" customWidth="1"/>
    <col min="6148" max="6150" width="14.28515625" style="71" customWidth="1"/>
    <col min="6151" max="6151" width="13.28515625" style="71" customWidth="1"/>
    <col min="6152" max="6152" width="12.42578125" style="71" customWidth="1"/>
    <col min="6153" max="6153" width="13.7109375" style="71" customWidth="1"/>
    <col min="6154" max="6154" width="13.28515625" style="71" customWidth="1"/>
    <col min="6155" max="6155" width="12.85546875" style="71" customWidth="1"/>
    <col min="6156" max="6156" width="14.7109375" style="71" customWidth="1"/>
    <col min="6157" max="6157" width="14.140625" style="71" customWidth="1"/>
    <col min="6158" max="6158" width="12.5703125" style="71" customWidth="1"/>
    <col min="6159" max="6159" width="14.28515625" style="71" customWidth="1"/>
    <col min="6160" max="6160" width="13.7109375" style="71" customWidth="1"/>
    <col min="6161" max="6161" width="12.85546875" style="71" customWidth="1"/>
    <col min="6162" max="6162" width="15.28515625" style="71" customWidth="1"/>
    <col min="6163" max="6163" width="14.85546875" style="71" customWidth="1"/>
    <col min="6164" max="6164" width="16.28515625" style="71" customWidth="1"/>
    <col min="6165" max="6165" width="14.28515625" style="71" customWidth="1"/>
    <col min="6166" max="6166" width="10.5703125" style="71" bestFit="1" customWidth="1"/>
    <col min="6167" max="6167" width="9.28515625" style="71" bestFit="1" customWidth="1"/>
    <col min="6168" max="6400" width="9.140625" style="71"/>
    <col min="6401" max="6401" width="3" style="71" customWidth="1"/>
    <col min="6402" max="6402" width="57" style="71" customWidth="1"/>
    <col min="6403" max="6403" width="13.85546875" style="71" customWidth="1"/>
    <col min="6404" max="6406" width="14.28515625" style="71" customWidth="1"/>
    <col min="6407" max="6407" width="13.28515625" style="71" customWidth="1"/>
    <col min="6408" max="6408" width="12.42578125" style="71" customWidth="1"/>
    <col min="6409" max="6409" width="13.7109375" style="71" customWidth="1"/>
    <col min="6410" max="6410" width="13.28515625" style="71" customWidth="1"/>
    <col min="6411" max="6411" width="12.85546875" style="71" customWidth="1"/>
    <col min="6412" max="6412" width="14.7109375" style="71" customWidth="1"/>
    <col min="6413" max="6413" width="14.140625" style="71" customWidth="1"/>
    <col min="6414" max="6414" width="12.5703125" style="71" customWidth="1"/>
    <col min="6415" max="6415" width="14.28515625" style="71" customWidth="1"/>
    <col min="6416" max="6416" width="13.7109375" style="71" customWidth="1"/>
    <col min="6417" max="6417" width="12.85546875" style="71" customWidth="1"/>
    <col min="6418" max="6418" width="15.28515625" style="71" customWidth="1"/>
    <col min="6419" max="6419" width="14.85546875" style="71" customWidth="1"/>
    <col min="6420" max="6420" width="16.28515625" style="71" customWidth="1"/>
    <col min="6421" max="6421" width="14.28515625" style="71" customWidth="1"/>
    <col min="6422" max="6422" width="10.5703125" style="71" bestFit="1" customWidth="1"/>
    <col min="6423" max="6423" width="9.28515625" style="71" bestFit="1" customWidth="1"/>
    <col min="6424" max="6656" width="9.140625" style="71"/>
    <col min="6657" max="6657" width="3" style="71" customWidth="1"/>
    <col min="6658" max="6658" width="57" style="71" customWidth="1"/>
    <col min="6659" max="6659" width="13.85546875" style="71" customWidth="1"/>
    <col min="6660" max="6662" width="14.28515625" style="71" customWidth="1"/>
    <col min="6663" max="6663" width="13.28515625" style="71" customWidth="1"/>
    <col min="6664" max="6664" width="12.42578125" style="71" customWidth="1"/>
    <col min="6665" max="6665" width="13.7109375" style="71" customWidth="1"/>
    <col min="6666" max="6666" width="13.28515625" style="71" customWidth="1"/>
    <col min="6667" max="6667" width="12.85546875" style="71" customWidth="1"/>
    <col min="6668" max="6668" width="14.7109375" style="71" customWidth="1"/>
    <col min="6669" max="6669" width="14.140625" style="71" customWidth="1"/>
    <col min="6670" max="6670" width="12.5703125" style="71" customWidth="1"/>
    <col min="6671" max="6671" width="14.28515625" style="71" customWidth="1"/>
    <col min="6672" max="6672" width="13.7109375" style="71" customWidth="1"/>
    <col min="6673" max="6673" width="12.85546875" style="71" customWidth="1"/>
    <col min="6674" max="6674" width="15.28515625" style="71" customWidth="1"/>
    <col min="6675" max="6675" width="14.85546875" style="71" customWidth="1"/>
    <col min="6676" max="6676" width="16.28515625" style="71" customWidth="1"/>
    <col min="6677" max="6677" width="14.28515625" style="71" customWidth="1"/>
    <col min="6678" max="6678" width="10.5703125" style="71" bestFit="1" customWidth="1"/>
    <col min="6679" max="6679" width="9.28515625" style="71" bestFit="1" customWidth="1"/>
    <col min="6680" max="6912" width="9.140625" style="71"/>
    <col min="6913" max="6913" width="3" style="71" customWidth="1"/>
    <col min="6914" max="6914" width="57" style="71" customWidth="1"/>
    <col min="6915" max="6915" width="13.85546875" style="71" customWidth="1"/>
    <col min="6916" max="6918" width="14.28515625" style="71" customWidth="1"/>
    <col min="6919" max="6919" width="13.28515625" style="71" customWidth="1"/>
    <col min="6920" max="6920" width="12.42578125" style="71" customWidth="1"/>
    <col min="6921" max="6921" width="13.7109375" style="71" customWidth="1"/>
    <col min="6922" max="6922" width="13.28515625" style="71" customWidth="1"/>
    <col min="6923" max="6923" width="12.85546875" style="71" customWidth="1"/>
    <col min="6924" max="6924" width="14.7109375" style="71" customWidth="1"/>
    <col min="6925" max="6925" width="14.140625" style="71" customWidth="1"/>
    <col min="6926" max="6926" width="12.5703125" style="71" customWidth="1"/>
    <col min="6927" max="6927" width="14.28515625" style="71" customWidth="1"/>
    <col min="6928" max="6928" width="13.7109375" style="71" customWidth="1"/>
    <col min="6929" max="6929" width="12.85546875" style="71" customWidth="1"/>
    <col min="6930" max="6930" width="15.28515625" style="71" customWidth="1"/>
    <col min="6931" max="6931" width="14.85546875" style="71" customWidth="1"/>
    <col min="6932" max="6932" width="16.28515625" style="71" customWidth="1"/>
    <col min="6933" max="6933" width="14.28515625" style="71" customWidth="1"/>
    <col min="6934" max="6934" width="10.5703125" style="71" bestFit="1" customWidth="1"/>
    <col min="6935" max="6935" width="9.28515625" style="71" bestFit="1" customWidth="1"/>
    <col min="6936" max="7168" width="9.140625" style="71"/>
    <col min="7169" max="7169" width="3" style="71" customWidth="1"/>
    <col min="7170" max="7170" width="57" style="71" customWidth="1"/>
    <col min="7171" max="7171" width="13.85546875" style="71" customWidth="1"/>
    <col min="7172" max="7174" width="14.28515625" style="71" customWidth="1"/>
    <col min="7175" max="7175" width="13.28515625" style="71" customWidth="1"/>
    <col min="7176" max="7176" width="12.42578125" style="71" customWidth="1"/>
    <col min="7177" max="7177" width="13.7109375" style="71" customWidth="1"/>
    <col min="7178" max="7178" width="13.28515625" style="71" customWidth="1"/>
    <col min="7179" max="7179" width="12.85546875" style="71" customWidth="1"/>
    <col min="7180" max="7180" width="14.7109375" style="71" customWidth="1"/>
    <col min="7181" max="7181" width="14.140625" style="71" customWidth="1"/>
    <col min="7182" max="7182" width="12.5703125" style="71" customWidth="1"/>
    <col min="7183" max="7183" width="14.28515625" style="71" customWidth="1"/>
    <col min="7184" max="7184" width="13.7109375" style="71" customWidth="1"/>
    <col min="7185" max="7185" width="12.85546875" style="71" customWidth="1"/>
    <col min="7186" max="7186" width="15.28515625" style="71" customWidth="1"/>
    <col min="7187" max="7187" width="14.85546875" style="71" customWidth="1"/>
    <col min="7188" max="7188" width="16.28515625" style="71" customWidth="1"/>
    <col min="7189" max="7189" width="14.28515625" style="71" customWidth="1"/>
    <col min="7190" max="7190" width="10.5703125" style="71" bestFit="1" customWidth="1"/>
    <col min="7191" max="7191" width="9.28515625" style="71" bestFit="1" customWidth="1"/>
    <col min="7192" max="7424" width="9.140625" style="71"/>
    <col min="7425" max="7425" width="3" style="71" customWidth="1"/>
    <col min="7426" max="7426" width="57" style="71" customWidth="1"/>
    <col min="7427" max="7427" width="13.85546875" style="71" customWidth="1"/>
    <col min="7428" max="7430" width="14.28515625" style="71" customWidth="1"/>
    <col min="7431" max="7431" width="13.28515625" style="71" customWidth="1"/>
    <col min="7432" max="7432" width="12.42578125" style="71" customWidth="1"/>
    <col min="7433" max="7433" width="13.7109375" style="71" customWidth="1"/>
    <col min="7434" max="7434" width="13.28515625" style="71" customWidth="1"/>
    <col min="7435" max="7435" width="12.85546875" style="71" customWidth="1"/>
    <col min="7436" max="7436" width="14.7109375" style="71" customWidth="1"/>
    <col min="7437" max="7437" width="14.140625" style="71" customWidth="1"/>
    <col min="7438" max="7438" width="12.5703125" style="71" customWidth="1"/>
    <col min="7439" max="7439" width="14.28515625" style="71" customWidth="1"/>
    <col min="7440" max="7440" width="13.7109375" style="71" customWidth="1"/>
    <col min="7441" max="7441" width="12.85546875" style="71" customWidth="1"/>
    <col min="7442" max="7442" width="15.28515625" style="71" customWidth="1"/>
    <col min="7443" max="7443" width="14.85546875" style="71" customWidth="1"/>
    <col min="7444" max="7444" width="16.28515625" style="71" customWidth="1"/>
    <col min="7445" max="7445" width="14.28515625" style="71" customWidth="1"/>
    <col min="7446" max="7446" width="10.5703125" style="71" bestFit="1" customWidth="1"/>
    <col min="7447" max="7447" width="9.28515625" style="71" bestFit="1" customWidth="1"/>
    <col min="7448" max="7680" width="9.140625" style="71"/>
    <col min="7681" max="7681" width="3" style="71" customWidth="1"/>
    <col min="7682" max="7682" width="57" style="71" customWidth="1"/>
    <col min="7683" max="7683" width="13.85546875" style="71" customWidth="1"/>
    <col min="7684" max="7686" width="14.28515625" style="71" customWidth="1"/>
    <col min="7687" max="7687" width="13.28515625" style="71" customWidth="1"/>
    <col min="7688" max="7688" width="12.42578125" style="71" customWidth="1"/>
    <col min="7689" max="7689" width="13.7109375" style="71" customWidth="1"/>
    <col min="7690" max="7690" width="13.28515625" style="71" customWidth="1"/>
    <col min="7691" max="7691" width="12.85546875" style="71" customWidth="1"/>
    <col min="7692" max="7692" width="14.7109375" style="71" customWidth="1"/>
    <col min="7693" max="7693" width="14.140625" style="71" customWidth="1"/>
    <col min="7694" max="7694" width="12.5703125" style="71" customWidth="1"/>
    <col min="7695" max="7695" width="14.28515625" style="71" customWidth="1"/>
    <col min="7696" max="7696" width="13.7109375" style="71" customWidth="1"/>
    <col min="7697" max="7697" width="12.85546875" style="71" customWidth="1"/>
    <col min="7698" max="7698" width="15.28515625" style="71" customWidth="1"/>
    <col min="7699" max="7699" width="14.85546875" style="71" customWidth="1"/>
    <col min="7700" max="7700" width="16.28515625" style="71" customWidth="1"/>
    <col min="7701" max="7701" width="14.28515625" style="71" customWidth="1"/>
    <col min="7702" max="7702" width="10.5703125" style="71" bestFit="1" customWidth="1"/>
    <col min="7703" max="7703" width="9.28515625" style="71" bestFit="1" customWidth="1"/>
    <col min="7704" max="7936" width="9.140625" style="71"/>
    <col min="7937" max="7937" width="3" style="71" customWidth="1"/>
    <col min="7938" max="7938" width="57" style="71" customWidth="1"/>
    <col min="7939" max="7939" width="13.85546875" style="71" customWidth="1"/>
    <col min="7940" max="7942" width="14.28515625" style="71" customWidth="1"/>
    <col min="7943" max="7943" width="13.28515625" style="71" customWidth="1"/>
    <col min="7944" max="7944" width="12.42578125" style="71" customWidth="1"/>
    <col min="7945" max="7945" width="13.7109375" style="71" customWidth="1"/>
    <col min="7946" max="7946" width="13.28515625" style="71" customWidth="1"/>
    <col min="7947" max="7947" width="12.85546875" style="71" customWidth="1"/>
    <col min="7948" max="7948" width="14.7109375" style="71" customWidth="1"/>
    <col min="7949" max="7949" width="14.140625" style="71" customWidth="1"/>
    <col min="7950" max="7950" width="12.5703125" style="71" customWidth="1"/>
    <col min="7951" max="7951" width="14.28515625" style="71" customWidth="1"/>
    <col min="7952" max="7952" width="13.7109375" style="71" customWidth="1"/>
    <col min="7953" max="7953" width="12.85546875" style="71" customWidth="1"/>
    <col min="7954" max="7954" width="15.28515625" style="71" customWidth="1"/>
    <col min="7955" max="7955" width="14.85546875" style="71" customWidth="1"/>
    <col min="7956" max="7956" width="16.28515625" style="71" customWidth="1"/>
    <col min="7957" max="7957" width="14.28515625" style="71" customWidth="1"/>
    <col min="7958" max="7958" width="10.5703125" style="71" bestFit="1" customWidth="1"/>
    <col min="7959" max="7959" width="9.28515625" style="71" bestFit="1" customWidth="1"/>
    <col min="7960" max="8192" width="9.140625" style="71"/>
    <col min="8193" max="8193" width="3" style="71" customWidth="1"/>
    <col min="8194" max="8194" width="57" style="71" customWidth="1"/>
    <col min="8195" max="8195" width="13.85546875" style="71" customWidth="1"/>
    <col min="8196" max="8198" width="14.28515625" style="71" customWidth="1"/>
    <col min="8199" max="8199" width="13.28515625" style="71" customWidth="1"/>
    <col min="8200" max="8200" width="12.42578125" style="71" customWidth="1"/>
    <col min="8201" max="8201" width="13.7109375" style="71" customWidth="1"/>
    <col min="8202" max="8202" width="13.28515625" style="71" customWidth="1"/>
    <col min="8203" max="8203" width="12.85546875" style="71" customWidth="1"/>
    <col min="8204" max="8204" width="14.7109375" style="71" customWidth="1"/>
    <col min="8205" max="8205" width="14.140625" style="71" customWidth="1"/>
    <col min="8206" max="8206" width="12.5703125" style="71" customWidth="1"/>
    <col min="8207" max="8207" width="14.28515625" style="71" customWidth="1"/>
    <col min="8208" max="8208" width="13.7109375" style="71" customWidth="1"/>
    <col min="8209" max="8209" width="12.85546875" style="71" customWidth="1"/>
    <col min="8210" max="8210" width="15.28515625" style="71" customWidth="1"/>
    <col min="8211" max="8211" width="14.85546875" style="71" customWidth="1"/>
    <col min="8212" max="8212" width="16.28515625" style="71" customWidth="1"/>
    <col min="8213" max="8213" width="14.28515625" style="71" customWidth="1"/>
    <col min="8214" max="8214" width="10.5703125" style="71" bestFit="1" customWidth="1"/>
    <col min="8215" max="8215" width="9.28515625" style="71" bestFit="1" customWidth="1"/>
    <col min="8216" max="8448" width="9.140625" style="71"/>
    <col min="8449" max="8449" width="3" style="71" customWidth="1"/>
    <col min="8450" max="8450" width="57" style="71" customWidth="1"/>
    <col min="8451" max="8451" width="13.85546875" style="71" customWidth="1"/>
    <col min="8452" max="8454" width="14.28515625" style="71" customWidth="1"/>
    <col min="8455" max="8455" width="13.28515625" style="71" customWidth="1"/>
    <col min="8456" max="8456" width="12.42578125" style="71" customWidth="1"/>
    <col min="8457" max="8457" width="13.7109375" style="71" customWidth="1"/>
    <col min="8458" max="8458" width="13.28515625" style="71" customWidth="1"/>
    <col min="8459" max="8459" width="12.85546875" style="71" customWidth="1"/>
    <col min="8460" max="8460" width="14.7109375" style="71" customWidth="1"/>
    <col min="8461" max="8461" width="14.140625" style="71" customWidth="1"/>
    <col min="8462" max="8462" width="12.5703125" style="71" customWidth="1"/>
    <col min="8463" max="8463" width="14.28515625" style="71" customWidth="1"/>
    <col min="8464" max="8464" width="13.7109375" style="71" customWidth="1"/>
    <col min="8465" max="8465" width="12.85546875" style="71" customWidth="1"/>
    <col min="8466" max="8466" width="15.28515625" style="71" customWidth="1"/>
    <col min="8467" max="8467" width="14.85546875" style="71" customWidth="1"/>
    <col min="8468" max="8468" width="16.28515625" style="71" customWidth="1"/>
    <col min="8469" max="8469" width="14.28515625" style="71" customWidth="1"/>
    <col min="8470" max="8470" width="10.5703125" style="71" bestFit="1" customWidth="1"/>
    <col min="8471" max="8471" width="9.28515625" style="71" bestFit="1" customWidth="1"/>
    <col min="8472" max="8704" width="9.140625" style="71"/>
    <col min="8705" max="8705" width="3" style="71" customWidth="1"/>
    <col min="8706" max="8706" width="57" style="71" customWidth="1"/>
    <col min="8707" max="8707" width="13.85546875" style="71" customWidth="1"/>
    <col min="8708" max="8710" width="14.28515625" style="71" customWidth="1"/>
    <col min="8711" max="8711" width="13.28515625" style="71" customWidth="1"/>
    <col min="8712" max="8712" width="12.42578125" style="71" customWidth="1"/>
    <col min="8713" max="8713" width="13.7109375" style="71" customWidth="1"/>
    <col min="8714" max="8714" width="13.28515625" style="71" customWidth="1"/>
    <col min="8715" max="8715" width="12.85546875" style="71" customWidth="1"/>
    <col min="8716" max="8716" width="14.7109375" style="71" customWidth="1"/>
    <col min="8717" max="8717" width="14.140625" style="71" customWidth="1"/>
    <col min="8718" max="8718" width="12.5703125" style="71" customWidth="1"/>
    <col min="8719" max="8719" width="14.28515625" style="71" customWidth="1"/>
    <col min="8720" max="8720" width="13.7109375" style="71" customWidth="1"/>
    <col min="8721" max="8721" width="12.85546875" style="71" customWidth="1"/>
    <col min="8722" max="8722" width="15.28515625" style="71" customWidth="1"/>
    <col min="8723" max="8723" width="14.85546875" style="71" customWidth="1"/>
    <col min="8724" max="8724" width="16.28515625" style="71" customWidth="1"/>
    <col min="8725" max="8725" width="14.28515625" style="71" customWidth="1"/>
    <col min="8726" max="8726" width="10.5703125" style="71" bestFit="1" customWidth="1"/>
    <col min="8727" max="8727" width="9.28515625" style="71" bestFit="1" customWidth="1"/>
    <col min="8728" max="8960" width="9.140625" style="71"/>
    <col min="8961" max="8961" width="3" style="71" customWidth="1"/>
    <col min="8962" max="8962" width="57" style="71" customWidth="1"/>
    <col min="8963" max="8963" width="13.85546875" style="71" customWidth="1"/>
    <col min="8964" max="8966" width="14.28515625" style="71" customWidth="1"/>
    <col min="8967" max="8967" width="13.28515625" style="71" customWidth="1"/>
    <col min="8968" max="8968" width="12.42578125" style="71" customWidth="1"/>
    <col min="8969" max="8969" width="13.7109375" style="71" customWidth="1"/>
    <col min="8970" max="8970" width="13.28515625" style="71" customWidth="1"/>
    <col min="8971" max="8971" width="12.85546875" style="71" customWidth="1"/>
    <col min="8972" max="8972" width="14.7109375" style="71" customWidth="1"/>
    <col min="8973" max="8973" width="14.140625" style="71" customWidth="1"/>
    <col min="8974" max="8974" width="12.5703125" style="71" customWidth="1"/>
    <col min="8975" max="8975" width="14.28515625" style="71" customWidth="1"/>
    <col min="8976" max="8976" width="13.7109375" style="71" customWidth="1"/>
    <col min="8977" max="8977" width="12.85546875" style="71" customWidth="1"/>
    <col min="8978" max="8978" width="15.28515625" style="71" customWidth="1"/>
    <col min="8979" max="8979" width="14.85546875" style="71" customWidth="1"/>
    <col min="8980" max="8980" width="16.28515625" style="71" customWidth="1"/>
    <col min="8981" max="8981" width="14.28515625" style="71" customWidth="1"/>
    <col min="8982" max="8982" width="10.5703125" style="71" bestFit="1" customWidth="1"/>
    <col min="8983" max="8983" width="9.28515625" style="71" bestFit="1" customWidth="1"/>
    <col min="8984" max="9216" width="9.140625" style="71"/>
    <col min="9217" max="9217" width="3" style="71" customWidth="1"/>
    <col min="9218" max="9218" width="57" style="71" customWidth="1"/>
    <col min="9219" max="9219" width="13.85546875" style="71" customWidth="1"/>
    <col min="9220" max="9222" width="14.28515625" style="71" customWidth="1"/>
    <col min="9223" max="9223" width="13.28515625" style="71" customWidth="1"/>
    <col min="9224" max="9224" width="12.42578125" style="71" customWidth="1"/>
    <col min="9225" max="9225" width="13.7109375" style="71" customWidth="1"/>
    <col min="9226" max="9226" width="13.28515625" style="71" customWidth="1"/>
    <col min="9227" max="9227" width="12.85546875" style="71" customWidth="1"/>
    <col min="9228" max="9228" width="14.7109375" style="71" customWidth="1"/>
    <col min="9229" max="9229" width="14.140625" style="71" customWidth="1"/>
    <col min="9230" max="9230" width="12.5703125" style="71" customWidth="1"/>
    <col min="9231" max="9231" width="14.28515625" style="71" customWidth="1"/>
    <col min="9232" max="9232" width="13.7109375" style="71" customWidth="1"/>
    <col min="9233" max="9233" width="12.85546875" style="71" customWidth="1"/>
    <col min="9234" max="9234" width="15.28515625" style="71" customWidth="1"/>
    <col min="9235" max="9235" width="14.85546875" style="71" customWidth="1"/>
    <col min="9236" max="9236" width="16.28515625" style="71" customWidth="1"/>
    <col min="9237" max="9237" width="14.28515625" style="71" customWidth="1"/>
    <col min="9238" max="9238" width="10.5703125" style="71" bestFit="1" customWidth="1"/>
    <col min="9239" max="9239" width="9.28515625" style="71" bestFit="1" customWidth="1"/>
    <col min="9240" max="9472" width="9.140625" style="71"/>
    <col min="9473" max="9473" width="3" style="71" customWidth="1"/>
    <col min="9474" max="9474" width="57" style="71" customWidth="1"/>
    <col min="9475" max="9475" width="13.85546875" style="71" customWidth="1"/>
    <col min="9476" max="9478" width="14.28515625" style="71" customWidth="1"/>
    <col min="9479" max="9479" width="13.28515625" style="71" customWidth="1"/>
    <col min="9480" max="9480" width="12.42578125" style="71" customWidth="1"/>
    <col min="9481" max="9481" width="13.7109375" style="71" customWidth="1"/>
    <col min="9482" max="9482" width="13.28515625" style="71" customWidth="1"/>
    <col min="9483" max="9483" width="12.85546875" style="71" customWidth="1"/>
    <col min="9484" max="9484" width="14.7109375" style="71" customWidth="1"/>
    <col min="9485" max="9485" width="14.140625" style="71" customWidth="1"/>
    <col min="9486" max="9486" width="12.5703125" style="71" customWidth="1"/>
    <col min="9487" max="9487" width="14.28515625" style="71" customWidth="1"/>
    <col min="9488" max="9488" width="13.7109375" style="71" customWidth="1"/>
    <col min="9489" max="9489" width="12.85546875" style="71" customWidth="1"/>
    <col min="9490" max="9490" width="15.28515625" style="71" customWidth="1"/>
    <col min="9491" max="9491" width="14.85546875" style="71" customWidth="1"/>
    <col min="9492" max="9492" width="16.28515625" style="71" customWidth="1"/>
    <col min="9493" max="9493" width="14.28515625" style="71" customWidth="1"/>
    <col min="9494" max="9494" width="10.5703125" style="71" bestFit="1" customWidth="1"/>
    <col min="9495" max="9495" width="9.28515625" style="71" bestFit="1" customWidth="1"/>
    <col min="9496" max="9728" width="9.140625" style="71"/>
    <col min="9729" max="9729" width="3" style="71" customWidth="1"/>
    <col min="9730" max="9730" width="57" style="71" customWidth="1"/>
    <col min="9731" max="9731" width="13.85546875" style="71" customWidth="1"/>
    <col min="9732" max="9734" width="14.28515625" style="71" customWidth="1"/>
    <col min="9735" max="9735" width="13.28515625" style="71" customWidth="1"/>
    <col min="9736" max="9736" width="12.42578125" style="71" customWidth="1"/>
    <col min="9737" max="9737" width="13.7109375" style="71" customWidth="1"/>
    <col min="9738" max="9738" width="13.28515625" style="71" customWidth="1"/>
    <col min="9739" max="9739" width="12.85546875" style="71" customWidth="1"/>
    <col min="9740" max="9740" width="14.7109375" style="71" customWidth="1"/>
    <col min="9741" max="9741" width="14.140625" style="71" customWidth="1"/>
    <col min="9742" max="9742" width="12.5703125" style="71" customWidth="1"/>
    <col min="9743" max="9743" width="14.28515625" style="71" customWidth="1"/>
    <col min="9744" max="9744" width="13.7109375" style="71" customWidth="1"/>
    <col min="9745" max="9745" width="12.85546875" style="71" customWidth="1"/>
    <col min="9746" max="9746" width="15.28515625" style="71" customWidth="1"/>
    <col min="9747" max="9747" width="14.85546875" style="71" customWidth="1"/>
    <col min="9748" max="9748" width="16.28515625" style="71" customWidth="1"/>
    <col min="9749" max="9749" width="14.28515625" style="71" customWidth="1"/>
    <col min="9750" max="9750" width="10.5703125" style="71" bestFit="1" customWidth="1"/>
    <col min="9751" max="9751" width="9.28515625" style="71" bestFit="1" customWidth="1"/>
    <col min="9752" max="9984" width="9.140625" style="71"/>
    <col min="9985" max="9985" width="3" style="71" customWidth="1"/>
    <col min="9986" max="9986" width="57" style="71" customWidth="1"/>
    <col min="9987" max="9987" width="13.85546875" style="71" customWidth="1"/>
    <col min="9988" max="9990" width="14.28515625" style="71" customWidth="1"/>
    <col min="9991" max="9991" width="13.28515625" style="71" customWidth="1"/>
    <col min="9992" max="9992" width="12.42578125" style="71" customWidth="1"/>
    <col min="9993" max="9993" width="13.7109375" style="71" customWidth="1"/>
    <col min="9994" max="9994" width="13.28515625" style="71" customWidth="1"/>
    <col min="9995" max="9995" width="12.85546875" style="71" customWidth="1"/>
    <col min="9996" max="9996" width="14.7109375" style="71" customWidth="1"/>
    <col min="9997" max="9997" width="14.140625" style="71" customWidth="1"/>
    <col min="9998" max="9998" width="12.5703125" style="71" customWidth="1"/>
    <col min="9999" max="9999" width="14.28515625" style="71" customWidth="1"/>
    <col min="10000" max="10000" width="13.7109375" style="71" customWidth="1"/>
    <col min="10001" max="10001" width="12.85546875" style="71" customWidth="1"/>
    <col min="10002" max="10002" width="15.28515625" style="71" customWidth="1"/>
    <col min="10003" max="10003" width="14.85546875" style="71" customWidth="1"/>
    <col min="10004" max="10004" width="16.28515625" style="71" customWidth="1"/>
    <col min="10005" max="10005" width="14.28515625" style="71" customWidth="1"/>
    <col min="10006" max="10006" width="10.5703125" style="71" bestFit="1" customWidth="1"/>
    <col min="10007" max="10007" width="9.28515625" style="71" bestFit="1" customWidth="1"/>
    <col min="10008" max="10240" width="9.140625" style="71"/>
    <col min="10241" max="10241" width="3" style="71" customWidth="1"/>
    <col min="10242" max="10242" width="57" style="71" customWidth="1"/>
    <col min="10243" max="10243" width="13.85546875" style="71" customWidth="1"/>
    <col min="10244" max="10246" width="14.28515625" style="71" customWidth="1"/>
    <col min="10247" max="10247" width="13.28515625" style="71" customWidth="1"/>
    <col min="10248" max="10248" width="12.42578125" style="71" customWidth="1"/>
    <col min="10249" max="10249" width="13.7109375" style="71" customWidth="1"/>
    <col min="10250" max="10250" width="13.28515625" style="71" customWidth="1"/>
    <col min="10251" max="10251" width="12.85546875" style="71" customWidth="1"/>
    <col min="10252" max="10252" width="14.7109375" style="71" customWidth="1"/>
    <col min="10253" max="10253" width="14.140625" style="71" customWidth="1"/>
    <col min="10254" max="10254" width="12.5703125" style="71" customWidth="1"/>
    <col min="10255" max="10255" width="14.28515625" style="71" customWidth="1"/>
    <col min="10256" max="10256" width="13.7109375" style="71" customWidth="1"/>
    <col min="10257" max="10257" width="12.85546875" style="71" customWidth="1"/>
    <col min="10258" max="10258" width="15.28515625" style="71" customWidth="1"/>
    <col min="10259" max="10259" width="14.85546875" style="71" customWidth="1"/>
    <col min="10260" max="10260" width="16.28515625" style="71" customWidth="1"/>
    <col min="10261" max="10261" width="14.28515625" style="71" customWidth="1"/>
    <col min="10262" max="10262" width="10.5703125" style="71" bestFit="1" customWidth="1"/>
    <col min="10263" max="10263" width="9.28515625" style="71" bestFit="1" customWidth="1"/>
    <col min="10264" max="10496" width="9.140625" style="71"/>
    <col min="10497" max="10497" width="3" style="71" customWidth="1"/>
    <col min="10498" max="10498" width="57" style="71" customWidth="1"/>
    <col min="10499" max="10499" width="13.85546875" style="71" customWidth="1"/>
    <col min="10500" max="10502" width="14.28515625" style="71" customWidth="1"/>
    <col min="10503" max="10503" width="13.28515625" style="71" customWidth="1"/>
    <col min="10504" max="10504" width="12.42578125" style="71" customWidth="1"/>
    <col min="10505" max="10505" width="13.7109375" style="71" customWidth="1"/>
    <col min="10506" max="10506" width="13.28515625" style="71" customWidth="1"/>
    <col min="10507" max="10507" width="12.85546875" style="71" customWidth="1"/>
    <col min="10508" max="10508" width="14.7109375" style="71" customWidth="1"/>
    <col min="10509" max="10509" width="14.140625" style="71" customWidth="1"/>
    <col min="10510" max="10510" width="12.5703125" style="71" customWidth="1"/>
    <col min="10511" max="10511" width="14.28515625" style="71" customWidth="1"/>
    <col min="10512" max="10512" width="13.7109375" style="71" customWidth="1"/>
    <col min="10513" max="10513" width="12.85546875" style="71" customWidth="1"/>
    <col min="10514" max="10514" width="15.28515625" style="71" customWidth="1"/>
    <col min="10515" max="10515" width="14.85546875" style="71" customWidth="1"/>
    <col min="10516" max="10516" width="16.28515625" style="71" customWidth="1"/>
    <col min="10517" max="10517" width="14.28515625" style="71" customWidth="1"/>
    <col min="10518" max="10518" width="10.5703125" style="71" bestFit="1" customWidth="1"/>
    <col min="10519" max="10519" width="9.28515625" style="71" bestFit="1" customWidth="1"/>
    <col min="10520" max="10752" width="9.140625" style="71"/>
    <col min="10753" max="10753" width="3" style="71" customWidth="1"/>
    <col min="10754" max="10754" width="57" style="71" customWidth="1"/>
    <col min="10755" max="10755" width="13.85546875" style="71" customWidth="1"/>
    <col min="10756" max="10758" width="14.28515625" style="71" customWidth="1"/>
    <col min="10759" max="10759" width="13.28515625" style="71" customWidth="1"/>
    <col min="10760" max="10760" width="12.42578125" style="71" customWidth="1"/>
    <col min="10761" max="10761" width="13.7109375" style="71" customWidth="1"/>
    <col min="10762" max="10762" width="13.28515625" style="71" customWidth="1"/>
    <col min="10763" max="10763" width="12.85546875" style="71" customWidth="1"/>
    <col min="10764" max="10764" width="14.7109375" style="71" customWidth="1"/>
    <col min="10765" max="10765" width="14.140625" style="71" customWidth="1"/>
    <col min="10766" max="10766" width="12.5703125" style="71" customWidth="1"/>
    <col min="10767" max="10767" width="14.28515625" style="71" customWidth="1"/>
    <col min="10768" max="10768" width="13.7109375" style="71" customWidth="1"/>
    <col min="10769" max="10769" width="12.85546875" style="71" customWidth="1"/>
    <col min="10770" max="10770" width="15.28515625" style="71" customWidth="1"/>
    <col min="10771" max="10771" width="14.85546875" style="71" customWidth="1"/>
    <col min="10772" max="10772" width="16.28515625" style="71" customWidth="1"/>
    <col min="10773" max="10773" width="14.28515625" style="71" customWidth="1"/>
    <col min="10774" max="10774" width="10.5703125" style="71" bestFit="1" customWidth="1"/>
    <col min="10775" max="10775" width="9.28515625" style="71" bestFit="1" customWidth="1"/>
    <col min="10776" max="11008" width="9.140625" style="71"/>
    <col min="11009" max="11009" width="3" style="71" customWidth="1"/>
    <col min="11010" max="11010" width="57" style="71" customWidth="1"/>
    <col min="11011" max="11011" width="13.85546875" style="71" customWidth="1"/>
    <col min="11012" max="11014" width="14.28515625" style="71" customWidth="1"/>
    <col min="11015" max="11015" width="13.28515625" style="71" customWidth="1"/>
    <col min="11016" max="11016" width="12.42578125" style="71" customWidth="1"/>
    <col min="11017" max="11017" width="13.7109375" style="71" customWidth="1"/>
    <col min="11018" max="11018" width="13.28515625" style="71" customWidth="1"/>
    <col min="11019" max="11019" width="12.85546875" style="71" customWidth="1"/>
    <col min="11020" max="11020" width="14.7109375" style="71" customWidth="1"/>
    <col min="11021" max="11021" width="14.140625" style="71" customWidth="1"/>
    <col min="11022" max="11022" width="12.5703125" style="71" customWidth="1"/>
    <col min="11023" max="11023" width="14.28515625" style="71" customWidth="1"/>
    <col min="11024" max="11024" width="13.7109375" style="71" customWidth="1"/>
    <col min="11025" max="11025" width="12.85546875" style="71" customWidth="1"/>
    <col min="11026" max="11026" width="15.28515625" style="71" customWidth="1"/>
    <col min="11027" max="11027" width="14.85546875" style="71" customWidth="1"/>
    <col min="11028" max="11028" width="16.28515625" style="71" customWidth="1"/>
    <col min="11029" max="11029" width="14.28515625" style="71" customWidth="1"/>
    <col min="11030" max="11030" width="10.5703125" style="71" bestFit="1" customWidth="1"/>
    <col min="11031" max="11031" width="9.28515625" style="71" bestFit="1" customWidth="1"/>
    <col min="11032" max="11264" width="9.140625" style="71"/>
    <col min="11265" max="11265" width="3" style="71" customWidth="1"/>
    <col min="11266" max="11266" width="57" style="71" customWidth="1"/>
    <col min="11267" max="11267" width="13.85546875" style="71" customWidth="1"/>
    <col min="11268" max="11270" width="14.28515625" style="71" customWidth="1"/>
    <col min="11271" max="11271" width="13.28515625" style="71" customWidth="1"/>
    <col min="11272" max="11272" width="12.42578125" style="71" customWidth="1"/>
    <col min="11273" max="11273" width="13.7109375" style="71" customWidth="1"/>
    <col min="11274" max="11274" width="13.28515625" style="71" customWidth="1"/>
    <col min="11275" max="11275" width="12.85546875" style="71" customWidth="1"/>
    <col min="11276" max="11276" width="14.7109375" style="71" customWidth="1"/>
    <col min="11277" max="11277" width="14.140625" style="71" customWidth="1"/>
    <col min="11278" max="11278" width="12.5703125" style="71" customWidth="1"/>
    <col min="11279" max="11279" width="14.28515625" style="71" customWidth="1"/>
    <col min="11280" max="11280" width="13.7109375" style="71" customWidth="1"/>
    <col min="11281" max="11281" width="12.85546875" style="71" customWidth="1"/>
    <col min="11282" max="11282" width="15.28515625" style="71" customWidth="1"/>
    <col min="11283" max="11283" width="14.85546875" style="71" customWidth="1"/>
    <col min="11284" max="11284" width="16.28515625" style="71" customWidth="1"/>
    <col min="11285" max="11285" width="14.28515625" style="71" customWidth="1"/>
    <col min="11286" max="11286" width="10.5703125" style="71" bestFit="1" customWidth="1"/>
    <col min="11287" max="11287" width="9.28515625" style="71" bestFit="1" customWidth="1"/>
    <col min="11288" max="11520" width="9.140625" style="71"/>
    <col min="11521" max="11521" width="3" style="71" customWidth="1"/>
    <col min="11522" max="11522" width="57" style="71" customWidth="1"/>
    <col min="11523" max="11523" width="13.85546875" style="71" customWidth="1"/>
    <col min="11524" max="11526" width="14.28515625" style="71" customWidth="1"/>
    <col min="11527" max="11527" width="13.28515625" style="71" customWidth="1"/>
    <col min="11528" max="11528" width="12.42578125" style="71" customWidth="1"/>
    <col min="11529" max="11529" width="13.7109375" style="71" customWidth="1"/>
    <col min="11530" max="11530" width="13.28515625" style="71" customWidth="1"/>
    <col min="11531" max="11531" width="12.85546875" style="71" customWidth="1"/>
    <col min="11532" max="11532" width="14.7109375" style="71" customWidth="1"/>
    <col min="11533" max="11533" width="14.140625" style="71" customWidth="1"/>
    <col min="11534" max="11534" width="12.5703125" style="71" customWidth="1"/>
    <col min="11535" max="11535" width="14.28515625" style="71" customWidth="1"/>
    <col min="11536" max="11536" width="13.7109375" style="71" customWidth="1"/>
    <col min="11537" max="11537" width="12.85546875" style="71" customWidth="1"/>
    <col min="11538" max="11538" width="15.28515625" style="71" customWidth="1"/>
    <col min="11539" max="11539" width="14.85546875" style="71" customWidth="1"/>
    <col min="11540" max="11540" width="16.28515625" style="71" customWidth="1"/>
    <col min="11541" max="11541" width="14.28515625" style="71" customWidth="1"/>
    <col min="11542" max="11542" width="10.5703125" style="71" bestFit="1" customWidth="1"/>
    <col min="11543" max="11543" width="9.28515625" style="71" bestFit="1" customWidth="1"/>
    <col min="11544" max="11776" width="9.140625" style="71"/>
    <col min="11777" max="11777" width="3" style="71" customWidth="1"/>
    <col min="11778" max="11778" width="57" style="71" customWidth="1"/>
    <col min="11779" max="11779" width="13.85546875" style="71" customWidth="1"/>
    <col min="11780" max="11782" width="14.28515625" style="71" customWidth="1"/>
    <col min="11783" max="11783" width="13.28515625" style="71" customWidth="1"/>
    <col min="11784" max="11784" width="12.42578125" style="71" customWidth="1"/>
    <col min="11785" max="11785" width="13.7109375" style="71" customWidth="1"/>
    <col min="11786" max="11786" width="13.28515625" style="71" customWidth="1"/>
    <col min="11787" max="11787" width="12.85546875" style="71" customWidth="1"/>
    <col min="11788" max="11788" width="14.7109375" style="71" customWidth="1"/>
    <col min="11789" max="11789" width="14.140625" style="71" customWidth="1"/>
    <col min="11790" max="11790" width="12.5703125" style="71" customWidth="1"/>
    <col min="11791" max="11791" width="14.28515625" style="71" customWidth="1"/>
    <col min="11792" max="11792" width="13.7109375" style="71" customWidth="1"/>
    <col min="11793" max="11793" width="12.85546875" style="71" customWidth="1"/>
    <col min="11794" max="11794" width="15.28515625" style="71" customWidth="1"/>
    <col min="11795" max="11795" width="14.85546875" style="71" customWidth="1"/>
    <col min="11796" max="11796" width="16.28515625" style="71" customWidth="1"/>
    <col min="11797" max="11797" width="14.28515625" style="71" customWidth="1"/>
    <col min="11798" max="11798" width="10.5703125" style="71" bestFit="1" customWidth="1"/>
    <col min="11799" max="11799" width="9.28515625" style="71" bestFit="1" customWidth="1"/>
    <col min="11800" max="12032" width="9.140625" style="71"/>
    <col min="12033" max="12033" width="3" style="71" customWidth="1"/>
    <col min="12034" max="12034" width="57" style="71" customWidth="1"/>
    <col min="12035" max="12035" width="13.85546875" style="71" customWidth="1"/>
    <col min="12036" max="12038" width="14.28515625" style="71" customWidth="1"/>
    <col min="12039" max="12039" width="13.28515625" style="71" customWidth="1"/>
    <col min="12040" max="12040" width="12.42578125" style="71" customWidth="1"/>
    <col min="12041" max="12041" width="13.7109375" style="71" customWidth="1"/>
    <col min="12042" max="12042" width="13.28515625" style="71" customWidth="1"/>
    <col min="12043" max="12043" width="12.85546875" style="71" customWidth="1"/>
    <col min="12044" max="12044" width="14.7109375" style="71" customWidth="1"/>
    <col min="12045" max="12045" width="14.140625" style="71" customWidth="1"/>
    <col min="12046" max="12046" width="12.5703125" style="71" customWidth="1"/>
    <col min="12047" max="12047" width="14.28515625" style="71" customWidth="1"/>
    <col min="12048" max="12048" width="13.7109375" style="71" customWidth="1"/>
    <col min="12049" max="12049" width="12.85546875" style="71" customWidth="1"/>
    <col min="12050" max="12050" width="15.28515625" style="71" customWidth="1"/>
    <col min="12051" max="12051" width="14.85546875" style="71" customWidth="1"/>
    <col min="12052" max="12052" width="16.28515625" style="71" customWidth="1"/>
    <col min="12053" max="12053" width="14.28515625" style="71" customWidth="1"/>
    <col min="12054" max="12054" width="10.5703125" style="71" bestFit="1" customWidth="1"/>
    <col min="12055" max="12055" width="9.28515625" style="71" bestFit="1" customWidth="1"/>
    <col min="12056" max="12288" width="9.140625" style="71"/>
    <col min="12289" max="12289" width="3" style="71" customWidth="1"/>
    <col min="12290" max="12290" width="57" style="71" customWidth="1"/>
    <col min="12291" max="12291" width="13.85546875" style="71" customWidth="1"/>
    <col min="12292" max="12294" width="14.28515625" style="71" customWidth="1"/>
    <col min="12295" max="12295" width="13.28515625" style="71" customWidth="1"/>
    <col min="12296" max="12296" width="12.42578125" style="71" customWidth="1"/>
    <col min="12297" max="12297" width="13.7109375" style="71" customWidth="1"/>
    <col min="12298" max="12298" width="13.28515625" style="71" customWidth="1"/>
    <col min="12299" max="12299" width="12.85546875" style="71" customWidth="1"/>
    <col min="12300" max="12300" width="14.7109375" style="71" customWidth="1"/>
    <col min="12301" max="12301" width="14.140625" style="71" customWidth="1"/>
    <col min="12302" max="12302" width="12.5703125" style="71" customWidth="1"/>
    <col min="12303" max="12303" width="14.28515625" style="71" customWidth="1"/>
    <col min="12304" max="12304" width="13.7109375" style="71" customWidth="1"/>
    <col min="12305" max="12305" width="12.85546875" style="71" customWidth="1"/>
    <col min="12306" max="12306" width="15.28515625" style="71" customWidth="1"/>
    <col min="12307" max="12307" width="14.85546875" style="71" customWidth="1"/>
    <col min="12308" max="12308" width="16.28515625" style="71" customWidth="1"/>
    <col min="12309" max="12309" width="14.28515625" style="71" customWidth="1"/>
    <col min="12310" max="12310" width="10.5703125" style="71" bestFit="1" customWidth="1"/>
    <col min="12311" max="12311" width="9.28515625" style="71" bestFit="1" customWidth="1"/>
    <col min="12312" max="12544" width="9.140625" style="71"/>
    <col min="12545" max="12545" width="3" style="71" customWidth="1"/>
    <col min="12546" max="12546" width="57" style="71" customWidth="1"/>
    <col min="12547" max="12547" width="13.85546875" style="71" customWidth="1"/>
    <col min="12548" max="12550" width="14.28515625" style="71" customWidth="1"/>
    <col min="12551" max="12551" width="13.28515625" style="71" customWidth="1"/>
    <col min="12552" max="12552" width="12.42578125" style="71" customWidth="1"/>
    <col min="12553" max="12553" width="13.7109375" style="71" customWidth="1"/>
    <col min="12554" max="12554" width="13.28515625" style="71" customWidth="1"/>
    <col min="12555" max="12555" width="12.85546875" style="71" customWidth="1"/>
    <col min="12556" max="12556" width="14.7109375" style="71" customWidth="1"/>
    <col min="12557" max="12557" width="14.140625" style="71" customWidth="1"/>
    <col min="12558" max="12558" width="12.5703125" style="71" customWidth="1"/>
    <col min="12559" max="12559" width="14.28515625" style="71" customWidth="1"/>
    <col min="12560" max="12560" width="13.7109375" style="71" customWidth="1"/>
    <col min="12561" max="12561" width="12.85546875" style="71" customWidth="1"/>
    <col min="12562" max="12562" width="15.28515625" style="71" customWidth="1"/>
    <col min="12563" max="12563" width="14.85546875" style="71" customWidth="1"/>
    <col min="12564" max="12564" width="16.28515625" style="71" customWidth="1"/>
    <col min="12565" max="12565" width="14.28515625" style="71" customWidth="1"/>
    <col min="12566" max="12566" width="10.5703125" style="71" bestFit="1" customWidth="1"/>
    <col min="12567" max="12567" width="9.28515625" style="71" bestFit="1" customWidth="1"/>
    <col min="12568" max="12800" width="9.140625" style="71"/>
    <col min="12801" max="12801" width="3" style="71" customWidth="1"/>
    <col min="12802" max="12802" width="57" style="71" customWidth="1"/>
    <col min="12803" max="12803" width="13.85546875" style="71" customWidth="1"/>
    <col min="12804" max="12806" width="14.28515625" style="71" customWidth="1"/>
    <col min="12807" max="12807" width="13.28515625" style="71" customWidth="1"/>
    <col min="12808" max="12808" width="12.42578125" style="71" customWidth="1"/>
    <col min="12809" max="12809" width="13.7109375" style="71" customWidth="1"/>
    <col min="12810" max="12810" width="13.28515625" style="71" customWidth="1"/>
    <col min="12811" max="12811" width="12.85546875" style="71" customWidth="1"/>
    <col min="12812" max="12812" width="14.7109375" style="71" customWidth="1"/>
    <col min="12813" max="12813" width="14.140625" style="71" customWidth="1"/>
    <col min="12814" max="12814" width="12.5703125" style="71" customWidth="1"/>
    <col min="12815" max="12815" width="14.28515625" style="71" customWidth="1"/>
    <col min="12816" max="12816" width="13.7109375" style="71" customWidth="1"/>
    <col min="12817" max="12817" width="12.85546875" style="71" customWidth="1"/>
    <col min="12818" max="12818" width="15.28515625" style="71" customWidth="1"/>
    <col min="12819" max="12819" width="14.85546875" style="71" customWidth="1"/>
    <col min="12820" max="12820" width="16.28515625" style="71" customWidth="1"/>
    <col min="12821" max="12821" width="14.28515625" style="71" customWidth="1"/>
    <col min="12822" max="12822" width="10.5703125" style="71" bestFit="1" customWidth="1"/>
    <col min="12823" max="12823" width="9.28515625" style="71" bestFit="1" customWidth="1"/>
    <col min="12824" max="13056" width="9.140625" style="71"/>
    <col min="13057" max="13057" width="3" style="71" customWidth="1"/>
    <col min="13058" max="13058" width="57" style="71" customWidth="1"/>
    <col min="13059" max="13059" width="13.85546875" style="71" customWidth="1"/>
    <col min="13060" max="13062" width="14.28515625" style="71" customWidth="1"/>
    <col min="13063" max="13063" width="13.28515625" style="71" customWidth="1"/>
    <col min="13064" max="13064" width="12.42578125" style="71" customWidth="1"/>
    <col min="13065" max="13065" width="13.7109375" style="71" customWidth="1"/>
    <col min="13066" max="13066" width="13.28515625" style="71" customWidth="1"/>
    <col min="13067" max="13067" width="12.85546875" style="71" customWidth="1"/>
    <col min="13068" max="13068" width="14.7109375" style="71" customWidth="1"/>
    <col min="13069" max="13069" width="14.140625" style="71" customWidth="1"/>
    <col min="13070" max="13070" width="12.5703125" style="71" customWidth="1"/>
    <col min="13071" max="13071" width="14.28515625" style="71" customWidth="1"/>
    <col min="13072" max="13072" width="13.7109375" style="71" customWidth="1"/>
    <col min="13073" max="13073" width="12.85546875" style="71" customWidth="1"/>
    <col min="13074" max="13074" width="15.28515625" style="71" customWidth="1"/>
    <col min="13075" max="13075" width="14.85546875" style="71" customWidth="1"/>
    <col min="13076" max="13076" width="16.28515625" style="71" customWidth="1"/>
    <col min="13077" max="13077" width="14.28515625" style="71" customWidth="1"/>
    <col min="13078" max="13078" width="10.5703125" style="71" bestFit="1" customWidth="1"/>
    <col min="13079" max="13079" width="9.28515625" style="71" bestFit="1" customWidth="1"/>
    <col min="13080" max="13312" width="9.140625" style="71"/>
    <col min="13313" max="13313" width="3" style="71" customWidth="1"/>
    <col min="13314" max="13314" width="57" style="71" customWidth="1"/>
    <col min="13315" max="13315" width="13.85546875" style="71" customWidth="1"/>
    <col min="13316" max="13318" width="14.28515625" style="71" customWidth="1"/>
    <col min="13319" max="13319" width="13.28515625" style="71" customWidth="1"/>
    <col min="13320" max="13320" width="12.42578125" style="71" customWidth="1"/>
    <col min="13321" max="13321" width="13.7109375" style="71" customWidth="1"/>
    <col min="13322" max="13322" width="13.28515625" style="71" customWidth="1"/>
    <col min="13323" max="13323" width="12.85546875" style="71" customWidth="1"/>
    <col min="13324" max="13324" width="14.7109375" style="71" customWidth="1"/>
    <col min="13325" max="13325" width="14.140625" style="71" customWidth="1"/>
    <col min="13326" max="13326" width="12.5703125" style="71" customWidth="1"/>
    <col min="13327" max="13327" width="14.28515625" style="71" customWidth="1"/>
    <col min="13328" max="13328" width="13.7109375" style="71" customWidth="1"/>
    <col min="13329" max="13329" width="12.85546875" style="71" customWidth="1"/>
    <col min="13330" max="13330" width="15.28515625" style="71" customWidth="1"/>
    <col min="13331" max="13331" width="14.85546875" style="71" customWidth="1"/>
    <col min="13332" max="13332" width="16.28515625" style="71" customWidth="1"/>
    <col min="13333" max="13333" width="14.28515625" style="71" customWidth="1"/>
    <col min="13334" max="13334" width="10.5703125" style="71" bestFit="1" customWidth="1"/>
    <col min="13335" max="13335" width="9.28515625" style="71" bestFit="1" customWidth="1"/>
    <col min="13336" max="13568" width="9.140625" style="71"/>
    <col min="13569" max="13569" width="3" style="71" customWidth="1"/>
    <col min="13570" max="13570" width="57" style="71" customWidth="1"/>
    <col min="13571" max="13571" width="13.85546875" style="71" customWidth="1"/>
    <col min="13572" max="13574" width="14.28515625" style="71" customWidth="1"/>
    <col min="13575" max="13575" width="13.28515625" style="71" customWidth="1"/>
    <col min="13576" max="13576" width="12.42578125" style="71" customWidth="1"/>
    <col min="13577" max="13577" width="13.7109375" style="71" customWidth="1"/>
    <col min="13578" max="13578" width="13.28515625" style="71" customWidth="1"/>
    <col min="13579" max="13579" width="12.85546875" style="71" customWidth="1"/>
    <col min="13580" max="13580" width="14.7109375" style="71" customWidth="1"/>
    <col min="13581" max="13581" width="14.140625" style="71" customWidth="1"/>
    <col min="13582" max="13582" width="12.5703125" style="71" customWidth="1"/>
    <col min="13583" max="13583" width="14.28515625" style="71" customWidth="1"/>
    <col min="13584" max="13584" width="13.7109375" style="71" customWidth="1"/>
    <col min="13585" max="13585" width="12.85546875" style="71" customWidth="1"/>
    <col min="13586" max="13586" width="15.28515625" style="71" customWidth="1"/>
    <col min="13587" max="13587" width="14.85546875" style="71" customWidth="1"/>
    <col min="13588" max="13588" width="16.28515625" style="71" customWidth="1"/>
    <col min="13589" max="13589" width="14.28515625" style="71" customWidth="1"/>
    <col min="13590" max="13590" width="10.5703125" style="71" bestFit="1" customWidth="1"/>
    <col min="13591" max="13591" width="9.28515625" style="71" bestFit="1" customWidth="1"/>
    <col min="13592" max="13824" width="9.140625" style="71"/>
    <col min="13825" max="13825" width="3" style="71" customWidth="1"/>
    <col min="13826" max="13826" width="57" style="71" customWidth="1"/>
    <col min="13827" max="13827" width="13.85546875" style="71" customWidth="1"/>
    <col min="13828" max="13830" width="14.28515625" style="71" customWidth="1"/>
    <col min="13831" max="13831" width="13.28515625" style="71" customWidth="1"/>
    <col min="13832" max="13832" width="12.42578125" style="71" customWidth="1"/>
    <col min="13833" max="13833" width="13.7109375" style="71" customWidth="1"/>
    <col min="13834" max="13834" width="13.28515625" style="71" customWidth="1"/>
    <col min="13835" max="13835" width="12.85546875" style="71" customWidth="1"/>
    <col min="13836" max="13836" width="14.7109375" style="71" customWidth="1"/>
    <col min="13837" max="13837" width="14.140625" style="71" customWidth="1"/>
    <col min="13838" max="13838" width="12.5703125" style="71" customWidth="1"/>
    <col min="13839" max="13839" width="14.28515625" style="71" customWidth="1"/>
    <col min="13840" max="13840" width="13.7109375" style="71" customWidth="1"/>
    <col min="13841" max="13841" width="12.85546875" style="71" customWidth="1"/>
    <col min="13842" max="13842" width="15.28515625" style="71" customWidth="1"/>
    <col min="13843" max="13843" width="14.85546875" style="71" customWidth="1"/>
    <col min="13844" max="13844" width="16.28515625" style="71" customWidth="1"/>
    <col min="13845" max="13845" width="14.28515625" style="71" customWidth="1"/>
    <col min="13846" max="13846" width="10.5703125" style="71" bestFit="1" customWidth="1"/>
    <col min="13847" max="13847" width="9.28515625" style="71" bestFit="1" customWidth="1"/>
    <col min="13848" max="14080" width="9.140625" style="71"/>
    <col min="14081" max="14081" width="3" style="71" customWidth="1"/>
    <col min="14082" max="14082" width="57" style="71" customWidth="1"/>
    <col min="14083" max="14083" width="13.85546875" style="71" customWidth="1"/>
    <col min="14084" max="14086" width="14.28515625" style="71" customWidth="1"/>
    <col min="14087" max="14087" width="13.28515625" style="71" customWidth="1"/>
    <col min="14088" max="14088" width="12.42578125" style="71" customWidth="1"/>
    <col min="14089" max="14089" width="13.7109375" style="71" customWidth="1"/>
    <col min="14090" max="14090" width="13.28515625" style="71" customWidth="1"/>
    <col min="14091" max="14091" width="12.85546875" style="71" customWidth="1"/>
    <col min="14092" max="14092" width="14.7109375" style="71" customWidth="1"/>
    <col min="14093" max="14093" width="14.140625" style="71" customWidth="1"/>
    <col min="14094" max="14094" width="12.5703125" style="71" customWidth="1"/>
    <col min="14095" max="14095" width="14.28515625" style="71" customWidth="1"/>
    <col min="14096" max="14096" width="13.7109375" style="71" customWidth="1"/>
    <col min="14097" max="14097" width="12.85546875" style="71" customWidth="1"/>
    <col min="14098" max="14098" width="15.28515625" style="71" customWidth="1"/>
    <col min="14099" max="14099" width="14.85546875" style="71" customWidth="1"/>
    <col min="14100" max="14100" width="16.28515625" style="71" customWidth="1"/>
    <col min="14101" max="14101" width="14.28515625" style="71" customWidth="1"/>
    <col min="14102" max="14102" width="10.5703125" style="71" bestFit="1" customWidth="1"/>
    <col min="14103" max="14103" width="9.28515625" style="71" bestFit="1" customWidth="1"/>
    <col min="14104" max="14336" width="9.140625" style="71"/>
    <col min="14337" max="14337" width="3" style="71" customWidth="1"/>
    <col min="14338" max="14338" width="57" style="71" customWidth="1"/>
    <col min="14339" max="14339" width="13.85546875" style="71" customWidth="1"/>
    <col min="14340" max="14342" width="14.28515625" style="71" customWidth="1"/>
    <col min="14343" max="14343" width="13.28515625" style="71" customWidth="1"/>
    <col min="14344" max="14344" width="12.42578125" style="71" customWidth="1"/>
    <col min="14345" max="14345" width="13.7109375" style="71" customWidth="1"/>
    <col min="14346" max="14346" width="13.28515625" style="71" customWidth="1"/>
    <col min="14347" max="14347" width="12.85546875" style="71" customWidth="1"/>
    <col min="14348" max="14348" width="14.7109375" style="71" customWidth="1"/>
    <col min="14349" max="14349" width="14.140625" style="71" customWidth="1"/>
    <col min="14350" max="14350" width="12.5703125" style="71" customWidth="1"/>
    <col min="14351" max="14351" width="14.28515625" style="71" customWidth="1"/>
    <col min="14352" max="14352" width="13.7109375" style="71" customWidth="1"/>
    <col min="14353" max="14353" width="12.85546875" style="71" customWidth="1"/>
    <col min="14354" max="14354" width="15.28515625" style="71" customWidth="1"/>
    <col min="14355" max="14355" width="14.85546875" style="71" customWidth="1"/>
    <col min="14356" max="14356" width="16.28515625" style="71" customWidth="1"/>
    <col min="14357" max="14357" width="14.28515625" style="71" customWidth="1"/>
    <col min="14358" max="14358" width="10.5703125" style="71" bestFit="1" customWidth="1"/>
    <col min="14359" max="14359" width="9.28515625" style="71" bestFit="1" customWidth="1"/>
    <col min="14360" max="14592" width="9.140625" style="71"/>
    <col min="14593" max="14593" width="3" style="71" customWidth="1"/>
    <col min="14594" max="14594" width="57" style="71" customWidth="1"/>
    <col min="14595" max="14595" width="13.85546875" style="71" customWidth="1"/>
    <col min="14596" max="14598" width="14.28515625" style="71" customWidth="1"/>
    <col min="14599" max="14599" width="13.28515625" style="71" customWidth="1"/>
    <col min="14600" max="14600" width="12.42578125" style="71" customWidth="1"/>
    <col min="14601" max="14601" width="13.7109375" style="71" customWidth="1"/>
    <col min="14602" max="14602" width="13.28515625" style="71" customWidth="1"/>
    <col min="14603" max="14603" width="12.85546875" style="71" customWidth="1"/>
    <col min="14604" max="14604" width="14.7109375" style="71" customWidth="1"/>
    <col min="14605" max="14605" width="14.140625" style="71" customWidth="1"/>
    <col min="14606" max="14606" width="12.5703125" style="71" customWidth="1"/>
    <col min="14607" max="14607" width="14.28515625" style="71" customWidth="1"/>
    <col min="14608" max="14608" width="13.7109375" style="71" customWidth="1"/>
    <col min="14609" max="14609" width="12.85546875" style="71" customWidth="1"/>
    <col min="14610" max="14610" width="15.28515625" style="71" customWidth="1"/>
    <col min="14611" max="14611" width="14.85546875" style="71" customWidth="1"/>
    <col min="14612" max="14612" width="16.28515625" style="71" customWidth="1"/>
    <col min="14613" max="14613" width="14.28515625" style="71" customWidth="1"/>
    <col min="14614" max="14614" width="10.5703125" style="71" bestFit="1" customWidth="1"/>
    <col min="14615" max="14615" width="9.28515625" style="71" bestFit="1" customWidth="1"/>
    <col min="14616" max="14848" width="9.140625" style="71"/>
    <col min="14849" max="14849" width="3" style="71" customWidth="1"/>
    <col min="14850" max="14850" width="57" style="71" customWidth="1"/>
    <col min="14851" max="14851" width="13.85546875" style="71" customWidth="1"/>
    <col min="14852" max="14854" width="14.28515625" style="71" customWidth="1"/>
    <col min="14855" max="14855" width="13.28515625" style="71" customWidth="1"/>
    <col min="14856" max="14856" width="12.42578125" style="71" customWidth="1"/>
    <col min="14857" max="14857" width="13.7109375" style="71" customWidth="1"/>
    <col min="14858" max="14858" width="13.28515625" style="71" customWidth="1"/>
    <col min="14859" max="14859" width="12.85546875" style="71" customWidth="1"/>
    <col min="14860" max="14860" width="14.7109375" style="71" customWidth="1"/>
    <col min="14861" max="14861" width="14.140625" style="71" customWidth="1"/>
    <col min="14862" max="14862" width="12.5703125" style="71" customWidth="1"/>
    <col min="14863" max="14863" width="14.28515625" style="71" customWidth="1"/>
    <col min="14864" max="14864" width="13.7109375" style="71" customWidth="1"/>
    <col min="14865" max="14865" width="12.85546875" style="71" customWidth="1"/>
    <col min="14866" max="14866" width="15.28515625" style="71" customWidth="1"/>
    <col min="14867" max="14867" width="14.85546875" style="71" customWidth="1"/>
    <col min="14868" max="14868" width="16.28515625" style="71" customWidth="1"/>
    <col min="14869" max="14869" width="14.28515625" style="71" customWidth="1"/>
    <col min="14870" max="14870" width="10.5703125" style="71" bestFit="1" customWidth="1"/>
    <col min="14871" max="14871" width="9.28515625" style="71" bestFit="1" customWidth="1"/>
    <col min="14872" max="15104" width="9.140625" style="71"/>
    <col min="15105" max="15105" width="3" style="71" customWidth="1"/>
    <col min="15106" max="15106" width="57" style="71" customWidth="1"/>
    <col min="15107" max="15107" width="13.85546875" style="71" customWidth="1"/>
    <col min="15108" max="15110" width="14.28515625" style="71" customWidth="1"/>
    <col min="15111" max="15111" width="13.28515625" style="71" customWidth="1"/>
    <col min="15112" max="15112" width="12.42578125" style="71" customWidth="1"/>
    <col min="15113" max="15113" width="13.7109375" style="71" customWidth="1"/>
    <col min="15114" max="15114" width="13.28515625" style="71" customWidth="1"/>
    <col min="15115" max="15115" width="12.85546875" style="71" customWidth="1"/>
    <col min="15116" max="15116" width="14.7109375" style="71" customWidth="1"/>
    <col min="15117" max="15117" width="14.140625" style="71" customWidth="1"/>
    <col min="15118" max="15118" width="12.5703125" style="71" customWidth="1"/>
    <col min="15119" max="15119" width="14.28515625" style="71" customWidth="1"/>
    <col min="15120" max="15120" width="13.7109375" style="71" customWidth="1"/>
    <col min="15121" max="15121" width="12.85546875" style="71" customWidth="1"/>
    <col min="15122" max="15122" width="15.28515625" style="71" customWidth="1"/>
    <col min="15123" max="15123" width="14.85546875" style="71" customWidth="1"/>
    <col min="15124" max="15124" width="16.28515625" style="71" customWidth="1"/>
    <col min="15125" max="15125" width="14.28515625" style="71" customWidth="1"/>
    <col min="15126" max="15126" width="10.5703125" style="71" bestFit="1" customWidth="1"/>
    <col min="15127" max="15127" width="9.28515625" style="71" bestFit="1" customWidth="1"/>
    <col min="15128" max="15360" width="9.140625" style="71"/>
    <col min="15361" max="15361" width="3" style="71" customWidth="1"/>
    <col min="15362" max="15362" width="57" style="71" customWidth="1"/>
    <col min="15363" max="15363" width="13.85546875" style="71" customWidth="1"/>
    <col min="15364" max="15366" width="14.28515625" style="71" customWidth="1"/>
    <col min="15367" max="15367" width="13.28515625" style="71" customWidth="1"/>
    <col min="15368" max="15368" width="12.42578125" style="71" customWidth="1"/>
    <col min="15369" max="15369" width="13.7109375" style="71" customWidth="1"/>
    <col min="15370" max="15370" width="13.28515625" style="71" customWidth="1"/>
    <col min="15371" max="15371" width="12.85546875" style="71" customWidth="1"/>
    <col min="15372" max="15372" width="14.7109375" style="71" customWidth="1"/>
    <col min="15373" max="15373" width="14.140625" style="71" customWidth="1"/>
    <col min="15374" max="15374" width="12.5703125" style="71" customWidth="1"/>
    <col min="15375" max="15375" width="14.28515625" style="71" customWidth="1"/>
    <col min="15376" max="15376" width="13.7109375" style="71" customWidth="1"/>
    <col min="15377" max="15377" width="12.85546875" style="71" customWidth="1"/>
    <col min="15378" max="15378" width="15.28515625" style="71" customWidth="1"/>
    <col min="15379" max="15379" width="14.85546875" style="71" customWidth="1"/>
    <col min="15380" max="15380" width="16.28515625" style="71" customWidth="1"/>
    <col min="15381" max="15381" width="14.28515625" style="71" customWidth="1"/>
    <col min="15382" max="15382" width="10.5703125" style="71" bestFit="1" customWidth="1"/>
    <col min="15383" max="15383" width="9.28515625" style="71" bestFit="1" customWidth="1"/>
    <col min="15384" max="15616" width="9.140625" style="71"/>
    <col min="15617" max="15617" width="3" style="71" customWidth="1"/>
    <col min="15618" max="15618" width="57" style="71" customWidth="1"/>
    <col min="15619" max="15619" width="13.85546875" style="71" customWidth="1"/>
    <col min="15620" max="15622" width="14.28515625" style="71" customWidth="1"/>
    <col min="15623" max="15623" width="13.28515625" style="71" customWidth="1"/>
    <col min="15624" max="15624" width="12.42578125" style="71" customWidth="1"/>
    <col min="15625" max="15625" width="13.7109375" style="71" customWidth="1"/>
    <col min="15626" max="15626" width="13.28515625" style="71" customWidth="1"/>
    <col min="15627" max="15627" width="12.85546875" style="71" customWidth="1"/>
    <col min="15628" max="15628" width="14.7109375" style="71" customWidth="1"/>
    <col min="15629" max="15629" width="14.140625" style="71" customWidth="1"/>
    <col min="15630" max="15630" width="12.5703125" style="71" customWidth="1"/>
    <col min="15631" max="15631" width="14.28515625" style="71" customWidth="1"/>
    <col min="15632" max="15632" width="13.7109375" style="71" customWidth="1"/>
    <col min="15633" max="15633" width="12.85546875" style="71" customWidth="1"/>
    <col min="15634" max="15634" width="15.28515625" style="71" customWidth="1"/>
    <col min="15635" max="15635" width="14.85546875" style="71" customWidth="1"/>
    <col min="15636" max="15636" width="16.28515625" style="71" customWidth="1"/>
    <col min="15637" max="15637" width="14.28515625" style="71" customWidth="1"/>
    <col min="15638" max="15638" width="10.5703125" style="71" bestFit="1" customWidth="1"/>
    <col min="15639" max="15639" width="9.28515625" style="71" bestFit="1" customWidth="1"/>
    <col min="15640" max="15872" width="9.140625" style="71"/>
    <col min="15873" max="15873" width="3" style="71" customWidth="1"/>
    <col min="15874" max="15874" width="57" style="71" customWidth="1"/>
    <col min="15875" max="15875" width="13.85546875" style="71" customWidth="1"/>
    <col min="15876" max="15878" width="14.28515625" style="71" customWidth="1"/>
    <col min="15879" max="15879" width="13.28515625" style="71" customWidth="1"/>
    <col min="15880" max="15880" width="12.42578125" style="71" customWidth="1"/>
    <col min="15881" max="15881" width="13.7109375" style="71" customWidth="1"/>
    <col min="15882" max="15882" width="13.28515625" style="71" customWidth="1"/>
    <col min="15883" max="15883" width="12.85546875" style="71" customWidth="1"/>
    <col min="15884" max="15884" width="14.7109375" style="71" customWidth="1"/>
    <col min="15885" max="15885" width="14.140625" style="71" customWidth="1"/>
    <col min="15886" max="15886" width="12.5703125" style="71" customWidth="1"/>
    <col min="15887" max="15887" width="14.28515625" style="71" customWidth="1"/>
    <col min="15888" max="15888" width="13.7109375" style="71" customWidth="1"/>
    <col min="15889" max="15889" width="12.85546875" style="71" customWidth="1"/>
    <col min="15890" max="15890" width="15.28515625" style="71" customWidth="1"/>
    <col min="15891" max="15891" width="14.85546875" style="71" customWidth="1"/>
    <col min="15892" max="15892" width="16.28515625" style="71" customWidth="1"/>
    <col min="15893" max="15893" width="14.28515625" style="71" customWidth="1"/>
    <col min="15894" max="15894" width="10.5703125" style="71" bestFit="1" customWidth="1"/>
    <col min="15895" max="15895" width="9.28515625" style="71" bestFit="1" customWidth="1"/>
    <col min="15896" max="16128" width="9.140625" style="71"/>
    <col min="16129" max="16129" width="3" style="71" customWidth="1"/>
    <col min="16130" max="16130" width="57" style="71" customWidth="1"/>
    <col min="16131" max="16131" width="13.85546875" style="71" customWidth="1"/>
    <col min="16132" max="16134" width="14.28515625" style="71" customWidth="1"/>
    <col min="16135" max="16135" width="13.28515625" style="71" customWidth="1"/>
    <col min="16136" max="16136" width="12.42578125" style="71" customWidth="1"/>
    <col min="16137" max="16137" width="13.7109375" style="71" customWidth="1"/>
    <col min="16138" max="16138" width="13.28515625" style="71" customWidth="1"/>
    <col min="16139" max="16139" width="12.85546875" style="71" customWidth="1"/>
    <col min="16140" max="16140" width="14.7109375" style="71" customWidth="1"/>
    <col min="16141" max="16141" width="14.140625" style="71" customWidth="1"/>
    <col min="16142" max="16142" width="12.5703125" style="71" customWidth="1"/>
    <col min="16143" max="16143" width="14.28515625" style="71" customWidth="1"/>
    <col min="16144" max="16144" width="13.7109375" style="71" customWidth="1"/>
    <col min="16145" max="16145" width="12.85546875" style="71" customWidth="1"/>
    <col min="16146" max="16146" width="15.28515625" style="71" customWidth="1"/>
    <col min="16147" max="16147" width="14.85546875" style="71" customWidth="1"/>
    <col min="16148" max="16148" width="16.28515625" style="71" customWidth="1"/>
    <col min="16149" max="16149" width="14.28515625" style="71" customWidth="1"/>
    <col min="16150" max="16150" width="10.5703125" style="71" bestFit="1" customWidth="1"/>
    <col min="16151" max="16151" width="9.28515625" style="71" bestFit="1" customWidth="1"/>
    <col min="16152" max="16384" width="9.140625" style="71"/>
  </cols>
  <sheetData>
    <row r="1" spans="1:20" ht="40.5" customHeight="1">
      <c r="A1" s="6351" t="s">
        <v>373</v>
      </c>
      <c r="B1" s="6351"/>
      <c r="C1" s="6351"/>
      <c r="D1" s="6351"/>
      <c r="E1" s="6351"/>
      <c r="F1" s="6351"/>
      <c r="G1" s="6351"/>
      <c r="H1" s="6351"/>
      <c r="I1" s="6351"/>
      <c r="J1" s="6351"/>
      <c r="K1" s="6351"/>
      <c r="L1" s="6351"/>
      <c r="M1" s="6351"/>
      <c r="N1" s="6351"/>
      <c r="O1" s="6351"/>
      <c r="P1" s="6351"/>
      <c r="Q1" s="6351"/>
      <c r="R1" s="6351"/>
      <c r="S1" s="6351"/>
      <c r="T1" s="6351"/>
    </row>
    <row r="2" spans="1:20" ht="27">
      <c r="A2" s="6352"/>
      <c r="B2" s="6352"/>
      <c r="C2" s="6352"/>
      <c r="D2" s="6352"/>
      <c r="E2" s="6352"/>
      <c r="F2" s="6352"/>
      <c r="G2" s="6352"/>
      <c r="H2" s="6352"/>
      <c r="I2" s="6352"/>
      <c r="J2" s="6352"/>
      <c r="K2" s="6352"/>
      <c r="L2" s="6352"/>
      <c r="M2" s="6352"/>
      <c r="N2" s="6352"/>
      <c r="O2" s="6352"/>
      <c r="P2" s="6352"/>
      <c r="Q2" s="6352"/>
      <c r="R2" s="6352"/>
      <c r="S2" s="6352"/>
      <c r="T2" s="6352"/>
    </row>
    <row r="3" spans="1:20" ht="22.5" customHeight="1">
      <c r="A3" s="6351" t="s">
        <v>417</v>
      </c>
      <c r="B3" s="6351"/>
      <c r="C3" s="6351"/>
      <c r="D3" s="6351"/>
      <c r="E3" s="6351"/>
      <c r="F3" s="6351"/>
      <c r="G3" s="6351"/>
      <c r="H3" s="6351"/>
      <c r="I3" s="6351"/>
      <c r="J3" s="6351"/>
      <c r="K3" s="6351"/>
      <c r="L3" s="6351"/>
      <c r="M3" s="6351"/>
      <c r="N3" s="6351"/>
      <c r="O3" s="6351"/>
      <c r="P3" s="6351"/>
      <c r="Q3" s="6351"/>
      <c r="R3" s="6351"/>
      <c r="S3" s="6351"/>
      <c r="T3" s="6351"/>
    </row>
    <row r="4" spans="1:20" ht="26.25" thickBot="1">
      <c r="B4" s="480"/>
    </row>
    <row r="5" spans="1:20" ht="25.5" customHeight="1">
      <c r="B5" s="7231" t="s">
        <v>1</v>
      </c>
      <c r="C5" s="7232" t="s">
        <v>2</v>
      </c>
      <c r="D5" s="7233"/>
      <c r="E5" s="7234"/>
      <c r="F5" s="7232" t="s">
        <v>3</v>
      </c>
      <c r="G5" s="7233"/>
      <c r="H5" s="7234"/>
      <c r="I5" s="7232" t="s">
        <v>4</v>
      </c>
      <c r="J5" s="7233"/>
      <c r="K5" s="7234"/>
      <c r="L5" s="7232" t="s">
        <v>5</v>
      </c>
      <c r="M5" s="7233"/>
      <c r="N5" s="7234"/>
      <c r="O5" s="7232">
        <v>5</v>
      </c>
      <c r="P5" s="7233"/>
      <c r="Q5" s="7234"/>
      <c r="R5" s="7238" t="s">
        <v>6</v>
      </c>
      <c r="S5" s="7239"/>
      <c r="T5" s="7240"/>
    </row>
    <row r="6" spans="1:20" ht="26.25" thickBot="1">
      <c r="B6" s="6356"/>
      <c r="C6" s="7235"/>
      <c r="D6" s="7236"/>
      <c r="E6" s="7237"/>
      <c r="F6" s="7235"/>
      <c r="G6" s="7236"/>
      <c r="H6" s="7237"/>
      <c r="I6" s="7235"/>
      <c r="J6" s="7236"/>
      <c r="K6" s="7237"/>
      <c r="L6" s="7235"/>
      <c r="M6" s="7236"/>
      <c r="N6" s="7237"/>
      <c r="O6" s="7235"/>
      <c r="P6" s="7236"/>
      <c r="Q6" s="7237"/>
      <c r="R6" s="7241"/>
      <c r="S6" s="7242"/>
      <c r="T6" s="7243"/>
    </row>
    <row r="7" spans="1:20" ht="90" customHeight="1" thickBot="1">
      <c r="B7" s="6357"/>
      <c r="C7" s="2660" t="s">
        <v>7</v>
      </c>
      <c r="D7" s="2661" t="s">
        <v>8</v>
      </c>
      <c r="E7" s="2662" t="s">
        <v>9</v>
      </c>
      <c r="F7" s="2660" t="s">
        <v>7</v>
      </c>
      <c r="G7" s="2661" t="s">
        <v>8</v>
      </c>
      <c r="H7" s="2662" t="s">
        <v>9</v>
      </c>
      <c r="I7" s="2660" t="s">
        <v>7</v>
      </c>
      <c r="J7" s="2661" t="s">
        <v>8</v>
      </c>
      <c r="K7" s="2662" t="s">
        <v>9</v>
      </c>
      <c r="L7" s="2660" t="s">
        <v>7</v>
      </c>
      <c r="M7" s="2661" t="s">
        <v>8</v>
      </c>
      <c r="N7" s="2662" t="s">
        <v>9</v>
      </c>
      <c r="O7" s="2660" t="s">
        <v>7</v>
      </c>
      <c r="P7" s="2661" t="s">
        <v>8</v>
      </c>
      <c r="Q7" s="2662" t="s">
        <v>9</v>
      </c>
      <c r="R7" s="2660" t="s">
        <v>7</v>
      </c>
      <c r="S7" s="2661" t="s">
        <v>8</v>
      </c>
      <c r="T7" s="2662" t="s">
        <v>9</v>
      </c>
    </row>
    <row r="8" spans="1:20" ht="29.25" customHeight="1" outlineLevel="1" thickBot="1">
      <c r="B8" s="2663" t="s">
        <v>10</v>
      </c>
      <c r="C8" s="2664"/>
      <c r="D8" s="2665"/>
      <c r="E8" s="2666"/>
      <c r="F8" s="2667"/>
      <c r="G8" s="2665"/>
      <c r="H8" s="2665"/>
      <c r="I8" s="2665"/>
      <c r="J8" s="2665"/>
      <c r="K8" s="2666"/>
      <c r="L8" s="2664"/>
      <c r="M8" s="2665"/>
      <c r="N8" s="2665"/>
      <c r="O8" s="2665"/>
      <c r="P8" s="2665"/>
      <c r="Q8" s="2666"/>
      <c r="R8" s="2667"/>
      <c r="S8" s="2668"/>
      <c r="T8" s="3842"/>
    </row>
    <row r="9" spans="1:20" ht="27" outlineLevel="1" thickBot="1">
      <c r="B9" s="2669" t="s">
        <v>361</v>
      </c>
      <c r="C9" s="6141">
        <v>30</v>
      </c>
      <c r="D9" s="6142">
        <v>3</v>
      </c>
      <c r="E9" s="6143">
        <v>33</v>
      </c>
      <c r="F9" s="6141">
        <v>34</v>
      </c>
      <c r="G9" s="6142">
        <v>14</v>
      </c>
      <c r="H9" s="6143">
        <v>48</v>
      </c>
      <c r="I9" s="6141">
        <v>44</v>
      </c>
      <c r="J9" s="6142">
        <v>14</v>
      </c>
      <c r="K9" s="6144">
        <v>58</v>
      </c>
      <c r="L9" s="6145">
        <v>45</v>
      </c>
      <c r="M9" s="6146">
        <v>23</v>
      </c>
      <c r="N9" s="6147">
        <v>69</v>
      </c>
      <c r="O9" s="6148">
        <v>36</v>
      </c>
      <c r="P9" s="6146">
        <v>3</v>
      </c>
      <c r="Q9" s="6144">
        <v>39</v>
      </c>
      <c r="R9" s="6149">
        <v>190</v>
      </c>
      <c r="S9" s="6150">
        <f>D9+G9+J9+M9+P9</f>
        <v>57</v>
      </c>
      <c r="T9" s="6151">
        <v>249</v>
      </c>
    </row>
    <row r="10" spans="1:20" ht="29.25" customHeight="1" outlineLevel="1" thickBot="1">
      <c r="B10" s="2670" t="s">
        <v>14</v>
      </c>
      <c r="C10" s="6152">
        <f t="shared" ref="C10:Q10" si="0">SUM(C9:C9)</f>
        <v>30</v>
      </c>
      <c r="D10" s="6153">
        <f t="shared" si="0"/>
        <v>3</v>
      </c>
      <c r="E10" s="6154">
        <f t="shared" si="0"/>
        <v>33</v>
      </c>
      <c r="F10" s="6152">
        <f t="shared" si="0"/>
        <v>34</v>
      </c>
      <c r="G10" s="6153">
        <f t="shared" si="0"/>
        <v>14</v>
      </c>
      <c r="H10" s="6154">
        <f t="shared" si="0"/>
        <v>48</v>
      </c>
      <c r="I10" s="6152">
        <v>45</v>
      </c>
      <c r="J10" s="6153">
        <v>13</v>
      </c>
      <c r="K10" s="6155">
        <f t="shared" si="0"/>
        <v>58</v>
      </c>
      <c r="L10" s="6156">
        <v>46</v>
      </c>
      <c r="M10" s="6157">
        <v>23</v>
      </c>
      <c r="N10" s="6158">
        <v>69</v>
      </c>
      <c r="O10" s="6159">
        <f t="shared" si="0"/>
        <v>36</v>
      </c>
      <c r="P10" s="6157">
        <f t="shared" si="0"/>
        <v>3</v>
      </c>
      <c r="Q10" s="6155">
        <f t="shared" si="0"/>
        <v>39</v>
      </c>
      <c r="R10" s="6156">
        <v>192</v>
      </c>
      <c r="S10" s="6157">
        <v>57</v>
      </c>
      <c r="T10" s="6158">
        <v>249</v>
      </c>
    </row>
    <row r="11" spans="1:20" ht="26.25" thickBot="1">
      <c r="B11" s="2671" t="s">
        <v>15</v>
      </c>
      <c r="C11" s="6160"/>
      <c r="D11" s="6161"/>
      <c r="E11" s="6162"/>
      <c r="F11" s="6160"/>
      <c r="G11" s="6161"/>
      <c r="H11" s="6162"/>
      <c r="I11" s="6160"/>
      <c r="J11" s="6161"/>
      <c r="K11" s="6163"/>
      <c r="L11" s="6164"/>
      <c r="M11" s="6165"/>
      <c r="N11" s="6166"/>
      <c r="O11" s="6167"/>
      <c r="P11" s="6165"/>
      <c r="Q11" s="6163"/>
      <c r="R11" s="6164"/>
      <c r="S11" s="6168"/>
      <c r="T11" s="6169"/>
    </row>
    <row r="12" spans="1:20" ht="26.25">
      <c r="B12" s="2672" t="s">
        <v>16</v>
      </c>
      <c r="C12" s="6170"/>
      <c r="D12" s="6171"/>
      <c r="E12" s="6172"/>
      <c r="F12" s="6173"/>
      <c r="G12" s="6171"/>
      <c r="H12" s="6172"/>
      <c r="I12" s="6173"/>
      <c r="J12" s="6171"/>
      <c r="K12" s="6174"/>
      <c r="L12" s="6175"/>
      <c r="M12" s="6176"/>
      <c r="N12" s="6177"/>
      <c r="O12" s="6178"/>
      <c r="P12" s="6179"/>
      <c r="Q12" s="6174"/>
      <c r="R12" s="6180"/>
      <c r="S12" s="6181"/>
      <c r="T12" s="6182"/>
    </row>
    <row r="13" spans="1:20" ht="27" outlineLevel="1" thickBot="1">
      <c r="B13" s="2669" t="s">
        <v>361</v>
      </c>
      <c r="C13" s="6141">
        <v>30</v>
      </c>
      <c r="D13" s="6142">
        <v>3</v>
      </c>
      <c r="E13" s="6143">
        <v>33</v>
      </c>
      <c r="F13" s="6141">
        <v>34</v>
      </c>
      <c r="G13" s="6142">
        <v>14</v>
      </c>
      <c r="H13" s="6143">
        <v>48</v>
      </c>
      <c r="I13" s="6141">
        <v>44</v>
      </c>
      <c r="J13" s="6142">
        <v>13</v>
      </c>
      <c r="K13" s="6183">
        <v>57</v>
      </c>
      <c r="L13" s="6184">
        <v>45</v>
      </c>
      <c r="M13" s="6142">
        <v>23</v>
      </c>
      <c r="N13" s="6143">
        <v>68</v>
      </c>
      <c r="O13" s="6185">
        <v>36</v>
      </c>
      <c r="P13" s="6142">
        <v>3</v>
      </c>
      <c r="Q13" s="6183">
        <v>39</v>
      </c>
      <c r="R13" s="6186">
        <f>C13+F13+I13+L13+O13</f>
        <v>189</v>
      </c>
      <c r="S13" s="5881">
        <f>D13+G13+J13+M13+P13</f>
        <v>56</v>
      </c>
      <c r="T13" s="3844">
        <f>E13+H13+K13+N13+Q13</f>
        <v>245</v>
      </c>
    </row>
    <row r="14" spans="1:20" ht="26.25" outlineLevel="1" thickBot="1">
      <c r="B14" s="2673" t="s">
        <v>17</v>
      </c>
      <c r="C14" s="6187">
        <f t="shared" ref="C14:T14" si="1">SUM(C13:C13)</f>
        <v>30</v>
      </c>
      <c r="D14" s="6188">
        <f t="shared" si="1"/>
        <v>3</v>
      </c>
      <c r="E14" s="6189">
        <f t="shared" si="1"/>
        <v>33</v>
      </c>
      <c r="F14" s="6187">
        <f t="shared" si="1"/>
        <v>34</v>
      </c>
      <c r="G14" s="6188">
        <f t="shared" si="1"/>
        <v>14</v>
      </c>
      <c r="H14" s="6189">
        <f t="shared" si="1"/>
        <v>48</v>
      </c>
      <c r="I14" s="6187">
        <f t="shared" si="1"/>
        <v>44</v>
      </c>
      <c r="J14" s="6188">
        <f t="shared" si="1"/>
        <v>13</v>
      </c>
      <c r="K14" s="6190">
        <f t="shared" si="1"/>
        <v>57</v>
      </c>
      <c r="L14" s="6187">
        <v>45</v>
      </c>
      <c r="M14" s="6188">
        <f t="shared" si="1"/>
        <v>23</v>
      </c>
      <c r="N14" s="6189">
        <f t="shared" si="1"/>
        <v>68</v>
      </c>
      <c r="O14" s="6191">
        <f t="shared" si="1"/>
        <v>36</v>
      </c>
      <c r="P14" s="6188">
        <f t="shared" si="1"/>
        <v>3</v>
      </c>
      <c r="Q14" s="6190">
        <f t="shared" si="1"/>
        <v>39</v>
      </c>
      <c r="R14" s="6192">
        <f t="shared" si="1"/>
        <v>189</v>
      </c>
      <c r="S14" s="6189">
        <f t="shared" si="1"/>
        <v>56</v>
      </c>
      <c r="T14" s="6189">
        <f t="shared" si="1"/>
        <v>245</v>
      </c>
    </row>
    <row r="15" spans="1:20" ht="45">
      <c r="B15" s="2674" t="s">
        <v>18</v>
      </c>
      <c r="C15" s="2675"/>
      <c r="D15" s="2657"/>
      <c r="E15" s="2658"/>
      <c r="F15" s="2656"/>
      <c r="G15" s="2657"/>
      <c r="H15" s="2658"/>
      <c r="I15" s="2656"/>
      <c r="J15" s="2657"/>
      <c r="K15" s="2658"/>
      <c r="L15" s="2656"/>
      <c r="M15" s="2657"/>
      <c r="N15" s="2658"/>
      <c r="O15" s="2656"/>
      <c r="P15" s="2657"/>
      <c r="Q15" s="2658"/>
      <c r="R15" s="2676"/>
      <c r="S15" s="2497"/>
      <c r="T15" s="3845"/>
    </row>
    <row r="16" spans="1:20" ht="27" outlineLevel="1" thickBot="1">
      <c r="B16" s="2669" t="s">
        <v>361</v>
      </c>
      <c r="C16" s="6141">
        <v>0</v>
      </c>
      <c r="D16" s="6142">
        <v>0</v>
      </c>
      <c r="E16" s="6143">
        <v>0</v>
      </c>
      <c r="F16" s="6141">
        <v>0</v>
      </c>
      <c r="G16" s="6142">
        <v>0</v>
      </c>
      <c r="H16" s="6143">
        <v>0</v>
      </c>
      <c r="I16" s="6141">
        <v>1</v>
      </c>
      <c r="J16" s="6142">
        <v>0</v>
      </c>
      <c r="K16" s="6143">
        <v>1</v>
      </c>
      <c r="L16" s="6141">
        <v>1</v>
      </c>
      <c r="M16" s="6142">
        <v>0</v>
      </c>
      <c r="N16" s="6143">
        <v>1</v>
      </c>
      <c r="O16" s="6141">
        <v>1</v>
      </c>
      <c r="P16" s="6142">
        <v>1</v>
      </c>
      <c r="Q16" s="6143">
        <v>2</v>
      </c>
      <c r="R16" s="6186">
        <v>3</v>
      </c>
      <c r="S16" s="5881">
        <f>D16+G16+J16+M16+P16</f>
        <v>1</v>
      </c>
      <c r="T16" s="3844">
        <v>4</v>
      </c>
    </row>
    <row r="17" spans="2:20" ht="47.25" outlineLevel="1" thickBot="1">
      <c r="B17" s="2677" t="s">
        <v>19</v>
      </c>
      <c r="C17" s="6193">
        <f t="shared" ref="C17:S17" si="2">SUM(C16:C16)</f>
        <v>0</v>
      </c>
      <c r="D17" s="6194">
        <v>0</v>
      </c>
      <c r="E17" s="6195">
        <v>0</v>
      </c>
      <c r="F17" s="6193">
        <f t="shared" si="2"/>
        <v>0</v>
      </c>
      <c r="G17" s="6194">
        <v>0</v>
      </c>
      <c r="H17" s="6195">
        <v>0</v>
      </c>
      <c r="I17" s="6193">
        <f t="shared" si="2"/>
        <v>1</v>
      </c>
      <c r="J17" s="6194">
        <f t="shared" si="2"/>
        <v>0</v>
      </c>
      <c r="K17" s="6195">
        <f t="shared" si="2"/>
        <v>1</v>
      </c>
      <c r="L17" s="6193">
        <v>1</v>
      </c>
      <c r="M17" s="6193">
        <f t="shared" si="2"/>
        <v>0</v>
      </c>
      <c r="N17" s="6196">
        <v>1</v>
      </c>
      <c r="O17" s="6193">
        <f t="shared" si="2"/>
        <v>1</v>
      </c>
      <c r="P17" s="6194">
        <f t="shared" si="2"/>
        <v>1</v>
      </c>
      <c r="Q17" s="6195">
        <f t="shared" si="2"/>
        <v>2</v>
      </c>
      <c r="R17" s="6197">
        <v>3</v>
      </c>
      <c r="S17" s="6198">
        <f t="shared" si="2"/>
        <v>1</v>
      </c>
      <c r="T17" s="6199">
        <v>4</v>
      </c>
    </row>
    <row r="18" spans="2:20" ht="27.75" thickBot="1">
      <c r="B18" s="2678" t="s">
        <v>20</v>
      </c>
      <c r="C18" s="2659">
        <f>C14+C17</f>
        <v>30</v>
      </c>
      <c r="D18" s="2659">
        <f t="shared" ref="D18:T18" si="3">D14+D17</f>
        <v>3</v>
      </c>
      <c r="E18" s="2659">
        <f t="shared" si="3"/>
        <v>33</v>
      </c>
      <c r="F18" s="2659">
        <f t="shared" si="3"/>
        <v>34</v>
      </c>
      <c r="G18" s="2659">
        <f t="shared" si="3"/>
        <v>14</v>
      </c>
      <c r="H18" s="2659">
        <f t="shared" si="3"/>
        <v>48</v>
      </c>
      <c r="I18" s="2659">
        <f t="shared" si="3"/>
        <v>45</v>
      </c>
      <c r="J18" s="2659">
        <f t="shared" si="3"/>
        <v>13</v>
      </c>
      <c r="K18" s="2659">
        <f t="shared" si="3"/>
        <v>58</v>
      </c>
      <c r="L18" s="2659">
        <f t="shared" si="3"/>
        <v>46</v>
      </c>
      <c r="M18" s="2659">
        <f t="shared" si="3"/>
        <v>23</v>
      </c>
      <c r="N18" s="2659">
        <f t="shared" si="3"/>
        <v>69</v>
      </c>
      <c r="O18" s="2659">
        <f t="shared" si="3"/>
        <v>37</v>
      </c>
      <c r="P18" s="2659">
        <f t="shared" si="3"/>
        <v>4</v>
      </c>
      <c r="Q18" s="2659">
        <f t="shared" si="3"/>
        <v>41</v>
      </c>
      <c r="R18" s="2659">
        <f t="shared" si="3"/>
        <v>192</v>
      </c>
      <c r="S18" s="2659">
        <f t="shared" si="3"/>
        <v>57</v>
      </c>
      <c r="T18" s="3846">
        <f t="shared" si="3"/>
        <v>249</v>
      </c>
    </row>
    <row r="19" spans="2:20">
      <c r="B19" s="10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0"/>
      <c r="O20" s="100"/>
      <c r="P20" s="100"/>
      <c r="Q20" s="100"/>
      <c r="R20" s="100"/>
      <c r="S20" s="100"/>
      <c r="T20" s="100"/>
    </row>
    <row r="21" spans="2:20">
      <c r="B21" s="6354"/>
      <c r="C21" s="6354"/>
      <c r="D21" s="6354"/>
      <c r="E21" s="6354"/>
      <c r="F21" s="6354"/>
      <c r="G21" s="6354"/>
      <c r="H21" s="6354"/>
      <c r="I21" s="6354"/>
      <c r="J21" s="6354"/>
      <c r="K21" s="6354"/>
      <c r="L21" s="6354"/>
      <c r="M21" s="6354"/>
      <c r="N21" s="6354"/>
      <c r="O21" s="6354"/>
      <c r="P21" s="6354"/>
      <c r="Q21" s="6354"/>
      <c r="R21" s="6354"/>
      <c r="S21" s="6354"/>
      <c r="T21" s="6354"/>
    </row>
    <row r="22" spans="2:20">
      <c r="B22" s="505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4" spans="2:20"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</sheetData>
  <mergeCells count="11">
    <mergeCell ref="B21:T2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2"/>
  <sheetViews>
    <sheetView zoomScale="60" zoomScaleNormal="60" workbookViewId="0">
      <selection activeCell="D31" sqref="D31"/>
    </sheetView>
  </sheetViews>
  <sheetFormatPr defaultRowHeight="20.25"/>
  <cols>
    <col min="1" max="1" width="89" style="919" customWidth="1"/>
    <col min="2" max="2" width="11.42578125" style="919" customWidth="1"/>
    <col min="3" max="3" width="12.140625" style="919" customWidth="1"/>
    <col min="4" max="4" width="11" style="919" customWidth="1"/>
    <col min="5" max="5" width="11.5703125" style="919" customWidth="1"/>
    <col min="6" max="6" width="9.85546875" style="919" customWidth="1"/>
    <col min="7" max="7" width="9.5703125" style="919" customWidth="1"/>
    <col min="8" max="8" width="12.42578125" style="919" customWidth="1"/>
    <col min="9" max="9" width="13.140625" style="919" customWidth="1"/>
    <col min="10" max="10" width="10.7109375" style="919" customWidth="1"/>
    <col min="11" max="256" width="9.140625" style="919"/>
    <col min="257" max="257" width="89" style="919" customWidth="1"/>
    <col min="258" max="258" width="11.42578125" style="919" customWidth="1"/>
    <col min="259" max="259" width="12.140625" style="919" customWidth="1"/>
    <col min="260" max="260" width="11" style="919" customWidth="1"/>
    <col min="261" max="261" width="11.5703125" style="919" customWidth="1"/>
    <col min="262" max="262" width="9.85546875" style="919" customWidth="1"/>
    <col min="263" max="263" width="9.5703125" style="919" customWidth="1"/>
    <col min="264" max="264" width="12.42578125" style="919" customWidth="1"/>
    <col min="265" max="265" width="13.140625" style="919" customWidth="1"/>
    <col min="266" max="266" width="10.7109375" style="919" customWidth="1"/>
    <col min="267" max="512" width="9.140625" style="919"/>
    <col min="513" max="513" width="89" style="919" customWidth="1"/>
    <col min="514" max="514" width="11.42578125" style="919" customWidth="1"/>
    <col min="515" max="515" width="12.140625" style="919" customWidth="1"/>
    <col min="516" max="516" width="11" style="919" customWidth="1"/>
    <col min="517" max="517" width="11.5703125" style="919" customWidth="1"/>
    <col min="518" max="518" width="9.85546875" style="919" customWidth="1"/>
    <col min="519" max="519" width="9.5703125" style="919" customWidth="1"/>
    <col min="520" max="520" width="12.42578125" style="919" customWidth="1"/>
    <col min="521" max="521" width="13.140625" style="919" customWidth="1"/>
    <col min="522" max="522" width="10.7109375" style="919" customWidth="1"/>
    <col min="523" max="768" width="9.140625" style="919"/>
    <col min="769" max="769" width="89" style="919" customWidth="1"/>
    <col min="770" max="770" width="11.42578125" style="919" customWidth="1"/>
    <col min="771" max="771" width="12.140625" style="919" customWidth="1"/>
    <col min="772" max="772" width="11" style="919" customWidth="1"/>
    <col min="773" max="773" width="11.5703125" style="919" customWidth="1"/>
    <col min="774" max="774" width="9.85546875" style="919" customWidth="1"/>
    <col min="775" max="775" width="9.5703125" style="919" customWidth="1"/>
    <col min="776" max="776" width="12.42578125" style="919" customWidth="1"/>
    <col min="777" max="777" width="13.140625" style="919" customWidth="1"/>
    <col min="778" max="778" width="10.7109375" style="919" customWidth="1"/>
    <col min="779" max="1024" width="9.140625" style="919"/>
    <col min="1025" max="1025" width="89" style="919" customWidth="1"/>
    <col min="1026" max="1026" width="11.42578125" style="919" customWidth="1"/>
    <col min="1027" max="1027" width="12.140625" style="919" customWidth="1"/>
    <col min="1028" max="1028" width="11" style="919" customWidth="1"/>
    <col min="1029" max="1029" width="11.5703125" style="919" customWidth="1"/>
    <col min="1030" max="1030" width="9.85546875" style="919" customWidth="1"/>
    <col min="1031" max="1031" width="9.5703125" style="919" customWidth="1"/>
    <col min="1032" max="1032" width="12.42578125" style="919" customWidth="1"/>
    <col min="1033" max="1033" width="13.140625" style="919" customWidth="1"/>
    <col min="1034" max="1034" width="10.7109375" style="919" customWidth="1"/>
    <col min="1035" max="1280" width="9.140625" style="919"/>
    <col min="1281" max="1281" width="89" style="919" customWidth="1"/>
    <col min="1282" max="1282" width="11.42578125" style="919" customWidth="1"/>
    <col min="1283" max="1283" width="12.140625" style="919" customWidth="1"/>
    <col min="1284" max="1284" width="11" style="919" customWidth="1"/>
    <col min="1285" max="1285" width="11.5703125" style="919" customWidth="1"/>
    <col min="1286" max="1286" width="9.85546875" style="919" customWidth="1"/>
    <col min="1287" max="1287" width="9.5703125" style="919" customWidth="1"/>
    <col min="1288" max="1288" width="12.42578125" style="919" customWidth="1"/>
    <col min="1289" max="1289" width="13.140625" style="919" customWidth="1"/>
    <col min="1290" max="1290" width="10.7109375" style="919" customWidth="1"/>
    <col min="1291" max="1536" width="9.140625" style="919"/>
    <col min="1537" max="1537" width="89" style="919" customWidth="1"/>
    <col min="1538" max="1538" width="11.42578125" style="919" customWidth="1"/>
    <col min="1539" max="1539" width="12.140625" style="919" customWidth="1"/>
    <col min="1540" max="1540" width="11" style="919" customWidth="1"/>
    <col min="1541" max="1541" width="11.5703125" style="919" customWidth="1"/>
    <col min="1542" max="1542" width="9.85546875" style="919" customWidth="1"/>
    <col min="1543" max="1543" width="9.5703125" style="919" customWidth="1"/>
    <col min="1544" max="1544" width="12.42578125" style="919" customWidth="1"/>
    <col min="1545" max="1545" width="13.140625" style="919" customWidth="1"/>
    <col min="1546" max="1546" width="10.7109375" style="919" customWidth="1"/>
    <col min="1547" max="1792" width="9.140625" style="919"/>
    <col min="1793" max="1793" width="89" style="919" customWidth="1"/>
    <col min="1794" max="1794" width="11.42578125" style="919" customWidth="1"/>
    <col min="1795" max="1795" width="12.140625" style="919" customWidth="1"/>
    <col min="1796" max="1796" width="11" style="919" customWidth="1"/>
    <col min="1797" max="1797" width="11.5703125" style="919" customWidth="1"/>
    <col min="1798" max="1798" width="9.85546875" style="919" customWidth="1"/>
    <col min="1799" max="1799" width="9.5703125" style="919" customWidth="1"/>
    <col min="1800" max="1800" width="12.42578125" style="919" customWidth="1"/>
    <col min="1801" max="1801" width="13.140625" style="919" customWidth="1"/>
    <col min="1802" max="1802" width="10.7109375" style="919" customWidth="1"/>
    <col min="1803" max="2048" width="9.140625" style="919"/>
    <col min="2049" max="2049" width="89" style="919" customWidth="1"/>
    <col min="2050" max="2050" width="11.42578125" style="919" customWidth="1"/>
    <col min="2051" max="2051" width="12.140625" style="919" customWidth="1"/>
    <col min="2052" max="2052" width="11" style="919" customWidth="1"/>
    <col min="2053" max="2053" width="11.5703125" style="919" customWidth="1"/>
    <col min="2054" max="2054" width="9.85546875" style="919" customWidth="1"/>
    <col min="2055" max="2055" width="9.5703125" style="919" customWidth="1"/>
    <col min="2056" max="2056" width="12.42578125" style="919" customWidth="1"/>
    <col min="2057" max="2057" width="13.140625" style="919" customWidth="1"/>
    <col min="2058" max="2058" width="10.7109375" style="919" customWidth="1"/>
    <col min="2059" max="2304" width="9.140625" style="919"/>
    <col min="2305" max="2305" width="89" style="919" customWidth="1"/>
    <col min="2306" max="2306" width="11.42578125" style="919" customWidth="1"/>
    <col min="2307" max="2307" width="12.140625" style="919" customWidth="1"/>
    <col min="2308" max="2308" width="11" style="919" customWidth="1"/>
    <col min="2309" max="2309" width="11.5703125" style="919" customWidth="1"/>
    <col min="2310" max="2310" width="9.85546875" style="919" customWidth="1"/>
    <col min="2311" max="2311" width="9.5703125" style="919" customWidth="1"/>
    <col min="2312" max="2312" width="12.42578125" style="919" customWidth="1"/>
    <col min="2313" max="2313" width="13.140625" style="919" customWidth="1"/>
    <col min="2314" max="2314" width="10.7109375" style="919" customWidth="1"/>
    <col min="2315" max="2560" width="9.140625" style="919"/>
    <col min="2561" max="2561" width="89" style="919" customWidth="1"/>
    <col min="2562" max="2562" width="11.42578125" style="919" customWidth="1"/>
    <col min="2563" max="2563" width="12.140625" style="919" customWidth="1"/>
    <col min="2564" max="2564" width="11" style="919" customWidth="1"/>
    <col min="2565" max="2565" width="11.5703125" style="919" customWidth="1"/>
    <col min="2566" max="2566" width="9.85546875" style="919" customWidth="1"/>
    <col min="2567" max="2567" width="9.5703125" style="919" customWidth="1"/>
    <col min="2568" max="2568" width="12.42578125" style="919" customWidth="1"/>
    <col min="2569" max="2569" width="13.140625" style="919" customWidth="1"/>
    <col min="2570" max="2570" width="10.7109375" style="919" customWidth="1"/>
    <col min="2571" max="2816" width="9.140625" style="919"/>
    <col min="2817" max="2817" width="89" style="919" customWidth="1"/>
    <col min="2818" max="2818" width="11.42578125" style="919" customWidth="1"/>
    <col min="2819" max="2819" width="12.140625" style="919" customWidth="1"/>
    <col min="2820" max="2820" width="11" style="919" customWidth="1"/>
    <col min="2821" max="2821" width="11.5703125" style="919" customWidth="1"/>
    <col min="2822" max="2822" width="9.85546875" style="919" customWidth="1"/>
    <col min="2823" max="2823" width="9.5703125" style="919" customWidth="1"/>
    <col min="2824" max="2824" width="12.42578125" style="919" customWidth="1"/>
    <col min="2825" max="2825" width="13.140625" style="919" customWidth="1"/>
    <col min="2826" max="2826" width="10.7109375" style="919" customWidth="1"/>
    <col min="2827" max="3072" width="9.140625" style="919"/>
    <col min="3073" max="3073" width="89" style="919" customWidth="1"/>
    <col min="3074" max="3074" width="11.42578125" style="919" customWidth="1"/>
    <col min="3075" max="3075" width="12.140625" style="919" customWidth="1"/>
    <col min="3076" max="3076" width="11" style="919" customWidth="1"/>
    <col min="3077" max="3077" width="11.5703125" style="919" customWidth="1"/>
    <col min="3078" max="3078" width="9.85546875" style="919" customWidth="1"/>
    <col min="3079" max="3079" width="9.5703125" style="919" customWidth="1"/>
    <col min="3080" max="3080" width="12.42578125" style="919" customWidth="1"/>
    <col min="3081" max="3081" width="13.140625" style="919" customWidth="1"/>
    <col min="3082" max="3082" width="10.7109375" style="919" customWidth="1"/>
    <col min="3083" max="3328" width="9.140625" style="919"/>
    <col min="3329" max="3329" width="89" style="919" customWidth="1"/>
    <col min="3330" max="3330" width="11.42578125" style="919" customWidth="1"/>
    <col min="3331" max="3331" width="12.140625" style="919" customWidth="1"/>
    <col min="3332" max="3332" width="11" style="919" customWidth="1"/>
    <col min="3333" max="3333" width="11.5703125" style="919" customWidth="1"/>
    <col min="3334" max="3334" width="9.85546875" style="919" customWidth="1"/>
    <col min="3335" max="3335" width="9.5703125" style="919" customWidth="1"/>
    <col min="3336" max="3336" width="12.42578125" style="919" customWidth="1"/>
    <col min="3337" max="3337" width="13.140625" style="919" customWidth="1"/>
    <col min="3338" max="3338" width="10.7109375" style="919" customWidth="1"/>
    <col min="3339" max="3584" width="9.140625" style="919"/>
    <col min="3585" max="3585" width="89" style="919" customWidth="1"/>
    <col min="3586" max="3586" width="11.42578125" style="919" customWidth="1"/>
    <col min="3587" max="3587" width="12.140625" style="919" customWidth="1"/>
    <col min="3588" max="3588" width="11" style="919" customWidth="1"/>
    <col min="3589" max="3589" width="11.5703125" style="919" customWidth="1"/>
    <col min="3590" max="3590" width="9.85546875" style="919" customWidth="1"/>
    <col min="3591" max="3591" width="9.5703125" style="919" customWidth="1"/>
    <col min="3592" max="3592" width="12.42578125" style="919" customWidth="1"/>
    <col min="3593" max="3593" width="13.140625" style="919" customWidth="1"/>
    <col min="3594" max="3594" width="10.7109375" style="919" customWidth="1"/>
    <col min="3595" max="3840" width="9.140625" style="919"/>
    <col min="3841" max="3841" width="89" style="919" customWidth="1"/>
    <col min="3842" max="3842" width="11.42578125" style="919" customWidth="1"/>
    <col min="3843" max="3843" width="12.140625" style="919" customWidth="1"/>
    <col min="3844" max="3844" width="11" style="919" customWidth="1"/>
    <col min="3845" max="3845" width="11.5703125" style="919" customWidth="1"/>
    <col min="3846" max="3846" width="9.85546875" style="919" customWidth="1"/>
    <col min="3847" max="3847" width="9.5703125" style="919" customWidth="1"/>
    <col min="3848" max="3848" width="12.42578125" style="919" customWidth="1"/>
    <col min="3849" max="3849" width="13.140625" style="919" customWidth="1"/>
    <col min="3850" max="3850" width="10.7109375" style="919" customWidth="1"/>
    <col min="3851" max="4096" width="9.140625" style="919"/>
    <col min="4097" max="4097" width="89" style="919" customWidth="1"/>
    <col min="4098" max="4098" width="11.42578125" style="919" customWidth="1"/>
    <col min="4099" max="4099" width="12.140625" style="919" customWidth="1"/>
    <col min="4100" max="4100" width="11" style="919" customWidth="1"/>
    <col min="4101" max="4101" width="11.5703125" style="919" customWidth="1"/>
    <col min="4102" max="4102" width="9.85546875" style="919" customWidth="1"/>
    <col min="4103" max="4103" width="9.5703125" style="919" customWidth="1"/>
    <col min="4104" max="4104" width="12.42578125" style="919" customWidth="1"/>
    <col min="4105" max="4105" width="13.140625" style="919" customWidth="1"/>
    <col min="4106" max="4106" width="10.7109375" style="919" customWidth="1"/>
    <col min="4107" max="4352" width="9.140625" style="919"/>
    <col min="4353" max="4353" width="89" style="919" customWidth="1"/>
    <col min="4354" max="4354" width="11.42578125" style="919" customWidth="1"/>
    <col min="4355" max="4355" width="12.140625" style="919" customWidth="1"/>
    <col min="4356" max="4356" width="11" style="919" customWidth="1"/>
    <col min="4357" max="4357" width="11.5703125" style="919" customWidth="1"/>
    <col min="4358" max="4358" width="9.85546875" style="919" customWidth="1"/>
    <col min="4359" max="4359" width="9.5703125" style="919" customWidth="1"/>
    <col min="4360" max="4360" width="12.42578125" style="919" customWidth="1"/>
    <col min="4361" max="4361" width="13.140625" style="919" customWidth="1"/>
    <col min="4362" max="4362" width="10.7109375" style="919" customWidth="1"/>
    <col min="4363" max="4608" width="9.140625" style="919"/>
    <col min="4609" max="4609" width="89" style="919" customWidth="1"/>
    <col min="4610" max="4610" width="11.42578125" style="919" customWidth="1"/>
    <col min="4611" max="4611" width="12.140625" style="919" customWidth="1"/>
    <col min="4612" max="4612" width="11" style="919" customWidth="1"/>
    <col min="4613" max="4613" width="11.5703125" style="919" customWidth="1"/>
    <col min="4614" max="4614" width="9.85546875" style="919" customWidth="1"/>
    <col min="4615" max="4615" width="9.5703125" style="919" customWidth="1"/>
    <col min="4616" max="4616" width="12.42578125" style="919" customWidth="1"/>
    <col min="4617" max="4617" width="13.140625" style="919" customWidth="1"/>
    <col min="4618" max="4618" width="10.7109375" style="919" customWidth="1"/>
    <col min="4619" max="4864" width="9.140625" style="919"/>
    <col min="4865" max="4865" width="89" style="919" customWidth="1"/>
    <col min="4866" max="4866" width="11.42578125" style="919" customWidth="1"/>
    <col min="4867" max="4867" width="12.140625" style="919" customWidth="1"/>
    <col min="4868" max="4868" width="11" style="919" customWidth="1"/>
    <col min="4869" max="4869" width="11.5703125" style="919" customWidth="1"/>
    <col min="4870" max="4870" width="9.85546875" style="919" customWidth="1"/>
    <col min="4871" max="4871" width="9.5703125" style="919" customWidth="1"/>
    <col min="4872" max="4872" width="12.42578125" style="919" customWidth="1"/>
    <col min="4873" max="4873" width="13.140625" style="919" customWidth="1"/>
    <col min="4874" max="4874" width="10.7109375" style="919" customWidth="1"/>
    <col min="4875" max="5120" width="9.140625" style="919"/>
    <col min="5121" max="5121" width="89" style="919" customWidth="1"/>
    <col min="5122" max="5122" width="11.42578125" style="919" customWidth="1"/>
    <col min="5123" max="5123" width="12.140625" style="919" customWidth="1"/>
    <col min="5124" max="5124" width="11" style="919" customWidth="1"/>
    <col min="5125" max="5125" width="11.5703125" style="919" customWidth="1"/>
    <col min="5126" max="5126" width="9.85546875" style="919" customWidth="1"/>
    <col min="5127" max="5127" width="9.5703125" style="919" customWidth="1"/>
    <col min="5128" max="5128" width="12.42578125" style="919" customWidth="1"/>
    <col min="5129" max="5129" width="13.140625" style="919" customWidth="1"/>
    <col min="5130" max="5130" width="10.7109375" style="919" customWidth="1"/>
    <col min="5131" max="5376" width="9.140625" style="919"/>
    <col min="5377" max="5377" width="89" style="919" customWidth="1"/>
    <col min="5378" max="5378" width="11.42578125" style="919" customWidth="1"/>
    <col min="5379" max="5379" width="12.140625" style="919" customWidth="1"/>
    <col min="5380" max="5380" width="11" style="919" customWidth="1"/>
    <col min="5381" max="5381" width="11.5703125" style="919" customWidth="1"/>
    <col min="5382" max="5382" width="9.85546875" style="919" customWidth="1"/>
    <col min="5383" max="5383" width="9.5703125" style="919" customWidth="1"/>
    <col min="5384" max="5384" width="12.42578125" style="919" customWidth="1"/>
    <col min="5385" max="5385" width="13.140625" style="919" customWidth="1"/>
    <col min="5386" max="5386" width="10.7109375" style="919" customWidth="1"/>
    <col min="5387" max="5632" width="9.140625" style="919"/>
    <col min="5633" max="5633" width="89" style="919" customWidth="1"/>
    <col min="5634" max="5634" width="11.42578125" style="919" customWidth="1"/>
    <col min="5635" max="5635" width="12.140625" style="919" customWidth="1"/>
    <col min="5636" max="5636" width="11" style="919" customWidth="1"/>
    <col min="5637" max="5637" width="11.5703125" style="919" customWidth="1"/>
    <col min="5638" max="5638" width="9.85546875" style="919" customWidth="1"/>
    <col min="5639" max="5639" width="9.5703125" style="919" customWidth="1"/>
    <col min="5640" max="5640" width="12.42578125" style="919" customWidth="1"/>
    <col min="5641" max="5641" width="13.140625" style="919" customWidth="1"/>
    <col min="5642" max="5642" width="10.7109375" style="919" customWidth="1"/>
    <col min="5643" max="5888" width="9.140625" style="919"/>
    <col min="5889" max="5889" width="89" style="919" customWidth="1"/>
    <col min="5890" max="5890" width="11.42578125" style="919" customWidth="1"/>
    <col min="5891" max="5891" width="12.140625" style="919" customWidth="1"/>
    <col min="5892" max="5892" width="11" style="919" customWidth="1"/>
    <col min="5893" max="5893" width="11.5703125" style="919" customWidth="1"/>
    <col min="5894" max="5894" width="9.85546875" style="919" customWidth="1"/>
    <col min="5895" max="5895" width="9.5703125" style="919" customWidth="1"/>
    <col min="5896" max="5896" width="12.42578125" style="919" customWidth="1"/>
    <col min="5897" max="5897" width="13.140625" style="919" customWidth="1"/>
    <col min="5898" max="5898" width="10.7109375" style="919" customWidth="1"/>
    <col min="5899" max="6144" width="9.140625" style="919"/>
    <col min="6145" max="6145" width="89" style="919" customWidth="1"/>
    <col min="6146" max="6146" width="11.42578125" style="919" customWidth="1"/>
    <col min="6147" max="6147" width="12.140625" style="919" customWidth="1"/>
    <col min="6148" max="6148" width="11" style="919" customWidth="1"/>
    <col min="6149" max="6149" width="11.5703125" style="919" customWidth="1"/>
    <col min="6150" max="6150" width="9.85546875" style="919" customWidth="1"/>
    <col min="6151" max="6151" width="9.5703125" style="919" customWidth="1"/>
    <col min="6152" max="6152" width="12.42578125" style="919" customWidth="1"/>
    <col min="6153" max="6153" width="13.140625" style="919" customWidth="1"/>
    <col min="6154" max="6154" width="10.7109375" style="919" customWidth="1"/>
    <col min="6155" max="6400" width="9.140625" style="919"/>
    <col min="6401" max="6401" width="89" style="919" customWidth="1"/>
    <col min="6402" max="6402" width="11.42578125" style="919" customWidth="1"/>
    <col min="6403" max="6403" width="12.140625" style="919" customWidth="1"/>
    <col min="6404" max="6404" width="11" style="919" customWidth="1"/>
    <col min="6405" max="6405" width="11.5703125" style="919" customWidth="1"/>
    <col min="6406" max="6406" width="9.85546875" style="919" customWidth="1"/>
    <col min="6407" max="6407" width="9.5703125" style="919" customWidth="1"/>
    <col min="6408" max="6408" width="12.42578125" style="919" customWidth="1"/>
    <col min="6409" max="6409" width="13.140625" style="919" customWidth="1"/>
    <col min="6410" max="6410" width="10.7109375" style="919" customWidth="1"/>
    <col min="6411" max="6656" width="9.140625" style="919"/>
    <col min="6657" max="6657" width="89" style="919" customWidth="1"/>
    <col min="6658" max="6658" width="11.42578125" style="919" customWidth="1"/>
    <col min="6659" max="6659" width="12.140625" style="919" customWidth="1"/>
    <col min="6660" max="6660" width="11" style="919" customWidth="1"/>
    <col min="6661" max="6661" width="11.5703125" style="919" customWidth="1"/>
    <col min="6662" max="6662" width="9.85546875" style="919" customWidth="1"/>
    <col min="6663" max="6663" width="9.5703125" style="919" customWidth="1"/>
    <col min="6664" max="6664" width="12.42578125" style="919" customWidth="1"/>
    <col min="6665" max="6665" width="13.140625" style="919" customWidth="1"/>
    <col min="6666" max="6666" width="10.7109375" style="919" customWidth="1"/>
    <col min="6667" max="6912" width="9.140625" style="919"/>
    <col min="6913" max="6913" width="89" style="919" customWidth="1"/>
    <col min="6914" max="6914" width="11.42578125" style="919" customWidth="1"/>
    <col min="6915" max="6915" width="12.140625" style="919" customWidth="1"/>
    <col min="6916" max="6916" width="11" style="919" customWidth="1"/>
    <col min="6917" max="6917" width="11.5703125" style="919" customWidth="1"/>
    <col min="6918" max="6918" width="9.85546875" style="919" customWidth="1"/>
    <col min="6919" max="6919" width="9.5703125" style="919" customWidth="1"/>
    <col min="6920" max="6920" width="12.42578125" style="919" customWidth="1"/>
    <col min="6921" max="6921" width="13.140625" style="919" customWidth="1"/>
    <col min="6922" max="6922" width="10.7109375" style="919" customWidth="1"/>
    <col min="6923" max="7168" width="9.140625" style="919"/>
    <col min="7169" max="7169" width="89" style="919" customWidth="1"/>
    <col min="7170" max="7170" width="11.42578125" style="919" customWidth="1"/>
    <col min="7171" max="7171" width="12.140625" style="919" customWidth="1"/>
    <col min="7172" max="7172" width="11" style="919" customWidth="1"/>
    <col min="7173" max="7173" width="11.5703125" style="919" customWidth="1"/>
    <col min="7174" max="7174" width="9.85546875" style="919" customWidth="1"/>
    <col min="7175" max="7175" width="9.5703125" style="919" customWidth="1"/>
    <col min="7176" max="7176" width="12.42578125" style="919" customWidth="1"/>
    <col min="7177" max="7177" width="13.140625" style="919" customWidth="1"/>
    <col min="7178" max="7178" width="10.7109375" style="919" customWidth="1"/>
    <col min="7179" max="7424" width="9.140625" style="919"/>
    <col min="7425" max="7425" width="89" style="919" customWidth="1"/>
    <col min="7426" max="7426" width="11.42578125" style="919" customWidth="1"/>
    <col min="7427" max="7427" width="12.140625" style="919" customWidth="1"/>
    <col min="7428" max="7428" width="11" style="919" customWidth="1"/>
    <col min="7429" max="7429" width="11.5703125" style="919" customWidth="1"/>
    <col min="7430" max="7430" width="9.85546875" style="919" customWidth="1"/>
    <col min="7431" max="7431" width="9.5703125" style="919" customWidth="1"/>
    <col min="7432" max="7432" width="12.42578125" style="919" customWidth="1"/>
    <col min="7433" max="7433" width="13.140625" style="919" customWidth="1"/>
    <col min="7434" max="7434" width="10.7109375" style="919" customWidth="1"/>
    <col min="7435" max="7680" width="9.140625" style="919"/>
    <col min="7681" max="7681" width="89" style="919" customWidth="1"/>
    <col min="7682" max="7682" width="11.42578125" style="919" customWidth="1"/>
    <col min="7683" max="7683" width="12.140625" style="919" customWidth="1"/>
    <col min="7684" max="7684" width="11" style="919" customWidth="1"/>
    <col min="7685" max="7685" width="11.5703125" style="919" customWidth="1"/>
    <col min="7686" max="7686" width="9.85546875" style="919" customWidth="1"/>
    <col min="7687" max="7687" width="9.5703125" style="919" customWidth="1"/>
    <col min="7688" max="7688" width="12.42578125" style="919" customWidth="1"/>
    <col min="7689" max="7689" width="13.140625" style="919" customWidth="1"/>
    <col min="7690" max="7690" width="10.7109375" style="919" customWidth="1"/>
    <col min="7691" max="7936" width="9.140625" style="919"/>
    <col min="7937" max="7937" width="89" style="919" customWidth="1"/>
    <col min="7938" max="7938" width="11.42578125" style="919" customWidth="1"/>
    <col min="7939" max="7939" width="12.140625" style="919" customWidth="1"/>
    <col min="7940" max="7940" width="11" style="919" customWidth="1"/>
    <col min="7941" max="7941" width="11.5703125" style="919" customWidth="1"/>
    <col min="7942" max="7942" width="9.85546875" style="919" customWidth="1"/>
    <col min="7943" max="7943" width="9.5703125" style="919" customWidth="1"/>
    <col min="7944" max="7944" width="12.42578125" style="919" customWidth="1"/>
    <col min="7945" max="7945" width="13.140625" style="919" customWidth="1"/>
    <col min="7946" max="7946" width="10.7109375" style="919" customWidth="1"/>
    <col min="7947" max="8192" width="9.140625" style="919"/>
    <col min="8193" max="8193" width="89" style="919" customWidth="1"/>
    <col min="8194" max="8194" width="11.42578125" style="919" customWidth="1"/>
    <col min="8195" max="8195" width="12.140625" style="919" customWidth="1"/>
    <col min="8196" max="8196" width="11" style="919" customWidth="1"/>
    <col min="8197" max="8197" width="11.5703125" style="919" customWidth="1"/>
    <col min="8198" max="8198" width="9.85546875" style="919" customWidth="1"/>
    <col min="8199" max="8199" width="9.5703125" style="919" customWidth="1"/>
    <col min="8200" max="8200" width="12.42578125" style="919" customWidth="1"/>
    <col min="8201" max="8201" width="13.140625" style="919" customWidth="1"/>
    <col min="8202" max="8202" width="10.7109375" style="919" customWidth="1"/>
    <col min="8203" max="8448" width="9.140625" style="919"/>
    <col min="8449" max="8449" width="89" style="919" customWidth="1"/>
    <col min="8450" max="8450" width="11.42578125" style="919" customWidth="1"/>
    <col min="8451" max="8451" width="12.140625" style="919" customWidth="1"/>
    <col min="8452" max="8452" width="11" style="919" customWidth="1"/>
    <col min="8453" max="8453" width="11.5703125" style="919" customWidth="1"/>
    <col min="8454" max="8454" width="9.85546875" style="919" customWidth="1"/>
    <col min="8455" max="8455" width="9.5703125" style="919" customWidth="1"/>
    <col min="8456" max="8456" width="12.42578125" style="919" customWidth="1"/>
    <col min="8457" max="8457" width="13.140625" style="919" customWidth="1"/>
    <col min="8458" max="8458" width="10.7109375" style="919" customWidth="1"/>
    <col min="8459" max="8704" width="9.140625" style="919"/>
    <col min="8705" max="8705" width="89" style="919" customWidth="1"/>
    <col min="8706" max="8706" width="11.42578125" style="919" customWidth="1"/>
    <col min="8707" max="8707" width="12.140625" style="919" customWidth="1"/>
    <col min="8708" max="8708" width="11" style="919" customWidth="1"/>
    <col min="8709" max="8709" width="11.5703125" style="919" customWidth="1"/>
    <col min="8710" max="8710" width="9.85546875" style="919" customWidth="1"/>
    <col min="8711" max="8711" width="9.5703125" style="919" customWidth="1"/>
    <col min="8712" max="8712" width="12.42578125" style="919" customWidth="1"/>
    <col min="8713" max="8713" width="13.140625" style="919" customWidth="1"/>
    <col min="8714" max="8714" width="10.7109375" style="919" customWidth="1"/>
    <col min="8715" max="8960" width="9.140625" style="919"/>
    <col min="8961" max="8961" width="89" style="919" customWidth="1"/>
    <col min="8962" max="8962" width="11.42578125" style="919" customWidth="1"/>
    <col min="8963" max="8963" width="12.140625" style="919" customWidth="1"/>
    <col min="8964" max="8964" width="11" style="919" customWidth="1"/>
    <col min="8965" max="8965" width="11.5703125" style="919" customWidth="1"/>
    <col min="8966" max="8966" width="9.85546875" style="919" customWidth="1"/>
    <col min="8967" max="8967" width="9.5703125" style="919" customWidth="1"/>
    <col min="8968" max="8968" width="12.42578125" style="919" customWidth="1"/>
    <col min="8969" max="8969" width="13.140625" style="919" customWidth="1"/>
    <col min="8970" max="8970" width="10.7109375" style="919" customWidth="1"/>
    <col min="8971" max="9216" width="9.140625" style="919"/>
    <col min="9217" max="9217" width="89" style="919" customWidth="1"/>
    <col min="9218" max="9218" width="11.42578125" style="919" customWidth="1"/>
    <col min="9219" max="9219" width="12.140625" style="919" customWidth="1"/>
    <col min="9220" max="9220" width="11" style="919" customWidth="1"/>
    <col min="9221" max="9221" width="11.5703125" style="919" customWidth="1"/>
    <col min="9222" max="9222" width="9.85546875" style="919" customWidth="1"/>
    <col min="9223" max="9223" width="9.5703125" style="919" customWidth="1"/>
    <col min="9224" max="9224" width="12.42578125" style="919" customWidth="1"/>
    <col min="9225" max="9225" width="13.140625" style="919" customWidth="1"/>
    <col min="9226" max="9226" width="10.7109375" style="919" customWidth="1"/>
    <col min="9227" max="9472" width="9.140625" style="919"/>
    <col min="9473" max="9473" width="89" style="919" customWidth="1"/>
    <col min="9474" max="9474" width="11.42578125" style="919" customWidth="1"/>
    <col min="9475" max="9475" width="12.140625" style="919" customWidth="1"/>
    <col min="9476" max="9476" width="11" style="919" customWidth="1"/>
    <col min="9477" max="9477" width="11.5703125" style="919" customWidth="1"/>
    <col min="9478" max="9478" width="9.85546875" style="919" customWidth="1"/>
    <col min="9479" max="9479" width="9.5703125" style="919" customWidth="1"/>
    <col min="9480" max="9480" width="12.42578125" style="919" customWidth="1"/>
    <col min="9481" max="9481" width="13.140625" style="919" customWidth="1"/>
    <col min="9482" max="9482" width="10.7109375" style="919" customWidth="1"/>
    <col min="9483" max="9728" width="9.140625" style="919"/>
    <col min="9729" max="9729" width="89" style="919" customWidth="1"/>
    <col min="9730" max="9730" width="11.42578125" style="919" customWidth="1"/>
    <col min="9731" max="9731" width="12.140625" style="919" customWidth="1"/>
    <col min="9732" max="9732" width="11" style="919" customWidth="1"/>
    <col min="9733" max="9733" width="11.5703125" style="919" customWidth="1"/>
    <col min="9734" max="9734" width="9.85546875" style="919" customWidth="1"/>
    <col min="9735" max="9735" width="9.5703125" style="919" customWidth="1"/>
    <col min="9736" max="9736" width="12.42578125" style="919" customWidth="1"/>
    <col min="9737" max="9737" width="13.140625" style="919" customWidth="1"/>
    <col min="9738" max="9738" width="10.7109375" style="919" customWidth="1"/>
    <col min="9739" max="9984" width="9.140625" style="919"/>
    <col min="9985" max="9985" width="89" style="919" customWidth="1"/>
    <col min="9986" max="9986" width="11.42578125" style="919" customWidth="1"/>
    <col min="9987" max="9987" width="12.140625" style="919" customWidth="1"/>
    <col min="9988" max="9988" width="11" style="919" customWidth="1"/>
    <col min="9989" max="9989" width="11.5703125" style="919" customWidth="1"/>
    <col min="9990" max="9990" width="9.85546875" style="919" customWidth="1"/>
    <col min="9991" max="9991" width="9.5703125" style="919" customWidth="1"/>
    <col min="9992" max="9992" width="12.42578125" style="919" customWidth="1"/>
    <col min="9993" max="9993" width="13.140625" style="919" customWidth="1"/>
    <col min="9994" max="9994" width="10.7109375" style="919" customWidth="1"/>
    <col min="9995" max="10240" width="9.140625" style="919"/>
    <col min="10241" max="10241" width="89" style="919" customWidth="1"/>
    <col min="10242" max="10242" width="11.42578125" style="919" customWidth="1"/>
    <col min="10243" max="10243" width="12.140625" style="919" customWidth="1"/>
    <col min="10244" max="10244" width="11" style="919" customWidth="1"/>
    <col min="10245" max="10245" width="11.5703125" style="919" customWidth="1"/>
    <col min="10246" max="10246" width="9.85546875" style="919" customWidth="1"/>
    <col min="10247" max="10247" width="9.5703125" style="919" customWidth="1"/>
    <col min="10248" max="10248" width="12.42578125" style="919" customWidth="1"/>
    <col min="10249" max="10249" width="13.140625" style="919" customWidth="1"/>
    <col min="10250" max="10250" width="10.7109375" style="919" customWidth="1"/>
    <col min="10251" max="10496" width="9.140625" style="919"/>
    <col min="10497" max="10497" width="89" style="919" customWidth="1"/>
    <col min="10498" max="10498" width="11.42578125" style="919" customWidth="1"/>
    <col min="10499" max="10499" width="12.140625" style="919" customWidth="1"/>
    <col min="10500" max="10500" width="11" style="919" customWidth="1"/>
    <col min="10501" max="10501" width="11.5703125" style="919" customWidth="1"/>
    <col min="10502" max="10502" width="9.85546875" style="919" customWidth="1"/>
    <col min="10503" max="10503" width="9.5703125" style="919" customWidth="1"/>
    <col min="10504" max="10504" width="12.42578125" style="919" customWidth="1"/>
    <col min="10505" max="10505" width="13.140625" style="919" customWidth="1"/>
    <col min="10506" max="10506" width="10.7109375" style="919" customWidth="1"/>
    <col min="10507" max="10752" width="9.140625" style="919"/>
    <col min="10753" max="10753" width="89" style="919" customWidth="1"/>
    <col min="10754" max="10754" width="11.42578125" style="919" customWidth="1"/>
    <col min="10755" max="10755" width="12.140625" style="919" customWidth="1"/>
    <col min="10756" max="10756" width="11" style="919" customWidth="1"/>
    <col min="10757" max="10757" width="11.5703125" style="919" customWidth="1"/>
    <col min="10758" max="10758" width="9.85546875" style="919" customWidth="1"/>
    <col min="10759" max="10759" width="9.5703125" style="919" customWidth="1"/>
    <col min="10760" max="10760" width="12.42578125" style="919" customWidth="1"/>
    <col min="10761" max="10761" width="13.140625" style="919" customWidth="1"/>
    <col min="10762" max="10762" width="10.7109375" style="919" customWidth="1"/>
    <col min="10763" max="11008" width="9.140625" style="919"/>
    <col min="11009" max="11009" width="89" style="919" customWidth="1"/>
    <col min="11010" max="11010" width="11.42578125" style="919" customWidth="1"/>
    <col min="11011" max="11011" width="12.140625" style="919" customWidth="1"/>
    <col min="11012" max="11012" width="11" style="919" customWidth="1"/>
    <col min="11013" max="11013" width="11.5703125" style="919" customWidth="1"/>
    <col min="11014" max="11014" width="9.85546875" style="919" customWidth="1"/>
    <col min="11015" max="11015" width="9.5703125" style="919" customWidth="1"/>
    <col min="11016" max="11016" width="12.42578125" style="919" customWidth="1"/>
    <col min="11017" max="11017" width="13.140625" style="919" customWidth="1"/>
    <col min="11018" max="11018" width="10.7109375" style="919" customWidth="1"/>
    <col min="11019" max="11264" width="9.140625" style="919"/>
    <col min="11265" max="11265" width="89" style="919" customWidth="1"/>
    <col min="11266" max="11266" width="11.42578125" style="919" customWidth="1"/>
    <col min="11267" max="11267" width="12.140625" style="919" customWidth="1"/>
    <col min="11268" max="11268" width="11" style="919" customWidth="1"/>
    <col min="11269" max="11269" width="11.5703125" style="919" customWidth="1"/>
    <col min="11270" max="11270" width="9.85546875" style="919" customWidth="1"/>
    <col min="11271" max="11271" width="9.5703125" style="919" customWidth="1"/>
    <col min="11272" max="11272" width="12.42578125" style="919" customWidth="1"/>
    <col min="11273" max="11273" width="13.140625" style="919" customWidth="1"/>
    <col min="11274" max="11274" width="10.7109375" style="919" customWidth="1"/>
    <col min="11275" max="11520" width="9.140625" style="919"/>
    <col min="11521" max="11521" width="89" style="919" customWidth="1"/>
    <col min="11522" max="11522" width="11.42578125" style="919" customWidth="1"/>
    <col min="11523" max="11523" width="12.140625" style="919" customWidth="1"/>
    <col min="11524" max="11524" width="11" style="919" customWidth="1"/>
    <col min="11525" max="11525" width="11.5703125" style="919" customWidth="1"/>
    <col min="11526" max="11526" width="9.85546875" style="919" customWidth="1"/>
    <col min="11527" max="11527" width="9.5703125" style="919" customWidth="1"/>
    <col min="11528" max="11528" width="12.42578125" style="919" customWidth="1"/>
    <col min="11529" max="11529" width="13.140625" style="919" customWidth="1"/>
    <col min="11530" max="11530" width="10.7109375" style="919" customWidth="1"/>
    <col min="11531" max="11776" width="9.140625" style="919"/>
    <col min="11777" max="11777" width="89" style="919" customWidth="1"/>
    <col min="11778" max="11778" width="11.42578125" style="919" customWidth="1"/>
    <col min="11779" max="11779" width="12.140625" style="919" customWidth="1"/>
    <col min="11780" max="11780" width="11" style="919" customWidth="1"/>
    <col min="11781" max="11781" width="11.5703125" style="919" customWidth="1"/>
    <col min="11782" max="11782" width="9.85546875" style="919" customWidth="1"/>
    <col min="11783" max="11783" width="9.5703125" style="919" customWidth="1"/>
    <col min="11784" max="11784" width="12.42578125" style="919" customWidth="1"/>
    <col min="11785" max="11785" width="13.140625" style="919" customWidth="1"/>
    <col min="11786" max="11786" width="10.7109375" style="919" customWidth="1"/>
    <col min="11787" max="12032" width="9.140625" style="919"/>
    <col min="12033" max="12033" width="89" style="919" customWidth="1"/>
    <col min="12034" max="12034" width="11.42578125" style="919" customWidth="1"/>
    <col min="12035" max="12035" width="12.140625" style="919" customWidth="1"/>
    <col min="12036" max="12036" width="11" style="919" customWidth="1"/>
    <col min="12037" max="12037" width="11.5703125" style="919" customWidth="1"/>
    <col min="12038" max="12038" width="9.85546875" style="919" customWidth="1"/>
    <col min="12039" max="12039" width="9.5703125" style="919" customWidth="1"/>
    <col min="12040" max="12040" width="12.42578125" style="919" customWidth="1"/>
    <col min="12041" max="12041" width="13.140625" style="919" customWidth="1"/>
    <col min="12042" max="12042" width="10.7109375" style="919" customWidth="1"/>
    <col min="12043" max="12288" width="9.140625" style="919"/>
    <col min="12289" max="12289" width="89" style="919" customWidth="1"/>
    <col min="12290" max="12290" width="11.42578125" style="919" customWidth="1"/>
    <col min="12291" max="12291" width="12.140625" style="919" customWidth="1"/>
    <col min="12292" max="12292" width="11" style="919" customWidth="1"/>
    <col min="12293" max="12293" width="11.5703125" style="919" customWidth="1"/>
    <col min="12294" max="12294" width="9.85546875" style="919" customWidth="1"/>
    <col min="12295" max="12295" width="9.5703125" style="919" customWidth="1"/>
    <col min="12296" max="12296" width="12.42578125" style="919" customWidth="1"/>
    <col min="12297" max="12297" width="13.140625" style="919" customWidth="1"/>
    <col min="12298" max="12298" width="10.7109375" style="919" customWidth="1"/>
    <col min="12299" max="12544" width="9.140625" style="919"/>
    <col min="12545" max="12545" width="89" style="919" customWidth="1"/>
    <col min="12546" max="12546" width="11.42578125" style="919" customWidth="1"/>
    <col min="12547" max="12547" width="12.140625" style="919" customWidth="1"/>
    <col min="12548" max="12548" width="11" style="919" customWidth="1"/>
    <col min="12549" max="12549" width="11.5703125" style="919" customWidth="1"/>
    <col min="12550" max="12550" width="9.85546875" style="919" customWidth="1"/>
    <col min="12551" max="12551" width="9.5703125" style="919" customWidth="1"/>
    <col min="12552" max="12552" width="12.42578125" style="919" customWidth="1"/>
    <col min="12553" max="12553" width="13.140625" style="919" customWidth="1"/>
    <col min="12554" max="12554" width="10.7109375" style="919" customWidth="1"/>
    <col min="12555" max="12800" width="9.140625" style="919"/>
    <col min="12801" max="12801" width="89" style="919" customWidth="1"/>
    <col min="12802" max="12802" width="11.42578125" style="919" customWidth="1"/>
    <col min="12803" max="12803" width="12.140625" style="919" customWidth="1"/>
    <col min="12804" max="12804" width="11" style="919" customWidth="1"/>
    <col min="12805" max="12805" width="11.5703125" style="919" customWidth="1"/>
    <col min="12806" max="12806" width="9.85546875" style="919" customWidth="1"/>
    <col min="12807" max="12807" width="9.5703125" style="919" customWidth="1"/>
    <col min="12808" max="12808" width="12.42578125" style="919" customWidth="1"/>
    <col min="12809" max="12809" width="13.140625" style="919" customWidth="1"/>
    <col min="12810" max="12810" width="10.7109375" style="919" customWidth="1"/>
    <col min="12811" max="13056" width="9.140625" style="919"/>
    <col min="13057" max="13057" width="89" style="919" customWidth="1"/>
    <col min="13058" max="13058" width="11.42578125" style="919" customWidth="1"/>
    <col min="13059" max="13059" width="12.140625" style="919" customWidth="1"/>
    <col min="13060" max="13060" width="11" style="919" customWidth="1"/>
    <col min="13061" max="13061" width="11.5703125" style="919" customWidth="1"/>
    <col min="13062" max="13062" width="9.85546875" style="919" customWidth="1"/>
    <col min="13063" max="13063" width="9.5703125" style="919" customWidth="1"/>
    <col min="13064" max="13064" width="12.42578125" style="919" customWidth="1"/>
    <col min="13065" max="13065" width="13.140625" style="919" customWidth="1"/>
    <col min="13066" max="13066" width="10.7109375" style="919" customWidth="1"/>
    <col min="13067" max="13312" width="9.140625" style="919"/>
    <col min="13313" max="13313" width="89" style="919" customWidth="1"/>
    <col min="13314" max="13314" width="11.42578125" style="919" customWidth="1"/>
    <col min="13315" max="13315" width="12.140625" style="919" customWidth="1"/>
    <col min="13316" max="13316" width="11" style="919" customWidth="1"/>
    <col min="13317" max="13317" width="11.5703125" style="919" customWidth="1"/>
    <col min="13318" max="13318" width="9.85546875" style="919" customWidth="1"/>
    <col min="13319" max="13319" width="9.5703125" style="919" customWidth="1"/>
    <col min="13320" max="13320" width="12.42578125" style="919" customWidth="1"/>
    <col min="13321" max="13321" width="13.140625" style="919" customWidth="1"/>
    <col min="13322" max="13322" width="10.7109375" style="919" customWidth="1"/>
    <col min="13323" max="13568" width="9.140625" style="919"/>
    <col min="13569" max="13569" width="89" style="919" customWidth="1"/>
    <col min="13570" max="13570" width="11.42578125" style="919" customWidth="1"/>
    <col min="13571" max="13571" width="12.140625" style="919" customWidth="1"/>
    <col min="13572" max="13572" width="11" style="919" customWidth="1"/>
    <col min="13573" max="13573" width="11.5703125" style="919" customWidth="1"/>
    <col min="13574" max="13574" width="9.85546875" style="919" customWidth="1"/>
    <col min="13575" max="13575" width="9.5703125" style="919" customWidth="1"/>
    <col min="13576" max="13576" width="12.42578125" style="919" customWidth="1"/>
    <col min="13577" max="13577" width="13.140625" style="919" customWidth="1"/>
    <col min="13578" max="13578" width="10.7109375" style="919" customWidth="1"/>
    <col min="13579" max="13824" width="9.140625" style="919"/>
    <col min="13825" max="13825" width="89" style="919" customWidth="1"/>
    <col min="13826" max="13826" width="11.42578125" style="919" customWidth="1"/>
    <col min="13827" max="13827" width="12.140625" style="919" customWidth="1"/>
    <col min="13828" max="13828" width="11" style="919" customWidth="1"/>
    <col min="13829" max="13829" width="11.5703125" style="919" customWidth="1"/>
    <col min="13830" max="13830" width="9.85546875" style="919" customWidth="1"/>
    <col min="13831" max="13831" width="9.5703125" style="919" customWidth="1"/>
    <col min="13832" max="13832" width="12.42578125" style="919" customWidth="1"/>
    <col min="13833" max="13833" width="13.140625" style="919" customWidth="1"/>
    <col min="13834" max="13834" width="10.7109375" style="919" customWidth="1"/>
    <col min="13835" max="14080" width="9.140625" style="919"/>
    <col min="14081" max="14081" width="89" style="919" customWidth="1"/>
    <col min="14082" max="14082" width="11.42578125" style="919" customWidth="1"/>
    <col min="14083" max="14083" width="12.140625" style="919" customWidth="1"/>
    <col min="14084" max="14084" width="11" style="919" customWidth="1"/>
    <col min="14085" max="14085" width="11.5703125" style="919" customWidth="1"/>
    <col min="14086" max="14086" width="9.85546875" style="919" customWidth="1"/>
    <col min="14087" max="14087" width="9.5703125" style="919" customWidth="1"/>
    <col min="14088" max="14088" width="12.42578125" style="919" customWidth="1"/>
    <col min="14089" max="14089" width="13.140625" style="919" customWidth="1"/>
    <col min="14090" max="14090" width="10.7109375" style="919" customWidth="1"/>
    <col min="14091" max="14336" width="9.140625" style="919"/>
    <col min="14337" max="14337" width="89" style="919" customWidth="1"/>
    <col min="14338" max="14338" width="11.42578125" style="919" customWidth="1"/>
    <col min="14339" max="14339" width="12.140625" style="919" customWidth="1"/>
    <col min="14340" max="14340" width="11" style="919" customWidth="1"/>
    <col min="14341" max="14341" width="11.5703125" style="919" customWidth="1"/>
    <col min="14342" max="14342" width="9.85546875" style="919" customWidth="1"/>
    <col min="14343" max="14343" width="9.5703125" style="919" customWidth="1"/>
    <col min="14344" max="14344" width="12.42578125" style="919" customWidth="1"/>
    <col min="14345" max="14345" width="13.140625" style="919" customWidth="1"/>
    <col min="14346" max="14346" width="10.7109375" style="919" customWidth="1"/>
    <col min="14347" max="14592" width="9.140625" style="919"/>
    <col min="14593" max="14593" width="89" style="919" customWidth="1"/>
    <col min="14594" max="14594" width="11.42578125" style="919" customWidth="1"/>
    <col min="14595" max="14595" width="12.140625" style="919" customWidth="1"/>
    <col min="14596" max="14596" width="11" style="919" customWidth="1"/>
    <col min="14597" max="14597" width="11.5703125" style="919" customWidth="1"/>
    <col min="14598" max="14598" width="9.85546875" style="919" customWidth="1"/>
    <col min="14599" max="14599" width="9.5703125" style="919" customWidth="1"/>
    <col min="14600" max="14600" width="12.42578125" style="919" customWidth="1"/>
    <col min="14601" max="14601" width="13.140625" style="919" customWidth="1"/>
    <col min="14602" max="14602" width="10.7109375" style="919" customWidth="1"/>
    <col min="14603" max="14848" width="9.140625" style="919"/>
    <col min="14849" max="14849" width="89" style="919" customWidth="1"/>
    <col min="14850" max="14850" width="11.42578125" style="919" customWidth="1"/>
    <col min="14851" max="14851" width="12.140625" style="919" customWidth="1"/>
    <col min="14852" max="14852" width="11" style="919" customWidth="1"/>
    <col min="14853" max="14853" width="11.5703125" style="919" customWidth="1"/>
    <col min="14854" max="14854" width="9.85546875" style="919" customWidth="1"/>
    <col min="14855" max="14855" width="9.5703125" style="919" customWidth="1"/>
    <col min="14856" max="14856" width="12.42578125" style="919" customWidth="1"/>
    <col min="14857" max="14857" width="13.140625" style="919" customWidth="1"/>
    <col min="14858" max="14858" width="10.7109375" style="919" customWidth="1"/>
    <col min="14859" max="15104" width="9.140625" style="919"/>
    <col min="15105" max="15105" width="89" style="919" customWidth="1"/>
    <col min="15106" max="15106" width="11.42578125" style="919" customWidth="1"/>
    <col min="15107" max="15107" width="12.140625" style="919" customWidth="1"/>
    <col min="15108" max="15108" width="11" style="919" customWidth="1"/>
    <col min="15109" max="15109" width="11.5703125" style="919" customWidth="1"/>
    <col min="15110" max="15110" width="9.85546875" style="919" customWidth="1"/>
    <col min="15111" max="15111" width="9.5703125" style="919" customWidth="1"/>
    <col min="15112" max="15112" width="12.42578125" style="919" customWidth="1"/>
    <col min="15113" max="15113" width="13.140625" style="919" customWidth="1"/>
    <col min="15114" max="15114" width="10.7109375" style="919" customWidth="1"/>
    <col min="15115" max="15360" width="9.140625" style="919"/>
    <col min="15361" max="15361" width="89" style="919" customWidth="1"/>
    <col min="15362" max="15362" width="11.42578125" style="919" customWidth="1"/>
    <col min="15363" max="15363" width="12.140625" style="919" customWidth="1"/>
    <col min="15364" max="15364" width="11" style="919" customWidth="1"/>
    <col min="15365" max="15365" width="11.5703125" style="919" customWidth="1"/>
    <col min="15366" max="15366" width="9.85546875" style="919" customWidth="1"/>
    <col min="15367" max="15367" width="9.5703125" style="919" customWidth="1"/>
    <col min="15368" max="15368" width="12.42578125" style="919" customWidth="1"/>
    <col min="15369" max="15369" width="13.140625" style="919" customWidth="1"/>
    <col min="15370" max="15370" width="10.7109375" style="919" customWidth="1"/>
    <col min="15371" max="15616" width="9.140625" style="919"/>
    <col min="15617" max="15617" width="89" style="919" customWidth="1"/>
    <col min="15618" max="15618" width="11.42578125" style="919" customWidth="1"/>
    <col min="15619" max="15619" width="12.140625" style="919" customWidth="1"/>
    <col min="15620" max="15620" width="11" style="919" customWidth="1"/>
    <col min="15621" max="15621" width="11.5703125" style="919" customWidth="1"/>
    <col min="15622" max="15622" width="9.85546875" style="919" customWidth="1"/>
    <col min="15623" max="15623" width="9.5703125" style="919" customWidth="1"/>
    <col min="15624" max="15624" width="12.42578125" style="919" customWidth="1"/>
    <col min="15625" max="15625" width="13.140625" style="919" customWidth="1"/>
    <col min="15626" max="15626" width="10.7109375" style="919" customWidth="1"/>
    <col min="15627" max="15872" width="9.140625" style="919"/>
    <col min="15873" max="15873" width="89" style="919" customWidth="1"/>
    <col min="15874" max="15874" width="11.42578125" style="919" customWidth="1"/>
    <col min="15875" max="15875" width="12.140625" style="919" customWidth="1"/>
    <col min="15876" max="15876" width="11" style="919" customWidth="1"/>
    <col min="15877" max="15877" width="11.5703125" style="919" customWidth="1"/>
    <col min="15878" max="15878" width="9.85546875" style="919" customWidth="1"/>
    <col min="15879" max="15879" width="9.5703125" style="919" customWidth="1"/>
    <col min="15880" max="15880" width="12.42578125" style="919" customWidth="1"/>
    <col min="15881" max="15881" width="13.140625" style="919" customWidth="1"/>
    <col min="15882" max="15882" width="10.7109375" style="919" customWidth="1"/>
    <col min="15883" max="16128" width="9.140625" style="919"/>
    <col min="16129" max="16129" width="89" style="919" customWidth="1"/>
    <col min="16130" max="16130" width="11.42578125" style="919" customWidth="1"/>
    <col min="16131" max="16131" width="12.140625" style="919" customWidth="1"/>
    <col min="16132" max="16132" width="11" style="919" customWidth="1"/>
    <col min="16133" max="16133" width="11.5703125" style="919" customWidth="1"/>
    <col min="16134" max="16134" width="9.85546875" style="919" customWidth="1"/>
    <col min="16135" max="16135" width="9.5703125" style="919" customWidth="1"/>
    <col min="16136" max="16136" width="12.42578125" style="919" customWidth="1"/>
    <col min="16137" max="16137" width="13.140625" style="919" customWidth="1"/>
    <col min="16138" max="16138" width="10.7109375" style="919" customWidth="1"/>
    <col min="16139" max="16384" width="9.140625" style="919"/>
  </cols>
  <sheetData>
    <row r="1" spans="1:13" ht="39" customHeight="1">
      <c r="A1" s="6407" t="s">
        <v>363</v>
      </c>
      <c r="B1" s="6407"/>
      <c r="C1" s="6407"/>
      <c r="D1" s="6407"/>
      <c r="E1" s="6407"/>
      <c r="F1" s="6407"/>
      <c r="G1" s="6407"/>
      <c r="H1" s="6407"/>
      <c r="I1" s="6407"/>
      <c r="J1" s="6407"/>
      <c r="K1" s="6407"/>
      <c r="L1" s="6407"/>
      <c r="M1" s="6407"/>
    </row>
    <row r="2" spans="1:13" ht="20.25" customHeight="1">
      <c r="A2" s="6407" t="s">
        <v>381</v>
      </c>
      <c r="B2" s="6407"/>
      <c r="C2" s="6407"/>
      <c r="D2" s="6407"/>
      <c r="E2" s="6407"/>
      <c r="F2" s="6407"/>
      <c r="G2" s="6407"/>
      <c r="H2" s="6407"/>
      <c r="I2" s="6407"/>
      <c r="J2" s="6407"/>
    </row>
    <row r="3" spans="1:13" ht="21" thickBot="1">
      <c r="A3" s="2054"/>
      <c r="B3" s="920"/>
      <c r="C3" s="920"/>
      <c r="D3" s="920"/>
      <c r="E3" s="920"/>
      <c r="F3" s="920"/>
      <c r="G3" s="920"/>
      <c r="H3" s="920"/>
      <c r="I3" s="920"/>
      <c r="J3" s="920"/>
    </row>
    <row r="4" spans="1:13" ht="21" customHeight="1" thickBot="1">
      <c r="A4" s="7244" t="s">
        <v>1</v>
      </c>
      <c r="B4" s="7246" t="s">
        <v>36</v>
      </c>
      <c r="C4" s="7247"/>
      <c r="D4" s="7248"/>
      <c r="E4" s="7246" t="s">
        <v>37</v>
      </c>
      <c r="F4" s="7247"/>
      <c r="G4" s="7248"/>
      <c r="H4" s="7249" t="s">
        <v>38</v>
      </c>
      <c r="I4" s="7250"/>
      <c r="J4" s="7251"/>
    </row>
    <row r="5" spans="1:13" ht="55.5" thickBot="1">
      <c r="A5" s="7245"/>
      <c r="B5" s="2221" t="s">
        <v>7</v>
      </c>
      <c r="C5" s="2221" t="s">
        <v>8</v>
      </c>
      <c r="D5" s="2221" t="s">
        <v>9</v>
      </c>
      <c r="E5" s="2221" t="s">
        <v>7</v>
      </c>
      <c r="F5" s="2221" t="s">
        <v>8</v>
      </c>
      <c r="G5" s="2221" t="s">
        <v>9</v>
      </c>
      <c r="H5" s="2221" t="s">
        <v>7</v>
      </c>
      <c r="I5" s="2221" t="s">
        <v>8</v>
      </c>
      <c r="J5" s="2353" t="s">
        <v>9</v>
      </c>
    </row>
    <row r="6" spans="1:13" ht="21" thickBot="1">
      <c r="A6" s="2222" t="s">
        <v>10</v>
      </c>
      <c r="B6" s="1246"/>
      <c r="C6" s="1247"/>
      <c r="D6" s="921"/>
      <c r="E6" s="1246"/>
      <c r="F6" s="1247"/>
      <c r="G6" s="1248"/>
      <c r="H6" s="1249"/>
      <c r="I6" s="1250"/>
      <c r="J6" s="922"/>
    </row>
    <row r="7" spans="1:13" ht="21" thickBot="1">
      <c r="A7" s="2223" t="s">
        <v>362</v>
      </c>
      <c r="B7" s="2174">
        <v>12</v>
      </c>
      <c r="C7" s="2174">
        <f t="shared" ref="C7:I7" si="0">C12+C16</f>
        <v>0</v>
      </c>
      <c r="D7" s="2174">
        <v>12</v>
      </c>
      <c r="E7" s="2174">
        <v>10</v>
      </c>
      <c r="F7" s="2174">
        <f t="shared" si="0"/>
        <v>0</v>
      </c>
      <c r="G7" s="2174">
        <v>10</v>
      </c>
      <c r="H7" s="2174">
        <v>22</v>
      </c>
      <c r="I7" s="2174">
        <f t="shared" si="0"/>
        <v>0</v>
      </c>
      <c r="J7" s="2354">
        <v>22</v>
      </c>
    </row>
    <row r="8" spans="1:13" ht="21" thickBot="1">
      <c r="A8" s="1536" t="s">
        <v>260</v>
      </c>
      <c r="B8" s="2174">
        <v>27</v>
      </c>
      <c r="C8" s="2174">
        <v>1</v>
      </c>
      <c r="D8" s="2174">
        <v>28</v>
      </c>
      <c r="E8" s="2174">
        <v>24</v>
      </c>
      <c r="F8" s="2174">
        <f>F13+F17</f>
        <v>0</v>
      </c>
      <c r="G8" s="2174">
        <v>24</v>
      </c>
      <c r="H8" s="2174">
        <v>51</v>
      </c>
      <c r="I8" s="2174">
        <v>1</v>
      </c>
      <c r="J8" s="2354">
        <v>52</v>
      </c>
    </row>
    <row r="9" spans="1:13" ht="21" thickBot="1">
      <c r="A9" s="1256" t="s">
        <v>27</v>
      </c>
      <c r="B9" s="2174">
        <f t="shared" ref="B9:J9" si="1">SUM(B7:B8)</f>
        <v>39</v>
      </c>
      <c r="C9" s="2174">
        <f t="shared" si="1"/>
        <v>1</v>
      </c>
      <c r="D9" s="2174">
        <f t="shared" si="1"/>
        <v>40</v>
      </c>
      <c r="E9" s="2174">
        <f t="shared" si="1"/>
        <v>34</v>
      </c>
      <c r="F9" s="2174">
        <f t="shared" si="1"/>
        <v>0</v>
      </c>
      <c r="G9" s="2174">
        <f t="shared" si="1"/>
        <v>34</v>
      </c>
      <c r="H9" s="2174">
        <f t="shared" si="1"/>
        <v>73</v>
      </c>
      <c r="I9" s="2174">
        <f t="shared" si="1"/>
        <v>1</v>
      </c>
      <c r="J9" s="2354">
        <f t="shared" si="1"/>
        <v>74</v>
      </c>
    </row>
    <row r="10" spans="1:13" ht="21" thickBot="1">
      <c r="A10" s="2224" t="s">
        <v>15</v>
      </c>
      <c r="B10" s="2160"/>
      <c r="C10" s="2161"/>
      <c r="D10" s="2162"/>
      <c r="E10" s="2160"/>
      <c r="F10" s="2161"/>
      <c r="G10" s="2162"/>
      <c r="H10" s="2158"/>
      <c r="I10" s="2159"/>
      <c r="J10" s="2355"/>
    </row>
    <row r="11" spans="1:13" ht="21" thickBot="1">
      <c r="A11" s="2163" t="s">
        <v>16</v>
      </c>
      <c r="B11" s="2164"/>
      <c r="C11" s="2165"/>
      <c r="D11" s="2166"/>
      <c r="E11" s="2164"/>
      <c r="F11" s="2165"/>
      <c r="G11" s="2166"/>
      <c r="H11" s="2175"/>
      <c r="I11" s="1271"/>
      <c r="J11" s="1343"/>
    </row>
    <row r="12" spans="1:13" ht="21" thickBot="1">
      <c r="A12" s="2223" t="s">
        <v>362</v>
      </c>
      <c r="B12" s="2174">
        <v>12</v>
      </c>
      <c r="C12" s="2174">
        <f>C17+C21</f>
        <v>0</v>
      </c>
      <c r="D12" s="2174">
        <v>12</v>
      </c>
      <c r="E12" s="2174">
        <v>10</v>
      </c>
      <c r="F12" s="2174">
        <f>F17+F21</f>
        <v>0</v>
      </c>
      <c r="G12" s="2174">
        <v>10</v>
      </c>
      <c r="H12" s="2174">
        <v>22</v>
      </c>
      <c r="I12" s="2174">
        <f>I17+I21</f>
        <v>0</v>
      </c>
      <c r="J12" s="2354">
        <v>22</v>
      </c>
    </row>
    <row r="13" spans="1:13" ht="21" thickBot="1">
      <c r="A13" s="2223" t="s">
        <v>260</v>
      </c>
      <c r="B13" s="2174">
        <v>27</v>
      </c>
      <c r="C13" s="2174">
        <v>1</v>
      </c>
      <c r="D13" s="2174">
        <v>28</v>
      </c>
      <c r="E13" s="2174">
        <v>24</v>
      </c>
      <c r="F13" s="2174">
        <f>F18+F22</f>
        <v>0</v>
      </c>
      <c r="G13" s="2174">
        <v>24</v>
      </c>
      <c r="H13" s="2174">
        <v>51</v>
      </c>
      <c r="I13" s="2174">
        <v>1</v>
      </c>
      <c r="J13" s="2354">
        <v>52</v>
      </c>
    </row>
    <row r="14" spans="1:13" ht="21" thickBot="1">
      <c r="A14" s="2176" t="s">
        <v>17</v>
      </c>
      <c r="B14" s="2177">
        <f t="shared" ref="B14:J14" si="2">SUM(B12:B13)</f>
        <v>39</v>
      </c>
      <c r="C14" s="2177">
        <f t="shared" si="2"/>
        <v>1</v>
      </c>
      <c r="D14" s="2177">
        <f t="shared" si="2"/>
        <v>40</v>
      </c>
      <c r="E14" s="2177">
        <f t="shared" si="2"/>
        <v>34</v>
      </c>
      <c r="F14" s="2177">
        <f t="shared" si="2"/>
        <v>0</v>
      </c>
      <c r="G14" s="2177">
        <f t="shared" si="2"/>
        <v>34</v>
      </c>
      <c r="H14" s="2177">
        <f t="shared" si="2"/>
        <v>73</v>
      </c>
      <c r="I14" s="2177">
        <f t="shared" si="2"/>
        <v>1</v>
      </c>
      <c r="J14" s="2356">
        <f t="shared" si="2"/>
        <v>74</v>
      </c>
    </row>
    <row r="15" spans="1:13">
      <c r="A15" s="2168" t="s">
        <v>18</v>
      </c>
      <c r="B15" s="2169"/>
      <c r="C15" s="2170"/>
      <c r="D15" s="2171"/>
      <c r="E15" s="2169"/>
      <c r="F15" s="2170"/>
      <c r="G15" s="2172"/>
      <c r="H15" s="2178"/>
      <c r="I15" s="2179"/>
      <c r="J15" s="2357"/>
    </row>
    <row r="16" spans="1:13">
      <c r="A16" s="2180" t="s">
        <v>362</v>
      </c>
      <c r="B16" s="2225">
        <v>0</v>
      </c>
      <c r="C16" s="2226">
        <v>0</v>
      </c>
      <c r="D16" s="2227">
        <v>0</v>
      </c>
      <c r="E16" s="2167">
        <v>0</v>
      </c>
      <c r="F16" s="2226">
        <v>0</v>
      </c>
      <c r="G16" s="2228">
        <v>0</v>
      </c>
      <c r="H16" s="2229">
        <v>0</v>
      </c>
      <c r="I16" s="2230">
        <f>C16+F16</f>
        <v>0</v>
      </c>
      <c r="J16" s="2358">
        <f>H16+I16</f>
        <v>0</v>
      </c>
    </row>
    <row r="17" spans="1:10" ht="21" thickBot="1">
      <c r="A17" s="2180" t="s">
        <v>260</v>
      </c>
      <c r="B17" s="2225">
        <v>0</v>
      </c>
      <c r="C17" s="2226">
        <v>0</v>
      </c>
      <c r="D17" s="2227">
        <v>0</v>
      </c>
      <c r="E17" s="2167">
        <v>0</v>
      </c>
      <c r="F17" s="2226">
        <v>0</v>
      </c>
      <c r="G17" s="2228">
        <v>0</v>
      </c>
      <c r="H17" s="2229">
        <f>B17+E17</f>
        <v>0</v>
      </c>
      <c r="I17" s="2230">
        <f>C17+F17</f>
        <v>0</v>
      </c>
      <c r="J17" s="2358">
        <f>H17+I17</f>
        <v>0</v>
      </c>
    </row>
    <row r="18" spans="1:10" ht="21" thickBot="1">
      <c r="A18" s="2176" t="s">
        <v>19</v>
      </c>
      <c r="B18" s="2181">
        <f t="shared" ref="B18:J18" si="3">SUM(B16:B17)</f>
        <v>0</v>
      </c>
      <c r="C18" s="2181">
        <f t="shared" si="3"/>
        <v>0</v>
      </c>
      <c r="D18" s="2181">
        <f t="shared" si="3"/>
        <v>0</v>
      </c>
      <c r="E18" s="2181">
        <f t="shared" si="3"/>
        <v>0</v>
      </c>
      <c r="F18" s="2181">
        <f t="shared" si="3"/>
        <v>0</v>
      </c>
      <c r="G18" s="2181">
        <f t="shared" si="3"/>
        <v>0</v>
      </c>
      <c r="H18" s="2181">
        <f t="shared" si="3"/>
        <v>0</v>
      </c>
      <c r="I18" s="2181">
        <f t="shared" si="3"/>
        <v>0</v>
      </c>
      <c r="J18" s="2359">
        <f t="shared" si="3"/>
        <v>0</v>
      </c>
    </row>
    <row r="19" spans="1:10" ht="26.25" thickBot="1">
      <c r="A19" s="2182" t="s">
        <v>271</v>
      </c>
      <c r="B19" s="2231">
        <f t="shared" ref="B19:J19" si="4">B14+B18</f>
        <v>39</v>
      </c>
      <c r="C19" s="2231">
        <f t="shared" si="4"/>
        <v>1</v>
      </c>
      <c r="D19" s="2231">
        <f t="shared" si="4"/>
        <v>40</v>
      </c>
      <c r="E19" s="2231">
        <f t="shared" si="4"/>
        <v>34</v>
      </c>
      <c r="F19" s="2231">
        <f t="shared" si="4"/>
        <v>0</v>
      </c>
      <c r="G19" s="2231">
        <f t="shared" si="4"/>
        <v>34</v>
      </c>
      <c r="H19" s="2231">
        <f t="shared" si="4"/>
        <v>73</v>
      </c>
      <c r="I19" s="2231">
        <f t="shared" si="4"/>
        <v>1</v>
      </c>
      <c r="J19" s="2360">
        <f t="shared" si="4"/>
        <v>74</v>
      </c>
    </row>
    <row r="20" spans="1:10">
      <c r="A20" s="575"/>
      <c r="B20" s="926"/>
      <c r="C20" s="926"/>
      <c r="D20" s="926"/>
      <c r="E20" s="926"/>
      <c r="F20" s="926"/>
      <c r="G20" s="926"/>
      <c r="H20" s="926"/>
      <c r="I20" s="926"/>
      <c r="J20" s="926"/>
    </row>
    <row r="21" spans="1:10">
      <c r="A21" s="6406"/>
      <c r="B21" s="6406"/>
      <c r="C21" s="6406"/>
      <c r="D21" s="6406"/>
      <c r="E21" s="6406"/>
      <c r="F21" s="6406"/>
      <c r="G21" s="6406"/>
      <c r="H21" s="6406"/>
      <c r="I21" s="6406"/>
      <c r="J21" s="6406"/>
    </row>
    <row r="22" spans="1:10" ht="25.5" hidden="1" customHeight="1"/>
  </sheetData>
  <mergeCells count="7">
    <mergeCell ref="A1:M1"/>
    <mergeCell ref="A21:J2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75" zoomScaleNormal="75" workbookViewId="0">
      <selection activeCell="M24" sqref="M24"/>
    </sheetView>
  </sheetViews>
  <sheetFormatPr defaultRowHeight="20.25"/>
  <cols>
    <col min="1" max="1" width="75.140625" style="927" customWidth="1"/>
    <col min="2" max="13" width="9.140625" style="927" customWidth="1"/>
    <col min="14" max="256" width="9.140625" style="927"/>
    <col min="257" max="257" width="75.140625" style="927" customWidth="1"/>
    <col min="258" max="269" width="9.140625" style="927" customWidth="1"/>
    <col min="270" max="512" width="9.140625" style="927"/>
    <col min="513" max="513" width="75.140625" style="927" customWidth="1"/>
    <col min="514" max="525" width="9.140625" style="927" customWidth="1"/>
    <col min="526" max="768" width="9.140625" style="927"/>
    <col min="769" max="769" width="75.140625" style="927" customWidth="1"/>
    <col min="770" max="781" width="9.140625" style="927" customWidth="1"/>
    <col min="782" max="1024" width="9.140625" style="927"/>
    <col min="1025" max="1025" width="75.140625" style="927" customWidth="1"/>
    <col min="1026" max="1037" width="9.140625" style="927" customWidth="1"/>
    <col min="1038" max="1280" width="9.140625" style="927"/>
    <col min="1281" max="1281" width="75.140625" style="927" customWidth="1"/>
    <col min="1282" max="1293" width="9.140625" style="927" customWidth="1"/>
    <col min="1294" max="1536" width="9.140625" style="927"/>
    <col min="1537" max="1537" width="75.140625" style="927" customWidth="1"/>
    <col min="1538" max="1549" width="9.140625" style="927" customWidth="1"/>
    <col min="1550" max="1792" width="9.140625" style="927"/>
    <col min="1793" max="1793" width="75.140625" style="927" customWidth="1"/>
    <col min="1794" max="1805" width="9.140625" style="927" customWidth="1"/>
    <col min="1806" max="2048" width="9.140625" style="927"/>
    <col min="2049" max="2049" width="75.140625" style="927" customWidth="1"/>
    <col min="2050" max="2061" width="9.140625" style="927" customWidth="1"/>
    <col min="2062" max="2304" width="9.140625" style="927"/>
    <col min="2305" max="2305" width="75.140625" style="927" customWidth="1"/>
    <col min="2306" max="2317" width="9.140625" style="927" customWidth="1"/>
    <col min="2318" max="2560" width="9.140625" style="927"/>
    <col min="2561" max="2561" width="75.140625" style="927" customWidth="1"/>
    <col min="2562" max="2573" width="9.140625" style="927" customWidth="1"/>
    <col min="2574" max="2816" width="9.140625" style="927"/>
    <col min="2817" max="2817" width="75.140625" style="927" customWidth="1"/>
    <col min="2818" max="2829" width="9.140625" style="927" customWidth="1"/>
    <col min="2830" max="3072" width="9.140625" style="927"/>
    <col min="3073" max="3073" width="75.140625" style="927" customWidth="1"/>
    <col min="3074" max="3085" width="9.140625" style="927" customWidth="1"/>
    <col min="3086" max="3328" width="9.140625" style="927"/>
    <col min="3329" max="3329" width="75.140625" style="927" customWidth="1"/>
    <col min="3330" max="3341" width="9.140625" style="927" customWidth="1"/>
    <col min="3342" max="3584" width="9.140625" style="927"/>
    <col min="3585" max="3585" width="75.140625" style="927" customWidth="1"/>
    <col min="3586" max="3597" width="9.140625" style="927" customWidth="1"/>
    <col min="3598" max="3840" width="9.140625" style="927"/>
    <col min="3841" max="3841" width="75.140625" style="927" customWidth="1"/>
    <col min="3842" max="3853" width="9.140625" style="927" customWidth="1"/>
    <col min="3854" max="4096" width="9.140625" style="927"/>
    <col min="4097" max="4097" width="75.140625" style="927" customWidth="1"/>
    <col min="4098" max="4109" width="9.140625" style="927" customWidth="1"/>
    <col min="4110" max="4352" width="9.140625" style="927"/>
    <col min="4353" max="4353" width="75.140625" style="927" customWidth="1"/>
    <col min="4354" max="4365" width="9.140625" style="927" customWidth="1"/>
    <col min="4366" max="4608" width="9.140625" style="927"/>
    <col min="4609" max="4609" width="75.140625" style="927" customWidth="1"/>
    <col min="4610" max="4621" width="9.140625" style="927" customWidth="1"/>
    <col min="4622" max="4864" width="9.140625" style="927"/>
    <col min="4865" max="4865" width="75.140625" style="927" customWidth="1"/>
    <col min="4866" max="4877" width="9.140625" style="927" customWidth="1"/>
    <col min="4878" max="5120" width="9.140625" style="927"/>
    <col min="5121" max="5121" width="75.140625" style="927" customWidth="1"/>
    <col min="5122" max="5133" width="9.140625" style="927" customWidth="1"/>
    <col min="5134" max="5376" width="9.140625" style="927"/>
    <col min="5377" max="5377" width="75.140625" style="927" customWidth="1"/>
    <col min="5378" max="5389" width="9.140625" style="927" customWidth="1"/>
    <col min="5390" max="5632" width="9.140625" style="927"/>
    <col min="5633" max="5633" width="75.140625" style="927" customWidth="1"/>
    <col min="5634" max="5645" width="9.140625" style="927" customWidth="1"/>
    <col min="5646" max="5888" width="9.140625" style="927"/>
    <col min="5889" max="5889" width="75.140625" style="927" customWidth="1"/>
    <col min="5890" max="5901" width="9.140625" style="927" customWidth="1"/>
    <col min="5902" max="6144" width="9.140625" style="927"/>
    <col min="6145" max="6145" width="75.140625" style="927" customWidth="1"/>
    <col min="6146" max="6157" width="9.140625" style="927" customWidth="1"/>
    <col min="6158" max="6400" width="9.140625" style="927"/>
    <col min="6401" max="6401" width="75.140625" style="927" customWidth="1"/>
    <col min="6402" max="6413" width="9.140625" style="927" customWidth="1"/>
    <col min="6414" max="6656" width="9.140625" style="927"/>
    <col min="6657" max="6657" width="75.140625" style="927" customWidth="1"/>
    <col min="6658" max="6669" width="9.140625" style="927" customWidth="1"/>
    <col min="6670" max="6912" width="9.140625" style="927"/>
    <col min="6913" max="6913" width="75.140625" style="927" customWidth="1"/>
    <col min="6914" max="6925" width="9.140625" style="927" customWidth="1"/>
    <col min="6926" max="7168" width="9.140625" style="927"/>
    <col min="7169" max="7169" width="75.140625" style="927" customWidth="1"/>
    <col min="7170" max="7181" width="9.140625" style="927" customWidth="1"/>
    <col min="7182" max="7424" width="9.140625" style="927"/>
    <col min="7425" max="7425" width="75.140625" style="927" customWidth="1"/>
    <col min="7426" max="7437" width="9.140625" style="927" customWidth="1"/>
    <col min="7438" max="7680" width="9.140625" style="927"/>
    <col min="7681" max="7681" width="75.140625" style="927" customWidth="1"/>
    <col min="7682" max="7693" width="9.140625" style="927" customWidth="1"/>
    <col min="7694" max="7936" width="9.140625" style="927"/>
    <col min="7937" max="7937" width="75.140625" style="927" customWidth="1"/>
    <col min="7938" max="7949" width="9.140625" style="927" customWidth="1"/>
    <col min="7950" max="8192" width="9.140625" style="927"/>
    <col min="8193" max="8193" width="75.140625" style="927" customWidth="1"/>
    <col min="8194" max="8205" width="9.140625" style="927" customWidth="1"/>
    <col min="8206" max="8448" width="9.140625" style="927"/>
    <col min="8449" max="8449" width="75.140625" style="927" customWidth="1"/>
    <col min="8450" max="8461" width="9.140625" style="927" customWidth="1"/>
    <col min="8462" max="8704" width="9.140625" style="927"/>
    <col min="8705" max="8705" width="75.140625" style="927" customWidth="1"/>
    <col min="8706" max="8717" width="9.140625" style="927" customWidth="1"/>
    <col min="8718" max="8960" width="9.140625" style="927"/>
    <col min="8961" max="8961" width="75.140625" style="927" customWidth="1"/>
    <col min="8962" max="8973" width="9.140625" style="927" customWidth="1"/>
    <col min="8974" max="9216" width="9.140625" style="927"/>
    <col min="9217" max="9217" width="75.140625" style="927" customWidth="1"/>
    <col min="9218" max="9229" width="9.140625" style="927" customWidth="1"/>
    <col min="9230" max="9472" width="9.140625" style="927"/>
    <col min="9473" max="9473" width="75.140625" style="927" customWidth="1"/>
    <col min="9474" max="9485" width="9.140625" style="927" customWidth="1"/>
    <col min="9486" max="9728" width="9.140625" style="927"/>
    <col min="9729" max="9729" width="75.140625" style="927" customWidth="1"/>
    <col min="9730" max="9741" width="9.140625" style="927" customWidth="1"/>
    <col min="9742" max="9984" width="9.140625" style="927"/>
    <col min="9985" max="9985" width="75.140625" style="927" customWidth="1"/>
    <col min="9986" max="9997" width="9.140625" style="927" customWidth="1"/>
    <col min="9998" max="10240" width="9.140625" style="927"/>
    <col min="10241" max="10241" width="75.140625" style="927" customWidth="1"/>
    <col min="10242" max="10253" width="9.140625" style="927" customWidth="1"/>
    <col min="10254" max="10496" width="9.140625" style="927"/>
    <col min="10497" max="10497" width="75.140625" style="927" customWidth="1"/>
    <col min="10498" max="10509" width="9.140625" style="927" customWidth="1"/>
    <col min="10510" max="10752" width="9.140625" style="927"/>
    <col min="10753" max="10753" width="75.140625" style="927" customWidth="1"/>
    <col min="10754" max="10765" width="9.140625" style="927" customWidth="1"/>
    <col min="10766" max="11008" width="9.140625" style="927"/>
    <col min="11009" max="11009" width="75.140625" style="927" customWidth="1"/>
    <col min="11010" max="11021" width="9.140625" style="927" customWidth="1"/>
    <col min="11022" max="11264" width="9.140625" style="927"/>
    <col min="11265" max="11265" width="75.140625" style="927" customWidth="1"/>
    <col min="11266" max="11277" width="9.140625" style="927" customWidth="1"/>
    <col min="11278" max="11520" width="9.140625" style="927"/>
    <col min="11521" max="11521" width="75.140625" style="927" customWidth="1"/>
    <col min="11522" max="11533" width="9.140625" style="927" customWidth="1"/>
    <col min="11534" max="11776" width="9.140625" style="927"/>
    <col min="11777" max="11777" width="75.140625" style="927" customWidth="1"/>
    <col min="11778" max="11789" width="9.140625" style="927" customWidth="1"/>
    <col min="11790" max="12032" width="9.140625" style="927"/>
    <col min="12033" max="12033" width="75.140625" style="927" customWidth="1"/>
    <col min="12034" max="12045" width="9.140625" style="927" customWidth="1"/>
    <col min="12046" max="12288" width="9.140625" style="927"/>
    <col min="12289" max="12289" width="75.140625" style="927" customWidth="1"/>
    <col min="12290" max="12301" width="9.140625" style="927" customWidth="1"/>
    <col min="12302" max="12544" width="9.140625" style="927"/>
    <col min="12545" max="12545" width="75.140625" style="927" customWidth="1"/>
    <col min="12546" max="12557" width="9.140625" style="927" customWidth="1"/>
    <col min="12558" max="12800" width="9.140625" style="927"/>
    <col min="12801" max="12801" width="75.140625" style="927" customWidth="1"/>
    <col min="12802" max="12813" width="9.140625" style="927" customWidth="1"/>
    <col min="12814" max="13056" width="9.140625" style="927"/>
    <col min="13057" max="13057" width="75.140625" style="927" customWidth="1"/>
    <col min="13058" max="13069" width="9.140625" style="927" customWidth="1"/>
    <col min="13070" max="13312" width="9.140625" style="927"/>
    <col min="13313" max="13313" width="75.140625" style="927" customWidth="1"/>
    <col min="13314" max="13325" width="9.140625" style="927" customWidth="1"/>
    <col min="13326" max="13568" width="9.140625" style="927"/>
    <col min="13569" max="13569" width="75.140625" style="927" customWidth="1"/>
    <col min="13570" max="13581" width="9.140625" style="927" customWidth="1"/>
    <col min="13582" max="13824" width="9.140625" style="927"/>
    <col min="13825" max="13825" width="75.140625" style="927" customWidth="1"/>
    <col min="13826" max="13837" width="9.140625" style="927" customWidth="1"/>
    <col min="13838" max="14080" width="9.140625" style="927"/>
    <col min="14081" max="14081" width="75.140625" style="927" customWidth="1"/>
    <col min="14082" max="14093" width="9.140625" style="927" customWidth="1"/>
    <col min="14094" max="14336" width="9.140625" style="927"/>
    <col min="14337" max="14337" width="75.140625" style="927" customWidth="1"/>
    <col min="14338" max="14349" width="9.140625" style="927" customWidth="1"/>
    <col min="14350" max="14592" width="9.140625" style="927"/>
    <col min="14593" max="14593" width="75.140625" style="927" customWidth="1"/>
    <col min="14594" max="14605" width="9.140625" style="927" customWidth="1"/>
    <col min="14606" max="14848" width="9.140625" style="927"/>
    <col min="14849" max="14849" width="75.140625" style="927" customWidth="1"/>
    <col min="14850" max="14861" width="9.140625" style="927" customWidth="1"/>
    <col min="14862" max="15104" width="9.140625" style="927"/>
    <col min="15105" max="15105" width="75.140625" style="927" customWidth="1"/>
    <col min="15106" max="15117" width="9.140625" style="927" customWidth="1"/>
    <col min="15118" max="15360" width="9.140625" style="927"/>
    <col min="15361" max="15361" width="75.140625" style="927" customWidth="1"/>
    <col min="15362" max="15373" width="9.140625" style="927" customWidth="1"/>
    <col min="15374" max="15616" width="9.140625" style="927"/>
    <col min="15617" max="15617" width="75.140625" style="927" customWidth="1"/>
    <col min="15618" max="15629" width="9.140625" style="927" customWidth="1"/>
    <col min="15630" max="15872" width="9.140625" style="927"/>
    <col min="15873" max="15873" width="75.140625" style="927" customWidth="1"/>
    <col min="15874" max="15885" width="9.140625" style="927" customWidth="1"/>
    <col min="15886" max="16128" width="9.140625" style="927"/>
    <col min="16129" max="16129" width="75.140625" style="927" customWidth="1"/>
    <col min="16130" max="16141" width="9.140625" style="927" customWidth="1"/>
    <col min="16142" max="16384" width="9.140625" style="927"/>
  </cols>
  <sheetData>
    <row r="1" spans="1:19" ht="44.25" customHeight="1">
      <c r="A1" s="7252" t="s">
        <v>363</v>
      </c>
      <c r="B1" s="7252"/>
      <c r="C1" s="7252"/>
      <c r="D1" s="7252"/>
      <c r="E1" s="7252"/>
      <c r="F1" s="7252"/>
      <c r="G1" s="7252"/>
      <c r="H1" s="7252"/>
      <c r="I1" s="7252"/>
      <c r="J1" s="7252"/>
      <c r="K1" s="7252"/>
      <c r="L1" s="7252"/>
      <c r="M1" s="7252"/>
      <c r="N1" s="1537"/>
      <c r="O1" s="1537"/>
      <c r="P1" s="970"/>
      <c r="Q1" s="970"/>
      <c r="R1" s="970"/>
      <c r="S1" s="970"/>
    </row>
    <row r="2" spans="1:19">
      <c r="A2" s="6407" t="s">
        <v>415</v>
      </c>
      <c r="B2" s="6407"/>
      <c r="C2" s="6407"/>
      <c r="D2" s="6407"/>
      <c r="E2" s="6407"/>
      <c r="F2" s="6407"/>
      <c r="G2" s="6407"/>
      <c r="H2" s="6407"/>
      <c r="I2" s="6407"/>
      <c r="J2" s="6407"/>
      <c r="K2" s="6407"/>
      <c r="L2" s="6407"/>
      <c r="M2" s="6407"/>
      <c r="N2" s="1377"/>
      <c r="O2" s="970"/>
      <c r="P2" s="970"/>
      <c r="Q2" s="970"/>
      <c r="R2" s="970"/>
      <c r="S2" s="970"/>
    </row>
    <row r="3" spans="1:19" ht="21" thickBot="1">
      <c r="A3" s="1377"/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</row>
    <row r="4" spans="1:19" ht="21" thickBot="1">
      <c r="A4" s="7210" t="s">
        <v>1</v>
      </c>
      <c r="B4" s="7253" t="s">
        <v>36</v>
      </c>
      <c r="C4" s="7254"/>
      <c r="D4" s="7255"/>
      <c r="E4" s="7253" t="s">
        <v>37</v>
      </c>
      <c r="F4" s="7254"/>
      <c r="G4" s="7255"/>
      <c r="H4" s="7253" t="s">
        <v>45</v>
      </c>
      <c r="I4" s="7254"/>
      <c r="J4" s="7255"/>
      <c r="K4" s="7225" t="s">
        <v>38</v>
      </c>
      <c r="L4" s="7226"/>
      <c r="M4" s="7227"/>
      <c r="N4" s="1538"/>
      <c r="O4" s="920"/>
      <c r="P4" s="920"/>
      <c r="Q4" s="920"/>
      <c r="R4" s="920"/>
      <c r="S4" s="920"/>
    </row>
    <row r="5" spans="1:19" ht="181.5" thickBot="1">
      <c r="A5" s="6409"/>
      <c r="B5" s="1539" t="s">
        <v>7</v>
      </c>
      <c r="C5" s="1539" t="s">
        <v>8</v>
      </c>
      <c r="D5" s="1539" t="s">
        <v>9</v>
      </c>
      <c r="E5" s="1539" t="s">
        <v>7</v>
      </c>
      <c r="F5" s="1539" t="s">
        <v>8</v>
      </c>
      <c r="G5" s="1539" t="s">
        <v>9</v>
      </c>
      <c r="H5" s="1539" t="s">
        <v>7</v>
      </c>
      <c r="I5" s="1539" t="s">
        <v>8</v>
      </c>
      <c r="J5" s="1539" t="s">
        <v>9</v>
      </c>
      <c r="K5" s="1539" t="s">
        <v>7</v>
      </c>
      <c r="L5" s="1539" t="s">
        <v>8</v>
      </c>
      <c r="M5" s="1540" t="s">
        <v>9</v>
      </c>
      <c r="N5" s="1538"/>
      <c r="O5" s="920"/>
      <c r="P5" s="920"/>
      <c r="Q5" s="920"/>
      <c r="R5" s="920"/>
      <c r="S5" s="920"/>
    </row>
    <row r="6" spans="1:19" ht="21" thickBot="1">
      <c r="A6" s="1541" t="s">
        <v>10</v>
      </c>
      <c r="B6" s="1542"/>
      <c r="C6" s="1543"/>
      <c r="D6" s="1544"/>
      <c r="E6" s="1542"/>
      <c r="F6" s="1543"/>
      <c r="G6" s="1545"/>
      <c r="H6" s="1542"/>
      <c r="I6" s="1543"/>
      <c r="J6" s="1544"/>
      <c r="K6" s="1546"/>
      <c r="L6" s="1547"/>
      <c r="M6" s="1548"/>
      <c r="N6" s="1538"/>
      <c r="O6" s="920"/>
      <c r="P6" s="920"/>
      <c r="Q6" s="920"/>
      <c r="R6" s="920"/>
      <c r="S6" s="920"/>
    </row>
    <row r="7" spans="1:19" ht="21" thickBot="1">
      <c r="A7" s="2362" t="s">
        <v>260</v>
      </c>
      <c r="B7" s="2363">
        <f t="shared" ref="B7:M7" si="0">B11+B14</f>
        <v>0</v>
      </c>
      <c r="C7" s="2363">
        <f t="shared" si="0"/>
        <v>13</v>
      </c>
      <c r="D7" s="2363">
        <f t="shared" si="0"/>
        <v>13</v>
      </c>
      <c r="E7" s="2363">
        <f t="shared" si="0"/>
        <v>0</v>
      </c>
      <c r="F7" s="2363">
        <f t="shared" si="0"/>
        <v>10</v>
      </c>
      <c r="G7" s="2363">
        <f t="shared" si="0"/>
        <v>10</v>
      </c>
      <c r="H7" s="2363">
        <f t="shared" si="0"/>
        <v>0</v>
      </c>
      <c r="I7" s="2363">
        <v>0</v>
      </c>
      <c r="J7" s="2363">
        <v>0</v>
      </c>
      <c r="K7" s="2363">
        <f t="shared" si="0"/>
        <v>0</v>
      </c>
      <c r="L7" s="2363">
        <f t="shared" si="0"/>
        <v>23</v>
      </c>
      <c r="M7" s="2364">
        <f t="shared" si="0"/>
        <v>23</v>
      </c>
      <c r="N7" s="1538"/>
      <c r="O7" s="920"/>
      <c r="P7" s="920"/>
      <c r="Q7" s="920"/>
      <c r="R7" s="920"/>
      <c r="S7" s="920"/>
    </row>
    <row r="8" spans="1:19" ht="21" thickBot="1">
      <c r="A8" s="2365" t="s">
        <v>27</v>
      </c>
      <c r="B8" s="2366">
        <f t="shared" ref="B8:M8" si="1">SUM(B7)</f>
        <v>0</v>
      </c>
      <c r="C8" s="2366">
        <f t="shared" si="1"/>
        <v>13</v>
      </c>
      <c r="D8" s="2366">
        <f t="shared" si="1"/>
        <v>13</v>
      </c>
      <c r="E8" s="2366">
        <f t="shared" si="1"/>
        <v>0</v>
      </c>
      <c r="F8" s="2366">
        <f t="shared" si="1"/>
        <v>10</v>
      </c>
      <c r="G8" s="2366">
        <f t="shared" si="1"/>
        <v>10</v>
      </c>
      <c r="H8" s="2366">
        <f t="shared" si="1"/>
        <v>0</v>
      </c>
      <c r="I8" s="2366">
        <f t="shared" si="1"/>
        <v>0</v>
      </c>
      <c r="J8" s="2366">
        <v>0</v>
      </c>
      <c r="K8" s="2366">
        <f t="shared" si="1"/>
        <v>0</v>
      </c>
      <c r="L8" s="2366">
        <f t="shared" si="1"/>
        <v>23</v>
      </c>
      <c r="M8" s="2367">
        <f t="shared" si="1"/>
        <v>23</v>
      </c>
      <c r="N8" s="1538"/>
      <c r="O8" s="920"/>
      <c r="P8" s="920"/>
      <c r="Q8" s="920"/>
      <c r="R8" s="920"/>
      <c r="S8" s="920"/>
    </row>
    <row r="9" spans="1:19" ht="21" thickBot="1">
      <c r="A9" s="2368" t="s">
        <v>15</v>
      </c>
      <c r="B9" s="2369"/>
      <c r="C9" s="2370"/>
      <c r="D9" s="2371"/>
      <c r="E9" s="2369"/>
      <c r="F9" s="2370"/>
      <c r="G9" s="2371"/>
      <c r="H9" s="2369"/>
      <c r="I9" s="2370"/>
      <c r="J9" s="2371"/>
      <c r="K9" s="2372"/>
      <c r="L9" s="2370"/>
      <c r="M9" s="2373"/>
      <c r="N9" s="1538"/>
      <c r="O9" s="920"/>
      <c r="P9" s="920"/>
      <c r="Q9" s="920"/>
      <c r="R9" s="920"/>
      <c r="S9" s="920"/>
    </row>
    <row r="10" spans="1:19" ht="21" thickBot="1">
      <c r="A10" s="2374" t="s">
        <v>16</v>
      </c>
      <c r="B10" s="2375"/>
      <c r="C10" s="2376"/>
      <c r="D10" s="2377"/>
      <c r="E10" s="2375"/>
      <c r="F10" s="2376"/>
      <c r="G10" s="2377"/>
      <c r="H10" s="2375"/>
      <c r="I10" s="2376"/>
      <c r="J10" s="2377"/>
      <c r="K10" s="2378"/>
      <c r="L10" s="2379"/>
      <c r="M10" s="2380"/>
      <c r="N10" s="1549"/>
      <c r="O10" s="920"/>
      <c r="P10" s="920"/>
      <c r="Q10" s="920"/>
      <c r="R10" s="920"/>
      <c r="S10" s="920"/>
    </row>
    <row r="11" spans="1:19" ht="21" thickBot="1">
      <c r="A11" s="2381" t="s">
        <v>260</v>
      </c>
      <c r="B11" s="2382">
        <v>0</v>
      </c>
      <c r="C11" s="2383">
        <v>13</v>
      </c>
      <c r="D11" s="2384">
        <v>13</v>
      </c>
      <c r="E11" s="2382">
        <v>0</v>
      </c>
      <c r="F11" s="2383">
        <v>10</v>
      </c>
      <c r="G11" s="2384">
        <v>10</v>
      </c>
      <c r="H11" s="2382">
        <v>0</v>
      </c>
      <c r="I11" s="2383">
        <v>0</v>
      </c>
      <c r="J11" s="2385">
        <v>0</v>
      </c>
      <c r="K11" s="2386">
        <f>SUM(B11,E11,H11)</f>
        <v>0</v>
      </c>
      <c r="L11" s="2386">
        <f>SUM(C11,F11,I11)</f>
        <v>23</v>
      </c>
      <c r="M11" s="2387">
        <f>SUM(K11:L11)</f>
        <v>23</v>
      </c>
      <c r="N11" s="1550"/>
      <c r="O11" s="920"/>
      <c r="P11" s="920"/>
      <c r="Q11" s="920"/>
      <c r="R11" s="920"/>
      <c r="S11" s="920"/>
    </row>
    <row r="12" spans="1:19" ht="21" thickBot="1">
      <c r="A12" s="2388" t="s">
        <v>17</v>
      </c>
      <c r="B12" s="2389">
        <f t="shared" ref="B12:M12" si="2">SUM(B11:B11)</f>
        <v>0</v>
      </c>
      <c r="C12" s="2389">
        <f t="shared" si="2"/>
        <v>13</v>
      </c>
      <c r="D12" s="2389">
        <f t="shared" si="2"/>
        <v>13</v>
      </c>
      <c r="E12" s="2389">
        <f t="shared" si="2"/>
        <v>0</v>
      </c>
      <c r="F12" s="2389">
        <f t="shared" si="2"/>
        <v>10</v>
      </c>
      <c r="G12" s="2389">
        <f t="shared" si="2"/>
        <v>10</v>
      </c>
      <c r="H12" s="2389">
        <f t="shared" si="2"/>
        <v>0</v>
      </c>
      <c r="I12" s="2389">
        <v>0</v>
      </c>
      <c r="J12" s="2389">
        <v>0</v>
      </c>
      <c r="K12" s="2389">
        <f t="shared" si="2"/>
        <v>0</v>
      </c>
      <c r="L12" s="2389">
        <f t="shared" si="2"/>
        <v>23</v>
      </c>
      <c r="M12" s="2390">
        <f t="shared" si="2"/>
        <v>23</v>
      </c>
      <c r="N12" s="1551"/>
      <c r="O12" s="920"/>
      <c r="P12" s="920"/>
      <c r="Q12" s="920"/>
      <c r="R12" s="920"/>
      <c r="S12" s="920"/>
    </row>
    <row r="13" spans="1:19" ht="21" thickBot="1">
      <c r="A13" s="2391" t="s">
        <v>18</v>
      </c>
      <c r="B13" s="2392"/>
      <c r="C13" s="2393"/>
      <c r="D13" s="2394"/>
      <c r="E13" s="2392"/>
      <c r="F13" s="2393"/>
      <c r="G13" s="2394"/>
      <c r="H13" s="2392"/>
      <c r="I13" s="2395"/>
      <c r="J13" s="2396"/>
      <c r="K13" s="2397"/>
      <c r="L13" s="2398"/>
      <c r="M13" s="2357"/>
      <c r="N13" s="1550"/>
      <c r="O13" s="920"/>
      <c r="P13" s="920"/>
      <c r="Q13" s="920"/>
      <c r="R13" s="920"/>
      <c r="S13" s="920"/>
    </row>
    <row r="14" spans="1:19" ht="21" thickBot="1">
      <c r="A14" s="2381" t="s">
        <v>260</v>
      </c>
      <c r="B14" s="2382">
        <v>0</v>
      </c>
      <c r="C14" s="2383">
        <v>0</v>
      </c>
      <c r="D14" s="2384">
        <v>0</v>
      </c>
      <c r="E14" s="2382">
        <v>0</v>
      </c>
      <c r="F14" s="2383">
        <v>0</v>
      </c>
      <c r="G14" s="2384">
        <v>0</v>
      </c>
      <c r="H14" s="2382">
        <v>0</v>
      </c>
      <c r="I14" s="2383">
        <v>0</v>
      </c>
      <c r="J14" s="2385">
        <v>0</v>
      </c>
      <c r="K14" s="2386">
        <f>SUM(B14,E14,H14)</f>
        <v>0</v>
      </c>
      <c r="L14" s="2386">
        <f>SUM(C14,F14,I14)</f>
        <v>0</v>
      </c>
      <c r="M14" s="2387">
        <f>SUM(K14:L14)</f>
        <v>0</v>
      </c>
      <c r="N14" s="1550"/>
      <c r="O14" s="920"/>
      <c r="P14" s="920"/>
      <c r="Q14" s="920"/>
      <c r="R14" s="920"/>
      <c r="S14" s="920"/>
    </row>
    <row r="15" spans="1:19" ht="21" thickBot="1">
      <c r="A15" s="2388" t="s">
        <v>19</v>
      </c>
      <c r="B15" s="2399">
        <f t="shared" ref="B15:M15" si="3">SUM(B14:B14)</f>
        <v>0</v>
      </c>
      <c r="C15" s="2399">
        <f t="shared" si="3"/>
        <v>0</v>
      </c>
      <c r="D15" s="2399">
        <f t="shared" si="3"/>
        <v>0</v>
      </c>
      <c r="E15" s="2399">
        <f t="shared" si="3"/>
        <v>0</v>
      </c>
      <c r="F15" s="2399">
        <f t="shared" si="3"/>
        <v>0</v>
      </c>
      <c r="G15" s="2399">
        <f t="shared" si="3"/>
        <v>0</v>
      </c>
      <c r="H15" s="2399">
        <f t="shared" si="3"/>
        <v>0</v>
      </c>
      <c r="I15" s="2399">
        <f t="shared" si="3"/>
        <v>0</v>
      </c>
      <c r="J15" s="2399">
        <f t="shared" si="3"/>
        <v>0</v>
      </c>
      <c r="K15" s="2399">
        <f t="shared" si="3"/>
        <v>0</v>
      </c>
      <c r="L15" s="2399">
        <f t="shared" si="3"/>
        <v>0</v>
      </c>
      <c r="M15" s="2390">
        <f t="shared" si="3"/>
        <v>0</v>
      </c>
      <c r="N15" s="1550"/>
      <c r="O15" s="920"/>
      <c r="P15" s="920"/>
      <c r="Q15" s="920"/>
      <c r="R15" s="920"/>
      <c r="S15" s="920"/>
    </row>
    <row r="16" spans="1:19" ht="21" thickBot="1">
      <c r="A16" s="2400" t="s">
        <v>275</v>
      </c>
      <c r="B16" s="2401">
        <f>B8</f>
        <v>0</v>
      </c>
      <c r="C16" s="2401">
        <f t="shared" ref="C16:M16" si="4">C8</f>
        <v>13</v>
      </c>
      <c r="D16" s="2401">
        <f t="shared" si="4"/>
        <v>13</v>
      </c>
      <c r="E16" s="2401">
        <f t="shared" si="4"/>
        <v>0</v>
      </c>
      <c r="F16" s="2401">
        <f t="shared" si="4"/>
        <v>10</v>
      </c>
      <c r="G16" s="2401">
        <f t="shared" si="4"/>
        <v>10</v>
      </c>
      <c r="H16" s="2401">
        <f t="shared" si="4"/>
        <v>0</v>
      </c>
      <c r="I16" s="2401">
        <f t="shared" si="4"/>
        <v>0</v>
      </c>
      <c r="J16" s="2401">
        <f t="shared" si="4"/>
        <v>0</v>
      </c>
      <c r="K16" s="2401">
        <f t="shared" si="4"/>
        <v>0</v>
      </c>
      <c r="L16" s="2401">
        <f t="shared" si="4"/>
        <v>23</v>
      </c>
      <c r="M16" s="2402">
        <f t="shared" si="4"/>
        <v>23</v>
      </c>
      <c r="N16" s="1552"/>
      <c r="O16" s="920"/>
      <c r="P16" s="920"/>
      <c r="Q16" s="920"/>
      <c r="R16" s="920"/>
      <c r="S16" s="920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0"/>
  <sheetViews>
    <sheetView view="pageBreakPreview" zoomScale="50" zoomScaleNormal="50" workbookViewId="0">
      <selection activeCell="F40" sqref="F40"/>
    </sheetView>
  </sheetViews>
  <sheetFormatPr defaultColWidth="9" defaultRowHeight="20.25"/>
  <cols>
    <col min="1" max="1" width="94" style="68" customWidth="1"/>
    <col min="2" max="2" width="14.140625" style="68" customWidth="1"/>
    <col min="3" max="3" width="12.85546875" style="68" customWidth="1"/>
    <col min="4" max="4" width="13.140625" style="68" customWidth="1"/>
    <col min="5" max="5" width="14" style="68" customWidth="1"/>
    <col min="6" max="6" width="13" style="68" customWidth="1"/>
    <col min="7" max="7" width="11.5703125" style="68" customWidth="1"/>
    <col min="8" max="8" width="13.140625" style="68" customWidth="1"/>
    <col min="9" max="9" width="11.85546875" style="68" customWidth="1"/>
    <col min="10" max="10" width="12.28515625" style="68" customWidth="1"/>
    <col min="11" max="11" width="12.42578125" style="68" customWidth="1"/>
    <col min="12" max="12" width="11.85546875" style="68" customWidth="1"/>
    <col min="13" max="13" width="12.5703125" style="68" customWidth="1"/>
    <col min="14" max="14" width="15.140625" style="68" customWidth="1"/>
    <col min="15" max="15" width="13.5703125" style="68" customWidth="1"/>
    <col min="16" max="16" width="14.28515625" style="68" customWidth="1"/>
    <col min="17" max="256" width="9.140625" style="68"/>
    <col min="257" max="257" width="88.85546875" style="68" customWidth="1"/>
    <col min="258" max="258" width="15.5703125" style="68" customWidth="1"/>
    <col min="259" max="259" width="12.85546875" style="68" customWidth="1"/>
    <col min="260" max="260" width="12.28515625" style="68" customWidth="1"/>
    <col min="261" max="261" width="10.28515625" style="68" customWidth="1"/>
    <col min="262" max="262" width="8.7109375" style="68" customWidth="1"/>
    <col min="263" max="263" width="11" style="68" customWidth="1"/>
    <col min="264" max="264" width="9.42578125" style="68" customWidth="1"/>
    <col min="265" max="265" width="10.42578125" style="68" customWidth="1"/>
    <col min="266" max="266" width="12.28515625" style="68" customWidth="1"/>
    <col min="267" max="268" width="9.5703125" style="68" customWidth="1"/>
    <col min="269" max="269" width="12" style="68" customWidth="1"/>
    <col min="270" max="270" width="12.5703125" style="68" customWidth="1"/>
    <col min="271" max="271" width="11" style="68" customWidth="1"/>
    <col min="272" max="272" width="10.85546875" style="68" customWidth="1"/>
    <col min="273" max="512" width="9.140625" style="68"/>
    <col min="513" max="513" width="88.85546875" style="68" customWidth="1"/>
    <col min="514" max="514" width="15.5703125" style="68" customWidth="1"/>
    <col min="515" max="515" width="12.85546875" style="68" customWidth="1"/>
    <col min="516" max="516" width="12.28515625" style="68" customWidth="1"/>
    <col min="517" max="517" width="10.28515625" style="68" customWidth="1"/>
    <col min="518" max="518" width="8.7109375" style="68" customWidth="1"/>
    <col min="519" max="519" width="11" style="68" customWidth="1"/>
    <col min="520" max="520" width="9.42578125" style="68" customWidth="1"/>
    <col min="521" max="521" width="10.42578125" style="68" customWidth="1"/>
    <col min="522" max="522" width="12.28515625" style="68" customWidth="1"/>
    <col min="523" max="524" width="9.5703125" style="68" customWidth="1"/>
    <col min="525" max="525" width="12" style="68" customWidth="1"/>
    <col min="526" max="526" width="12.5703125" style="68" customWidth="1"/>
    <col min="527" max="527" width="11" style="68" customWidth="1"/>
    <col min="528" max="528" width="10.85546875" style="68" customWidth="1"/>
    <col min="529" max="768" width="9.140625" style="68"/>
    <col min="769" max="769" width="88.85546875" style="68" customWidth="1"/>
    <col min="770" max="770" width="15.5703125" style="68" customWidth="1"/>
    <col min="771" max="771" width="12.85546875" style="68" customWidth="1"/>
    <col min="772" max="772" width="12.28515625" style="68" customWidth="1"/>
    <col min="773" max="773" width="10.28515625" style="68" customWidth="1"/>
    <col min="774" max="774" width="8.7109375" style="68" customWidth="1"/>
    <col min="775" max="775" width="11" style="68" customWidth="1"/>
    <col min="776" max="776" width="9.42578125" style="68" customWidth="1"/>
    <col min="777" max="777" width="10.42578125" style="68" customWidth="1"/>
    <col min="778" max="778" width="12.28515625" style="68" customWidth="1"/>
    <col min="779" max="780" width="9.5703125" style="68" customWidth="1"/>
    <col min="781" max="781" width="12" style="68" customWidth="1"/>
    <col min="782" max="782" width="12.5703125" style="68" customWidth="1"/>
    <col min="783" max="783" width="11" style="68" customWidth="1"/>
    <col min="784" max="784" width="10.85546875" style="68" customWidth="1"/>
    <col min="785" max="1024" width="9.140625" style="68"/>
    <col min="1025" max="1025" width="88.85546875" style="68" customWidth="1"/>
    <col min="1026" max="1026" width="15.5703125" style="68" customWidth="1"/>
    <col min="1027" max="1027" width="12.85546875" style="68" customWidth="1"/>
    <col min="1028" max="1028" width="12.28515625" style="68" customWidth="1"/>
    <col min="1029" max="1029" width="10.28515625" style="68" customWidth="1"/>
    <col min="1030" max="1030" width="8.7109375" style="68" customWidth="1"/>
    <col min="1031" max="1031" width="11" style="68" customWidth="1"/>
    <col min="1032" max="1032" width="9.42578125" style="68" customWidth="1"/>
    <col min="1033" max="1033" width="10.42578125" style="68" customWidth="1"/>
    <col min="1034" max="1034" width="12.28515625" style="68" customWidth="1"/>
    <col min="1035" max="1036" width="9.5703125" style="68" customWidth="1"/>
    <col min="1037" max="1037" width="12" style="68" customWidth="1"/>
    <col min="1038" max="1038" width="12.5703125" style="68" customWidth="1"/>
    <col min="1039" max="1039" width="11" style="68" customWidth="1"/>
    <col min="1040" max="1040" width="10.85546875" style="68" customWidth="1"/>
    <col min="1041" max="1280" width="9.140625" style="68"/>
    <col min="1281" max="1281" width="88.85546875" style="68" customWidth="1"/>
    <col min="1282" max="1282" width="15.5703125" style="68" customWidth="1"/>
    <col min="1283" max="1283" width="12.85546875" style="68" customWidth="1"/>
    <col min="1284" max="1284" width="12.28515625" style="68" customWidth="1"/>
    <col min="1285" max="1285" width="10.28515625" style="68" customWidth="1"/>
    <col min="1286" max="1286" width="8.7109375" style="68" customWidth="1"/>
    <col min="1287" max="1287" width="11" style="68" customWidth="1"/>
    <col min="1288" max="1288" width="9.42578125" style="68" customWidth="1"/>
    <col min="1289" max="1289" width="10.42578125" style="68" customWidth="1"/>
    <col min="1290" max="1290" width="12.28515625" style="68" customWidth="1"/>
    <col min="1291" max="1292" width="9.5703125" style="68" customWidth="1"/>
    <col min="1293" max="1293" width="12" style="68" customWidth="1"/>
    <col min="1294" max="1294" width="12.5703125" style="68" customWidth="1"/>
    <col min="1295" max="1295" width="11" style="68" customWidth="1"/>
    <col min="1296" max="1296" width="10.85546875" style="68" customWidth="1"/>
    <col min="1297" max="1536" width="9.140625" style="68"/>
    <col min="1537" max="1537" width="88.85546875" style="68" customWidth="1"/>
    <col min="1538" max="1538" width="15.5703125" style="68" customWidth="1"/>
    <col min="1539" max="1539" width="12.85546875" style="68" customWidth="1"/>
    <col min="1540" max="1540" width="12.28515625" style="68" customWidth="1"/>
    <col min="1541" max="1541" width="10.28515625" style="68" customWidth="1"/>
    <col min="1542" max="1542" width="8.7109375" style="68" customWidth="1"/>
    <col min="1543" max="1543" width="11" style="68" customWidth="1"/>
    <col min="1544" max="1544" width="9.42578125" style="68" customWidth="1"/>
    <col min="1545" max="1545" width="10.42578125" style="68" customWidth="1"/>
    <col min="1546" max="1546" width="12.28515625" style="68" customWidth="1"/>
    <col min="1547" max="1548" width="9.5703125" style="68" customWidth="1"/>
    <col min="1549" max="1549" width="12" style="68" customWidth="1"/>
    <col min="1550" max="1550" width="12.5703125" style="68" customWidth="1"/>
    <col min="1551" max="1551" width="11" style="68" customWidth="1"/>
    <col min="1552" max="1552" width="10.85546875" style="68" customWidth="1"/>
    <col min="1553" max="1792" width="9.140625" style="68"/>
    <col min="1793" max="1793" width="88.85546875" style="68" customWidth="1"/>
    <col min="1794" max="1794" width="15.5703125" style="68" customWidth="1"/>
    <col min="1795" max="1795" width="12.85546875" style="68" customWidth="1"/>
    <col min="1796" max="1796" width="12.28515625" style="68" customWidth="1"/>
    <col min="1797" max="1797" width="10.28515625" style="68" customWidth="1"/>
    <col min="1798" max="1798" width="8.7109375" style="68" customWidth="1"/>
    <col min="1799" max="1799" width="11" style="68" customWidth="1"/>
    <col min="1800" max="1800" width="9.42578125" style="68" customWidth="1"/>
    <col min="1801" max="1801" width="10.42578125" style="68" customWidth="1"/>
    <col min="1802" max="1802" width="12.28515625" style="68" customWidth="1"/>
    <col min="1803" max="1804" width="9.5703125" style="68" customWidth="1"/>
    <col min="1805" max="1805" width="12" style="68" customWidth="1"/>
    <col min="1806" max="1806" width="12.5703125" style="68" customWidth="1"/>
    <col min="1807" max="1807" width="11" style="68" customWidth="1"/>
    <col min="1808" max="1808" width="10.85546875" style="68" customWidth="1"/>
    <col min="1809" max="2048" width="9.140625" style="68"/>
    <col min="2049" max="2049" width="88.85546875" style="68" customWidth="1"/>
    <col min="2050" max="2050" width="15.5703125" style="68" customWidth="1"/>
    <col min="2051" max="2051" width="12.85546875" style="68" customWidth="1"/>
    <col min="2052" max="2052" width="12.28515625" style="68" customWidth="1"/>
    <col min="2053" max="2053" width="10.28515625" style="68" customWidth="1"/>
    <col min="2054" max="2054" width="8.7109375" style="68" customWidth="1"/>
    <col min="2055" max="2055" width="11" style="68" customWidth="1"/>
    <col min="2056" max="2056" width="9.42578125" style="68" customWidth="1"/>
    <col min="2057" max="2057" width="10.42578125" style="68" customWidth="1"/>
    <col min="2058" max="2058" width="12.28515625" style="68" customWidth="1"/>
    <col min="2059" max="2060" width="9.5703125" style="68" customWidth="1"/>
    <col min="2061" max="2061" width="12" style="68" customWidth="1"/>
    <col min="2062" max="2062" width="12.5703125" style="68" customWidth="1"/>
    <col min="2063" max="2063" width="11" style="68" customWidth="1"/>
    <col min="2064" max="2064" width="10.85546875" style="68" customWidth="1"/>
    <col min="2065" max="2304" width="9.140625" style="68"/>
    <col min="2305" max="2305" width="88.85546875" style="68" customWidth="1"/>
    <col min="2306" max="2306" width="15.5703125" style="68" customWidth="1"/>
    <col min="2307" max="2307" width="12.85546875" style="68" customWidth="1"/>
    <col min="2308" max="2308" width="12.28515625" style="68" customWidth="1"/>
    <col min="2309" max="2309" width="10.28515625" style="68" customWidth="1"/>
    <col min="2310" max="2310" width="8.7109375" style="68" customWidth="1"/>
    <col min="2311" max="2311" width="11" style="68" customWidth="1"/>
    <col min="2312" max="2312" width="9.42578125" style="68" customWidth="1"/>
    <col min="2313" max="2313" width="10.42578125" style="68" customWidth="1"/>
    <col min="2314" max="2314" width="12.28515625" style="68" customWidth="1"/>
    <col min="2315" max="2316" width="9.5703125" style="68" customWidth="1"/>
    <col min="2317" max="2317" width="12" style="68" customWidth="1"/>
    <col min="2318" max="2318" width="12.5703125" style="68" customWidth="1"/>
    <col min="2319" max="2319" width="11" style="68" customWidth="1"/>
    <col min="2320" max="2320" width="10.85546875" style="68" customWidth="1"/>
    <col min="2321" max="2560" width="9.140625" style="68"/>
    <col min="2561" max="2561" width="88.85546875" style="68" customWidth="1"/>
    <col min="2562" max="2562" width="15.5703125" style="68" customWidth="1"/>
    <col min="2563" max="2563" width="12.85546875" style="68" customWidth="1"/>
    <col min="2564" max="2564" width="12.28515625" style="68" customWidth="1"/>
    <col min="2565" max="2565" width="10.28515625" style="68" customWidth="1"/>
    <col min="2566" max="2566" width="8.7109375" style="68" customWidth="1"/>
    <col min="2567" max="2567" width="11" style="68" customWidth="1"/>
    <col min="2568" max="2568" width="9.42578125" style="68" customWidth="1"/>
    <col min="2569" max="2569" width="10.42578125" style="68" customWidth="1"/>
    <col min="2570" max="2570" width="12.28515625" style="68" customWidth="1"/>
    <col min="2571" max="2572" width="9.5703125" style="68" customWidth="1"/>
    <col min="2573" max="2573" width="12" style="68" customWidth="1"/>
    <col min="2574" max="2574" width="12.5703125" style="68" customWidth="1"/>
    <col min="2575" max="2575" width="11" style="68" customWidth="1"/>
    <col min="2576" max="2576" width="10.85546875" style="68" customWidth="1"/>
    <col min="2577" max="2816" width="9.140625" style="68"/>
    <col min="2817" max="2817" width="88.85546875" style="68" customWidth="1"/>
    <col min="2818" max="2818" width="15.5703125" style="68" customWidth="1"/>
    <col min="2819" max="2819" width="12.85546875" style="68" customWidth="1"/>
    <col min="2820" max="2820" width="12.28515625" style="68" customWidth="1"/>
    <col min="2821" max="2821" width="10.28515625" style="68" customWidth="1"/>
    <col min="2822" max="2822" width="8.7109375" style="68" customWidth="1"/>
    <col min="2823" max="2823" width="11" style="68" customWidth="1"/>
    <col min="2824" max="2824" width="9.42578125" style="68" customWidth="1"/>
    <col min="2825" max="2825" width="10.42578125" style="68" customWidth="1"/>
    <col min="2826" max="2826" width="12.28515625" style="68" customWidth="1"/>
    <col min="2827" max="2828" width="9.5703125" style="68" customWidth="1"/>
    <col min="2829" max="2829" width="12" style="68" customWidth="1"/>
    <col min="2830" max="2830" width="12.5703125" style="68" customWidth="1"/>
    <col min="2831" max="2831" width="11" style="68" customWidth="1"/>
    <col min="2832" max="2832" width="10.85546875" style="68" customWidth="1"/>
    <col min="2833" max="3072" width="9.140625" style="68"/>
    <col min="3073" max="3073" width="88.85546875" style="68" customWidth="1"/>
    <col min="3074" max="3074" width="15.5703125" style="68" customWidth="1"/>
    <col min="3075" max="3075" width="12.85546875" style="68" customWidth="1"/>
    <col min="3076" max="3076" width="12.28515625" style="68" customWidth="1"/>
    <col min="3077" max="3077" width="10.28515625" style="68" customWidth="1"/>
    <col min="3078" max="3078" width="8.7109375" style="68" customWidth="1"/>
    <col min="3079" max="3079" width="11" style="68" customWidth="1"/>
    <col min="3080" max="3080" width="9.42578125" style="68" customWidth="1"/>
    <col min="3081" max="3081" width="10.42578125" style="68" customWidth="1"/>
    <col min="3082" max="3082" width="12.28515625" style="68" customWidth="1"/>
    <col min="3083" max="3084" width="9.5703125" style="68" customWidth="1"/>
    <col min="3085" max="3085" width="12" style="68" customWidth="1"/>
    <col min="3086" max="3086" width="12.5703125" style="68" customWidth="1"/>
    <col min="3087" max="3087" width="11" style="68" customWidth="1"/>
    <col min="3088" max="3088" width="10.85546875" style="68" customWidth="1"/>
    <col min="3089" max="3328" width="9.140625" style="68"/>
    <col min="3329" max="3329" width="88.85546875" style="68" customWidth="1"/>
    <col min="3330" max="3330" width="15.5703125" style="68" customWidth="1"/>
    <col min="3331" max="3331" width="12.85546875" style="68" customWidth="1"/>
    <col min="3332" max="3332" width="12.28515625" style="68" customWidth="1"/>
    <col min="3333" max="3333" width="10.28515625" style="68" customWidth="1"/>
    <col min="3334" max="3334" width="8.7109375" style="68" customWidth="1"/>
    <col min="3335" max="3335" width="11" style="68" customWidth="1"/>
    <col min="3336" max="3336" width="9.42578125" style="68" customWidth="1"/>
    <col min="3337" max="3337" width="10.42578125" style="68" customWidth="1"/>
    <col min="3338" max="3338" width="12.28515625" style="68" customWidth="1"/>
    <col min="3339" max="3340" width="9.5703125" style="68" customWidth="1"/>
    <col min="3341" max="3341" width="12" style="68" customWidth="1"/>
    <col min="3342" max="3342" width="12.5703125" style="68" customWidth="1"/>
    <col min="3343" max="3343" width="11" style="68" customWidth="1"/>
    <col min="3344" max="3344" width="10.85546875" style="68" customWidth="1"/>
    <col min="3345" max="3584" width="9.140625" style="68"/>
    <col min="3585" max="3585" width="88.85546875" style="68" customWidth="1"/>
    <col min="3586" max="3586" width="15.5703125" style="68" customWidth="1"/>
    <col min="3587" max="3587" width="12.85546875" style="68" customWidth="1"/>
    <col min="3588" max="3588" width="12.28515625" style="68" customWidth="1"/>
    <col min="3589" max="3589" width="10.28515625" style="68" customWidth="1"/>
    <col min="3590" max="3590" width="8.7109375" style="68" customWidth="1"/>
    <col min="3591" max="3591" width="11" style="68" customWidth="1"/>
    <col min="3592" max="3592" width="9.42578125" style="68" customWidth="1"/>
    <col min="3593" max="3593" width="10.42578125" style="68" customWidth="1"/>
    <col min="3594" max="3594" width="12.28515625" style="68" customWidth="1"/>
    <col min="3595" max="3596" width="9.5703125" style="68" customWidth="1"/>
    <col min="3597" max="3597" width="12" style="68" customWidth="1"/>
    <col min="3598" max="3598" width="12.5703125" style="68" customWidth="1"/>
    <col min="3599" max="3599" width="11" style="68" customWidth="1"/>
    <col min="3600" max="3600" width="10.85546875" style="68" customWidth="1"/>
    <col min="3601" max="3840" width="9.140625" style="68"/>
    <col min="3841" max="3841" width="88.85546875" style="68" customWidth="1"/>
    <col min="3842" max="3842" width="15.5703125" style="68" customWidth="1"/>
    <col min="3843" max="3843" width="12.85546875" style="68" customWidth="1"/>
    <col min="3844" max="3844" width="12.28515625" style="68" customWidth="1"/>
    <col min="3845" max="3845" width="10.28515625" style="68" customWidth="1"/>
    <col min="3846" max="3846" width="8.7109375" style="68" customWidth="1"/>
    <col min="3847" max="3847" width="11" style="68" customWidth="1"/>
    <col min="3848" max="3848" width="9.42578125" style="68" customWidth="1"/>
    <col min="3849" max="3849" width="10.42578125" style="68" customWidth="1"/>
    <col min="3850" max="3850" width="12.28515625" style="68" customWidth="1"/>
    <col min="3851" max="3852" width="9.5703125" style="68" customWidth="1"/>
    <col min="3853" max="3853" width="12" style="68" customWidth="1"/>
    <col min="3854" max="3854" width="12.5703125" style="68" customWidth="1"/>
    <col min="3855" max="3855" width="11" style="68" customWidth="1"/>
    <col min="3856" max="3856" width="10.85546875" style="68" customWidth="1"/>
    <col min="3857" max="4096" width="9.140625" style="68"/>
    <col min="4097" max="4097" width="88.85546875" style="68" customWidth="1"/>
    <col min="4098" max="4098" width="15.5703125" style="68" customWidth="1"/>
    <col min="4099" max="4099" width="12.85546875" style="68" customWidth="1"/>
    <col min="4100" max="4100" width="12.28515625" style="68" customWidth="1"/>
    <col min="4101" max="4101" width="10.28515625" style="68" customWidth="1"/>
    <col min="4102" max="4102" width="8.7109375" style="68" customWidth="1"/>
    <col min="4103" max="4103" width="11" style="68" customWidth="1"/>
    <col min="4104" max="4104" width="9.42578125" style="68" customWidth="1"/>
    <col min="4105" max="4105" width="10.42578125" style="68" customWidth="1"/>
    <col min="4106" max="4106" width="12.28515625" style="68" customWidth="1"/>
    <col min="4107" max="4108" width="9.5703125" style="68" customWidth="1"/>
    <col min="4109" max="4109" width="12" style="68" customWidth="1"/>
    <col min="4110" max="4110" width="12.5703125" style="68" customWidth="1"/>
    <col min="4111" max="4111" width="11" style="68" customWidth="1"/>
    <col min="4112" max="4112" width="10.85546875" style="68" customWidth="1"/>
    <col min="4113" max="4352" width="9.140625" style="68"/>
    <col min="4353" max="4353" width="88.85546875" style="68" customWidth="1"/>
    <col min="4354" max="4354" width="15.5703125" style="68" customWidth="1"/>
    <col min="4355" max="4355" width="12.85546875" style="68" customWidth="1"/>
    <col min="4356" max="4356" width="12.28515625" style="68" customWidth="1"/>
    <col min="4357" max="4357" width="10.28515625" style="68" customWidth="1"/>
    <col min="4358" max="4358" width="8.7109375" style="68" customWidth="1"/>
    <col min="4359" max="4359" width="11" style="68" customWidth="1"/>
    <col min="4360" max="4360" width="9.42578125" style="68" customWidth="1"/>
    <col min="4361" max="4361" width="10.42578125" style="68" customWidth="1"/>
    <col min="4362" max="4362" width="12.28515625" style="68" customWidth="1"/>
    <col min="4363" max="4364" width="9.5703125" style="68" customWidth="1"/>
    <col min="4365" max="4365" width="12" style="68" customWidth="1"/>
    <col min="4366" max="4366" width="12.5703125" style="68" customWidth="1"/>
    <col min="4367" max="4367" width="11" style="68" customWidth="1"/>
    <col min="4368" max="4368" width="10.85546875" style="68" customWidth="1"/>
    <col min="4369" max="4608" width="9.140625" style="68"/>
    <col min="4609" max="4609" width="88.85546875" style="68" customWidth="1"/>
    <col min="4610" max="4610" width="15.5703125" style="68" customWidth="1"/>
    <col min="4611" max="4611" width="12.85546875" style="68" customWidth="1"/>
    <col min="4612" max="4612" width="12.28515625" style="68" customWidth="1"/>
    <col min="4613" max="4613" width="10.28515625" style="68" customWidth="1"/>
    <col min="4614" max="4614" width="8.7109375" style="68" customWidth="1"/>
    <col min="4615" max="4615" width="11" style="68" customWidth="1"/>
    <col min="4616" max="4616" width="9.42578125" style="68" customWidth="1"/>
    <col min="4617" max="4617" width="10.42578125" style="68" customWidth="1"/>
    <col min="4618" max="4618" width="12.28515625" style="68" customWidth="1"/>
    <col min="4619" max="4620" width="9.5703125" style="68" customWidth="1"/>
    <col min="4621" max="4621" width="12" style="68" customWidth="1"/>
    <col min="4622" max="4622" width="12.5703125" style="68" customWidth="1"/>
    <col min="4623" max="4623" width="11" style="68" customWidth="1"/>
    <col min="4624" max="4624" width="10.85546875" style="68" customWidth="1"/>
    <col min="4625" max="4864" width="9.140625" style="68"/>
    <col min="4865" max="4865" width="88.85546875" style="68" customWidth="1"/>
    <col min="4866" max="4866" width="15.5703125" style="68" customWidth="1"/>
    <col min="4867" max="4867" width="12.85546875" style="68" customWidth="1"/>
    <col min="4868" max="4868" width="12.28515625" style="68" customWidth="1"/>
    <col min="4869" max="4869" width="10.28515625" style="68" customWidth="1"/>
    <col min="4870" max="4870" width="8.7109375" style="68" customWidth="1"/>
    <col min="4871" max="4871" width="11" style="68" customWidth="1"/>
    <col min="4872" max="4872" width="9.42578125" style="68" customWidth="1"/>
    <col min="4873" max="4873" width="10.42578125" style="68" customWidth="1"/>
    <col min="4874" max="4874" width="12.28515625" style="68" customWidth="1"/>
    <col min="4875" max="4876" width="9.5703125" style="68" customWidth="1"/>
    <col min="4877" max="4877" width="12" style="68" customWidth="1"/>
    <col min="4878" max="4878" width="12.5703125" style="68" customWidth="1"/>
    <col min="4879" max="4879" width="11" style="68" customWidth="1"/>
    <col min="4880" max="4880" width="10.85546875" style="68" customWidth="1"/>
    <col min="4881" max="5120" width="9.140625" style="68"/>
    <col min="5121" max="5121" width="88.85546875" style="68" customWidth="1"/>
    <col min="5122" max="5122" width="15.5703125" style="68" customWidth="1"/>
    <col min="5123" max="5123" width="12.85546875" style="68" customWidth="1"/>
    <col min="5124" max="5124" width="12.28515625" style="68" customWidth="1"/>
    <col min="5125" max="5125" width="10.28515625" style="68" customWidth="1"/>
    <col min="5126" max="5126" width="8.7109375" style="68" customWidth="1"/>
    <col min="5127" max="5127" width="11" style="68" customWidth="1"/>
    <col min="5128" max="5128" width="9.42578125" style="68" customWidth="1"/>
    <col min="5129" max="5129" width="10.42578125" style="68" customWidth="1"/>
    <col min="5130" max="5130" width="12.28515625" style="68" customWidth="1"/>
    <col min="5131" max="5132" width="9.5703125" style="68" customWidth="1"/>
    <col min="5133" max="5133" width="12" style="68" customWidth="1"/>
    <col min="5134" max="5134" width="12.5703125" style="68" customWidth="1"/>
    <col min="5135" max="5135" width="11" style="68" customWidth="1"/>
    <col min="5136" max="5136" width="10.85546875" style="68" customWidth="1"/>
    <col min="5137" max="5376" width="9.140625" style="68"/>
    <col min="5377" max="5377" width="88.85546875" style="68" customWidth="1"/>
    <col min="5378" max="5378" width="15.5703125" style="68" customWidth="1"/>
    <col min="5379" max="5379" width="12.85546875" style="68" customWidth="1"/>
    <col min="5380" max="5380" width="12.28515625" style="68" customWidth="1"/>
    <col min="5381" max="5381" width="10.28515625" style="68" customWidth="1"/>
    <col min="5382" max="5382" width="8.7109375" style="68" customWidth="1"/>
    <col min="5383" max="5383" width="11" style="68" customWidth="1"/>
    <col min="5384" max="5384" width="9.42578125" style="68" customWidth="1"/>
    <col min="5385" max="5385" width="10.42578125" style="68" customWidth="1"/>
    <col min="5386" max="5386" width="12.28515625" style="68" customWidth="1"/>
    <col min="5387" max="5388" width="9.5703125" style="68" customWidth="1"/>
    <col min="5389" max="5389" width="12" style="68" customWidth="1"/>
    <col min="5390" max="5390" width="12.5703125" style="68" customWidth="1"/>
    <col min="5391" max="5391" width="11" style="68" customWidth="1"/>
    <col min="5392" max="5392" width="10.85546875" style="68" customWidth="1"/>
    <col min="5393" max="5632" width="9.140625" style="68"/>
    <col min="5633" max="5633" width="88.85546875" style="68" customWidth="1"/>
    <col min="5634" max="5634" width="15.5703125" style="68" customWidth="1"/>
    <col min="5635" max="5635" width="12.85546875" style="68" customWidth="1"/>
    <col min="5636" max="5636" width="12.28515625" style="68" customWidth="1"/>
    <col min="5637" max="5637" width="10.28515625" style="68" customWidth="1"/>
    <col min="5638" max="5638" width="8.7109375" style="68" customWidth="1"/>
    <col min="5639" max="5639" width="11" style="68" customWidth="1"/>
    <col min="5640" max="5640" width="9.42578125" style="68" customWidth="1"/>
    <col min="5641" max="5641" width="10.42578125" style="68" customWidth="1"/>
    <col min="5642" max="5642" width="12.28515625" style="68" customWidth="1"/>
    <col min="5643" max="5644" width="9.5703125" style="68" customWidth="1"/>
    <col min="5645" max="5645" width="12" style="68" customWidth="1"/>
    <col min="5646" max="5646" width="12.5703125" style="68" customWidth="1"/>
    <col min="5647" max="5647" width="11" style="68" customWidth="1"/>
    <col min="5648" max="5648" width="10.85546875" style="68" customWidth="1"/>
    <col min="5649" max="5888" width="9.140625" style="68"/>
    <col min="5889" max="5889" width="88.85546875" style="68" customWidth="1"/>
    <col min="5890" max="5890" width="15.5703125" style="68" customWidth="1"/>
    <col min="5891" max="5891" width="12.85546875" style="68" customWidth="1"/>
    <col min="5892" max="5892" width="12.28515625" style="68" customWidth="1"/>
    <col min="5893" max="5893" width="10.28515625" style="68" customWidth="1"/>
    <col min="5894" max="5894" width="8.7109375" style="68" customWidth="1"/>
    <col min="5895" max="5895" width="11" style="68" customWidth="1"/>
    <col min="5896" max="5896" width="9.42578125" style="68" customWidth="1"/>
    <col min="5897" max="5897" width="10.42578125" style="68" customWidth="1"/>
    <col min="5898" max="5898" width="12.28515625" style="68" customWidth="1"/>
    <col min="5899" max="5900" width="9.5703125" style="68" customWidth="1"/>
    <col min="5901" max="5901" width="12" style="68" customWidth="1"/>
    <col min="5902" max="5902" width="12.5703125" style="68" customWidth="1"/>
    <col min="5903" max="5903" width="11" style="68" customWidth="1"/>
    <col min="5904" max="5904" width="10.85546875" style="68" customWidth="1"/>
    <col min="5905" max="6144" width="9.140625" style="68"/>
    <col min="6145" max="6145" width="88.85546875" style="68" customWidth="1"/>
    <col min="6146" max="6146" width="15.5703125" style="68" customWidth="1"/>
    <col min="6147" max="6147" width="12.85546875" style="68" customWidth="1"/>
    <col min="6148" max="6148" width="12.28515625" style="68" customWidth="1"/>
    <col min="6149" max="6149" width="10.28515625" style="68" customWidth="1"/>
    <col min="6150" max="6150" width="8.7109375" style="68" customWidth="1"/>
    <col min="6151" max="6151" width="11" style="68" customWidth="1"/>
    <col min="6152" max="6152" width="9.42578125" style="68" customWidth="1"/>
    <col min="6153" max="6153" width="10.42578125" style="68" customWidth="1"/>
    <col min="6154" max="6154" width="12.28515625" style="68" customWidth="1"/>
    <col min="6155" max="6156" width="9.5703125" style="68" customWidth="1"/>
    <col min="6157" max="6157" width="12" style="68" customWidth="1"/>
    <col min="6158" max="6158" width="12.5703125" style="68" customWidth="1"/>
    <col min="6159" max="6159" width="11" style="68" customWidth="1"/>
    <col min="6160" max="6160" width="10.85546875" style="68" customWidth="1"/>
    <col min="6161" max="6400" width="9.140625" style="68"/>
    <col min="6401" max="6401" width="88.85546875" style="68" customWidth="1"/>
    <col min="6402" max="6402" width="15.5703125" style="68" customWidth="1"/>
    <col min="6403" max="6403" width="12.85546875" style="68" customWidth="1"/>
    <col min="6404" max="6404" width="12.28515625" style="68" customWidth="1"/>
    <col min="6405" max="6405" width="10.28515625" style="68" customWidth="1"/>
    <col min="6406" max="6406" width="8.7109375" style="68" customWidth="1"/>
    <col min="6407" max="6407" width="11" style="68" customWidth="1"/>
    <col min="6408" max="6408" width="9.42578125" style="68" customWidth="1"/>
    <col min="6409" max="6409" width="10.42578125" style="68" customWidth="1"/>
    <col min="6410" max="6410" width="12.28515625" style="68" customWidth="1"/>
    <col min="6411" max="6412" width="9.5703125" style="68" customWidth="1"/>
    <col min="6413" max="6413" width="12" style="68" customWidth="1"/>
    <col min="6414" max="6414" width="12.5703125" style="68" customWidth="1"/>
    <col min="6415" max="6415" width="11" style="68" customWidth="1"/>
    <col min="6416" max="6416" width="10.85546875" style="68" customWidth="1"/>
    <col min="6417" max="6656" width="9.140625" style="68"/>
    <col min="6657" max="6657" width="88.85546875" style="68" customWidth="1"/>
    <col min="6658" max="6658" width="15.5703125" style="68" customWidth="1"/>
    <col min="6659" max="6659" width="12.85546875" style="68" customWidth="1"/>
    <col min="6660" max="6660" width="12.28515625" style="68" customWidth="1"/>
    <col min="6661" max="6661" width="10.28515625" style="68" customWidth="1"/>
    <col min="6662" max="6662" width="8.7109375" style="68" customWidth="1"/>
    <col min="6663" max="6663" width="11" style="68" customWidth="1"/>
    <col min="6664" max="6664" width="9.42578125" style="68" customWidth="1"/>
    <col min="6665" max="6665" width="10.42578125" style="68" customWidth="1"/>
    <col min="6666" max="6666" width="12.28515625" style="68" customWidth="1"/>
    <col min="6667" max="6668" width="9.5703125" style="68" customWidth="1"/>
    <col min="6669" max="6669" width="12" style="68" customWidth="1"/>
    <col min="6670" max="6670" width="12.5703125" style="68" customWidth="1"/>
    <col min="6671" max="6671" width="11" style="68" customWidth="1"/>
    <col min="6672" max="6672" width="10.85546875" style="68" customWidth="1"/>
    <col min="6673" max="6912" width="9.140625" style="68"/>
    <col min="6913" max="6913" width="88.85546875" style="68" customWidth="1"/>
    <col min="6914" max="6914" width="15.5703125" style="68" customWidth="1"/>
    <col min="6915" max="6915" width="12.85546875" style="68" customWidth="1"/>
    <col min="6916" max="6916" width="12.28515625" style="68" customWidth="1"/>
    <col min="6917" max="6917" width="10.28515625" style="68" customWidth="1"/>
    <col min="6918" max="6918" width="8.7109375" style="68" customWidth="1"/>
    <col min="6919" max="6919" width="11" style="68" customWidth="1"/>
    <col min="6920" max="6920" width="9.42578125" style="68" customWidth="1"/>
    <col min="6921" max="6921" width="10.42578125" style="68" customWidth="1"/>
    <col min="6922" max="6922" width="12.28515625" style="68" customWidth="1"/>
    <col min="6923" max="6924" width="9.5703125" style="68" customWidth="1"/>
    <col min="6925" max="6925" width="12" style="68" customWidth="1"/>
    <col min="6926" max="6926" width="12.5703125" style="68" customWidth="1"/>
    <col min="6927" max="6927" width="11" style="68" customWidth="1"/>
    <col min="6928" max="6928" width="10.85546875" style="68" customWidth="1"/>
    <col min="6929" max="7168" width="9.140625" style="68"/>
    <col min="7169" max="7169" width="88.85546875" style="68" customWidth="1"/>
    <col min="7170" max="7170" width="15.5703125" style="68" customWidth="1"/>
    <col min="7171" max="7171" width="12.85546875" style="68" customWidth="1"/>
    <col min="7172" max="7172" width="12.28515625" style="68" customWidth="1"/>
    <col min="7173" max="7173" width="10.28515625" style="68" customWidth="1"/>
    <col min="7174" max="7174" width="8.7109375" style="68" customWidth="1"/>
    <col min="7175" max="7175" width="11" style="68" customWidth="1"/>
    <col min="7176" max="7176" width="9.42578125" style="68" customWidth="1"/>
    <col min="7177" max="7177" width="10.42578125" style="68" customWidth="1"/>
    <col min="7178" max="7178" width="12.28515625" style="68" customWidth="1"/>
    <col min="7179" max="7180" width="9.5703125" style="68" customWidth="1"/>
    <col min="7181" max="7181" width="12" style="68" customWidth="1"/>
    <col min="7182" max="7182" width="12.5703125" style="68" customWidth="1"/>
    <col min="7183" max="7183" width="11" style="68" customWidth="1"/>
    <col min="7184" max="7184" width="10.85546875" style="68" customWidth="1"/>
    <col min="7185" max="7424" width="9.140625" style="68"/>
    <col min="7425" max="7425" width="88.85546875" style="68" customWidth="1"/>
    <col min="7426" max="7426" width="15.5703125" style="68" customWidth="1"/>
    <col min="7427" max="7427" width="12.85546875" style="68" customWidth="1"/>
    <col min="7428" max="7428" width="12.28515625" style="68" customWidth="1"/>
    <col min="7429" max="7429" width="10.28515625" style="68" customWidth="1"/>
    <col min="7430" max="7430" width="8.7109375" style="68" customWidth="1"/>
    <col min="7431" max="7431" width="11" style="68" customWidth="1"/>
    <col min="7432" max="7432" width="9.42578125" style="68" customWidth="1"/>
    <col min="7433" max="7433" width="10.42578125" style="68" customWidth="1"/>
    <col min="7434" max="7434" width="12.28515625" style="68" customWidth="1"/>
    <col min="7435" max="7436" width="9.5703125" style="68" customWidth="1"/>
    <col min="7437" max="7437" width="12" style="68" customWidth="1"/>
    <col min="7438" max="7438" width="12.5703125" style="68" customWidth="1"/>
    <col min="7439" max="7439" width="11" style="68" customWidth="1"/>
    <col min="7440" max="7440" width="10.85546875" style="68" customWidth="1"/>
    <col min="7441" max="7680" width="9.140625" style="68"/>
    <col min="7681" max="7681" width="88.85546875" style="68" customWidth="1"/>
    <col min="7682" max="7682" width="15.5703125" style="68" customWidth="1"/>
    <col min="7683" max="7683" width="12.85546875" style="68" customWidth="1"/>
    <col min="7684" max="7684" width="12.28515625" style="68" customWidth="1"/>
    <col min="7685" max="7685" width="10.28515625" style="68" customWidth="1"/>
    <col min="7686" max="7686" width="8.7109375" style="68" customWidth="1"/>
    <col min="7687" max="7687" width="11" style="68" customWidth="1"/>
    <col min="7688" max="7688" width="9.42578125" style="68" customWidth="1"/>
    <col min="7689" max="7689" width="10.42578125" style="68" customWidth="1"/>
    <col min="7690" max="7690" width="12.28515625" style="68" customWidth="1"/>
    <col min="7691" max="7692" width="9.5703125" style="68" customWidth="1"/>
    <col min="7693" max="7693" width="12" style="68" customWidth="1"/>
    <col min="7694" max="7694" width="12.5703125" style="68" customWidth="1"/>
    <col min="7695" max="7695" width="11" style="68" customWidth="1"/>
    <col min="7696" max="7696" width="10.85546875" style="68" customWidth="1"/>
    <col min="7697" max="7936" width="9.140625" style="68"/>
    <col min="7937" max="7937" width="88.85546875" style="68" customWidth="1"/>
    <col min="7938" max="7938" width="15.5703125" style="68" customWidth="1"/>
    <col min="7939" max="7939" width="12.85546875" style="68" customWidth="1"/>
    <col min="7940" max="7940" width="12.28515625" style="68" customWidth="1"/>
    <col min="7941" max="7941" width="10.28515625" style="68" customWidth="1"/>
    <col min="7942" max="7942" width="8.7109375" style="68" customWidth="1"/>
    <col min="7943" max="7943" width="11" style="68" customWidth="1"/>
    <col min="7944" max="7944" width="9.42578125" style="68" customWidth="1"/>
    <col min="7945" max="7945" width="10.42578125" style="68" customWidth="1"/>
    <col min="7946" max="7946" width="12.28515625" style="68" customWidth="1"/>
    <col min="7947" max="7948" width="9.5703125" style="68" customWidth="1"/>
    <col min="7949" max="7949" width="12" style="68" customWidth="1"/>
    <col min="7950" max="7950" width="12.5703125" style="68" customWidth="1"/>
    <col min="7951" max="7951" width="11" style="68" customWidth="1"/>
    <col min="7952" max="7952" width="10.85546875" style="68" customWidth="1"/>
    <col min="7953" max="8192" width="9.140625" style="68"/>
    <col min="8193" max="8193" width="88.85546875" style="68" customWidth="1"/>
    <col min="8194" max="8194" width="15.5703125" style="68" customWidth="1"/>
    <col min="8195" max="8195" width="12.85546875" style="68" customWidth="1"/>
    <col min="8196" max="8196" width="12.28515625" style="68" customWidth="1"/>
    <col min="8197" max="8197" width="10.28515625" style="68" customWidth="1"/>
    <col min="8198" max="8198" width="8.7109375" style="68" customWidth="1"/>
    <col min="8199" max="8199" width="11" style="68" customWidth="1"/>
    <col min="8200" max="8200" width="9.42578125" style="68" customWidth="1"/>
    <col min="8201" max="8201" width="10.42578125" style="68" customWidth="1"/>
    <col min="8202" max="8202" width="12.28515625" style="68" customWidth="1"/>
    <col min="8203" max="8204" width="9.5703125" style="68" customWidth="1"/>
    <col min="8205" max="8205" width="12" style="68" customWidth="1"/>
    <col min="8206" max="8206" width="12.5703125" style="68" customWidth="1"/>
    <col min="8207" max="8207" width="11" style="68" customWidth="1"/>
    <col min="8208" max="8208" width="10.85546875" style="68" customWidth="1"/>
    <col min="8209" max="8448" width="9.140625" style="68"/>
    <col min="8449" max="8449" width="88.85546875" style="68" customWidth="1"/>
    <col min="8450" max="8450" width="15.5703125" style="68" customWidth="1"/>
    <col min="8451" max="8451" width="12.85546875" style="68" customWidth="1"/>
    <col min="8452" max="8452" width="12.28515625" style="68" customWidth="1"/>
    <col min="8453" max="8453" width="10.28515625" style="68" customWidth="1"/>
    <col min="8454" max="8454" width="8.7109375" style="68" customWidth="1"/>
    <col min="8455" max="8455" width="11" style="68" customWidth="1"/>
    <col min="8456" max="8456" width="9.42578125" style="68" customWidth="1"/>
    <col min="8457" max="8457" width="10.42578125" style="68" customWidth="1"/>
    <col min="8458" max="8458" width="12.28515625" style="68" customWidth="1"/>
    <col min="8459" max="8460" width="9.5703125" style="68" customWidth="1"/>
    <col min="8461" max="8461" width="12" style="68" customWidth="1"/>
    <col min="8462" max="8462" width="12.5703125" style="68" customWidth="1"/>
    <col min="8463" max="8463" width="11" style="68" customWidth="1"/>
    <col min="8464" max="8464" width="10.85546875" style="68" customWidth="1"/>
    <col min="8465" max="8704" width="9.140625" style="68"/>
    <col min="8705" max="8705" width="88.85546875" style="68" customWidth="1"/>
    <col min="8706" max="8706" width="15.5703125" style="68" customWidth="1"/>
    <col min="8707" max="8707" width="12.85546875" style="68" customWidth="1"/>
    <col min="8708" max="8708" width="12.28515625" style="68" customWidth="1"/>
    <col min="8709" max="8709" width="10.28515625" style="68" customWidth="1"/>
    <col min="8710" max="8710" width="8.7109375" style="68" customWidth="1"/>
    <col min="8711" max="8711" width="11" style="68" customWidth="1"/>
    <col min="8712" max="8712" width="9.42578125" style="68" customWidth="1"/>
    <col min="8713" max="8713" width="10.42578125" style="68" customWidth="1"/>
    <col min="8714" max="8714" width="12.28515625" style="68" customWidth="1"/>
    <col min="8715" max="8716" width="9.5703125" style="68" customWidth="1"/>
    <col min="8717" max="8717" width="12" style="68" customWidth="1"/>
    <col min="8718" max="8718" width="12.5703125" style="68" customWidth="1"/>
    <col min="8719" max="8719" width="11" style="68" customWidth="1"/>
    <col min="8720" max="8720" width="10.85546875" style="68" customWidth="1"/>
    <col min="8721" max="8960" width="9.140625" style="68"/>
    <col min="8961" max="8961" width="88.85546875" style="68" customWidth="1"/>
    <col min="8962" max="8962" width="15.5703125" style="68" customWidth="1"/>
    <col min="8963" max="8963" width="12.85546875" style="68" customWidth="1"/>
    <col min="8964" max="8964" width="12.28515625" style="68" customWidth="1"/>
    <col min="8965" max="8965" width="10.28515625" style="68" customWidth="1"/>
    <col min="8966" max="8966" width="8.7109375" style="68" customWidth="1"/>
    <col min="8967" max="8967" width="11" style="68" customWidth="1"/>
    <col min="8968" max="8968" width="9.42578125" style="68" customWidth="1"/>
    <col min="8969" max="8969" width="10.42578125" style="68" customWidth="1"/>
    <col min="8970" max="8970" width="12.28515625" style="68" customWidth="1"/>
    <col min="8971" max="8972" width="9.5703125" style="68" customWidth="1"/>
    <col min="8973" max="8973" width="12" style="68" customWidth="1"/>
    <col min="8974" max="8974" width="12.5703125" style="68" customWidth="1"/>
    <col min="8975" max="8975" width="11" style="68" customWidth="1"/>
    <col min="8976" max="8976" width="10.85546875" style="68" customWidth="1"/>
    <col min="8977" max="9216" width="9.140625" style="68"/>
    <col min="9217" max="9217" width="88.85546875" style="68" customWidth="1"/>
    <col min="9218" max="9218" width="15.5703125" style="68" customWidth="1"/>
    <col min="9219" max="9219" width="12.85546875" style="68" customWidth="1"/>
    <col min="9220" max="9220" width="12.28515625" style="68" customWidth="1"/>
    <col min="9221" max="9221" width="10.28515625" style="68" customWidth="1"/>
    <col min="9222" max="9222" width="8.7109375" style="68" customWidth="1"/>
    <col min="9223" max="9223" width="11" style="68" customWidth="1"/>
    <col min="9224" max="9224" width="9.42578125" style="68" customWidth="1"/>
    <col min="9225" max="9225" width="10.42578125" style="68" customWidth="1"/>
    <col min="9226" max="9226" width="12.28515625" style="68" customWidth="1"/>
    <col min="9227" max="9228" width="9.5703125" style="68" customWidth="1"/>
    <col min="9229" max="9229" width="12" style="68" customWidth="1"/>
    <col min="9230" max="9230" width="12.5703125" style="68" customWidth="1"/>
    <col min="9231" max="9231" width="11" style="68" customWidth="1"/>
    <col min="9232" max="9232" width="10.85546875" style="68" customWidth="1"/>
    <col min="9233" max="9472" width="9.140625" style="68"/>
    <col min="9473" max="9473" width="88.85546875" style="68" customWidth="1"/>
    <col min="9474" max="9474" width="15.5703125" style="68" customWidth="1"/>
    <col min="9475" max="9475" width="12.85546875" style="68" customWidth="1"/>
    <col min="9476" max="9476" width="12.28515625" style="68" customWidth="1"/>
    <col min="9477" max="9477" width="10.28515625" style="68" customWidth="1"/>
    <col min="9478" max="9478" width="8.7109375" style="68" customWidth="1"/>
    <col min="9479" max="9479" width="11" style="68" customWidth="1"/>
    <col min="9480" max="9480" width="9.42578125" style="68" customWidth="1"/>
    <col min="9481" max="9481" width="10.42578125" style="68" customWidth="1"/>
    <col min="9482" max="9482" width="12.28515625" style="68" customWidth="1"/>
    <col min="9483" max="9484" width="9.5703125" style="68" customWidth="1"/>
    <col min="9485" max="9485" width="12" style="68" customWidth="1"/>
    <col min="9486" max="9486" width="12.5703125" style="68" customWidth="1"/>
    <col min="9487" max="9487" width="11" style="68" customWidth="1"/>
    <col min="9488" max="9488" width="10.85546875" style="68" customWidth="1"/>
    <col min="9489" max="9728" width="9.140625" style="68"/>
    <col min="9729" max="9729" width="88.85546875" style="68" customWidth="1"/>
    <col min="9730" max="9730" width="15.5703125" style="68" customWidth="1"/>
    <col min="9731" max="9731" width="12.85546875" style="68" customWidth="1"/>
    <col min="9732" max="9732" width="12.28515625" style="68" customWidth="1"/>
    <col min="9733" max="9733" width="10.28515625" style="68" customWidth="1"/>
    <col min="9734" max="9734" width="8.7109375" style="68" customWidth="1"/>
    <col min="9735" max="9735" width="11" style="68" customWidth="1"/>
    <col min="9736" max="9736" width="9.42578125" style="68" customWidth="1"/>
    <col min="9737" max="9737" width="10.42578125" style="68" customWidth="1"/>
    <col min="9738" max="9738" width="12.28515625" style="68" customWidth="1"/>
    <col min="9739" max="9740" width="9.5703125" style="68" customWidth="1"/>
    <col min="9741" max="9741" width="12" style="68" customWidth="1"/>
    <col min="9742" max="9742" width="12.5703125" style="68" customWidth="1"/>
    <col min="9743" max="9743" width="11" style="68" customWidth="1"/>
    <col min="9744" max="9744" width="10.85546875" style="68" customWidth="1"/>
    <col min="9745" max="9984" width="9.140625" style="68"/>
    <col min="9985" max="9985" width="88.85546875" style="68" customWidth="1"/>
    <col min="9986" max="9986" width="15.5703125" style="68" customWidth="1"/>
    <col min="9987" max="9987" width="12.85546875" style="68" customWidth="1"/>
    <col min="9988" max="9988" width="12.28515625" style="68" customWidth="1"/>
    <col min="9989" max="9989" width="10.28515625" style="68" customWidth="1"/>
    <col min="9990" max="9990" width="8.7109375" style="68" customWidth="1"/>
    <col min="9991" max="9991" width="11" style="68" customWidth="1"/>
    <col min="9992" max="9992" width="9.42578125" style="68" customWidth="1"/>
    <col min="9993" max="9993" width="10.42578125" style="68" customWidth="1"/>
    <col min="9994" max="9994" width="12.28515625" style="68" customWidth="1"/>
    <col min="9995" max="9996" width="9.5703125" style="68" customWidth="1"/>
    <col min="9997" max="9997" width="12" style="68" customWidth="1"/>
    <col min="9998" max="9998" width="12.5703125" style="68" customWidth="1"/>
    <col min="9999" max="9999" width="11" style="68" customWidth="1"/>
    <col min="10000" max="10000" width="10.85546875" style="68" customWidth="1"/>
    <col min="10001" max="10240" width="9.140625" style="68"/>
    <col min="10241" max="10241" width="88.85546875" style="68" customWidth="1"/>
    <col min="10242" max="10242" width="15.5703125" style="68" customWidth="1"/>
    <col min="10243" max="10243" width="12.85546875" style="68" customWidth="1"/>
    <col min="10244" max="10244" width="12.28515625" style="68" customWidth="1"/>
    <col min="10245" max="10245" width="10.28515625" style="68" customWidth="1"/>
    <col min="10246" max="10246" width="8.7109375" style="68" customWidth="1"/>
    <col min="10247" max="10247" width="11" style="68" customWidth="1"/>
    <col min="10248" max="10248" width="9.42578125" style="68" customWidth="1"/>
    <col min="10249" max="10249" width="10.42578125" style="68" customWidth="1"/>
    <col min="10250" max="10250" width="12.28515625" style="68" customWidth="1"/>
    <col min="10251" max="10252" width="9.5703125" style="68" customWidth="1"/>
    <col min="10253" max="10253" width="12" style="68" customWidth="1"/>
    <col min="10254" max="10254" width="12.5703125" style="68" customWidth="1"/>
    <col min="10255" max="10255" width="11" style="68" customWidth="1"/>
    <col min="10256" max="10256" width="10.85546875" style="68" customWidth="1"/>
    <col min="10257" max="10496" width="9.140625" style="68"/>
    <col min="10497" max="10497" width="88.85546875" style="68" customWidth="1"/>
    <col min="10498" max="10498" width="15.5703125" style="68" customWidth="1"/>
    <col min="10499" max="10499" width="12.85546875" style="68" customWidth="1"/>
    <col min="10500" max="10500" width="12.28515625" style="68" customWidth="1"/>
    <col min="10501" max="10501" width="10.28515625" style="68" customWidth="1"/>
    <col min="10502" max="10502" width="8.7109375" style="68" customWidth="1"/>
    <col min="10503" max="10503" width="11" style="68" customWidth="1"/>
    <col min="10504" max="10504" width="9.42578125" style="68" customWidth="1"/>
    <col min="10505" max="10505" width="10.42578125" style="68" customWidth="1"/>
    <col min="10506" max="10506" width="12.28515625" style="68" customWidth="1"/>
    <col min="10507" max="10508" width="9.5703125" style="68" customWidth="1"/>
    <col min="10509" max="10509" width="12" style="68" customWidth="1"/>
    <col min="10510" max="10510" width="12.5703125" style="68" customWidth="1"/>
    <col min="10511" max="10511" width="11" style="68" customWidth="1"/>
    <col min="10512" max="10512" width="10.85546875" style="68" customWidth="1"/>
    <col min="10513" max="10752" width="9.140625" style="68"/>
    <col min="10753" max="10753" width="88.85546875" style="68" customWidth="1"/>
    <col min="10754" max="10754" width="15.5703125" style="68" customWidth="1"/>
    <col min="10755" max="10755" width="12.85546875" style="68" customWidth="1"/>
    <col min="10756" max="10756" width="12.28515625" style="68" customWidth="1"/>
    <col min="10757" max="10757" width="10.28515625" style="68" customWidth="1"/>
    <col min="10758" max="10758" width="8.7109375" style="68" customWidth="1"/>
    <col min="10759" max="10759" width="11" style="68" customWidth="1"/>
    <col min="10760" max="10760" width="9.42578125" style="68" customWidth="1"/>
    <col min="10761" max="10761" width="10.42578125" style="68" customWidth="1"/>
    <col min="10762" max="10762" width="12.28515625" style="68" customWidth="1"/>
    <col min="10763" max="10764" width="9.5703125" style="68" customWidth="1"/>
    <col min="10765" max="10765" width="12" style="68" customWidth="1"/>
    <col min="10766" max="10766" width="12.5703125" style="68" customWidth="1"/>
    <col min="10767" max="10767" width="11" style="68" customWidth="1"/>
    <col min="10768" max="10768" width="10.85546875" style="68" customWidth="1"/>
    <col min="10769" max="11008" width="9.140625" style="68"/>
    <col min="11009" max="11009" width="88.85546875" style="68" customWidth="1"/>
    <col min="11010" max="11010" width="15.5703125" style="68" customWidth="1"/>
    <col min="11011" max="11011" width="12.85546875" style="68" customWidth="1"/>
    <col min="11012" max="11012" width="12.28515625" style="68" customWidth="1"/>
    <col min="11013" max="11013" width="10.28515625" style="68" customWidth="1"/>
    <col min="11014" max="11014" width="8.7109375" style="68" customWidth="1"/>
    <col min="11015" max="11015" width="11" style="68" customWidth="1"/>
    <col min="11016" max="11016" width="9.42578125" style="68" customWidth="1"/>
    <col min="11017" max="11017" width="10.42578125" style="68" customWidth="1"/>
    <col min="11018" max="11018" width="12.28515625" style="68" customWidth="1"/>
    <col min="11019" max="11020" width="9.5703125" style="68" customWidth="1"/>
    <col min="11021" max="11021" width="12" style="68" customWidth="1"/>
    <col min="11022" max="11022" width="12.5703125" style="68" customWidth="1"/>
    <col min="11023" max="11023" width="11" style="68" customWidth="1"/>
    <col min="11024" max="11024" width="10.85546875" style="68" customWidth="1"/>
    <col min="11025" max="11264" width="9.140625" style="68"/>
    <col min="11265" max="11265" width="88.85546875" style="68" customWidth="1"/>
    <col min="11266" max="11266" width="15.5703125" style="68" customWidth="1"/>
    <col min="11267" max="11267" width="12.85546875" style="68" customWidth="1"/>
    <col min="11268" max="11268" width="12.28515625" style="68" customWidth="1"/>
    <col min="11269" max="11269" width="10.28515625" style="68" customWidth="1"/>
    <col min="11270" max="11270" width="8.7109375" style="68" customWidth="1"/>
    <col min="11271" max="11271" width="11" style="68" customWidth="1"/>
    <col min="11272" max="11272" width="9.42578125" style="68" customWidth="1"/>
    <col min="11273" max="11273" width="10.42578125" style="68" customWidth="1"/>
    <col min="11274" max="11274" width="12.28515625" style="68" customWidth="1"/>
    <col min="11275" max="11276" width="9.5703125" style="68" customWidth="1"/>
    <col min="11277" max="11277" width="12" style="68" customWidth="1"/>
    <col min="11278" max="11278" width="12.5703125" style="68" customWidth="1"/>
    <col min="11279" max="11279" width="11" style="68" customWidth="1"/>
    <col min="11280" max="11280" width="10.85546875" style="68" customWidth="1"/>
    <col min="11281" max="11520" width="9.140625" style="68"/>
    <col min="11521" max="11521" width="88.85546875" style="68" customWidth="1"/>
    <col min="11522" max="11522" width="15.5703125" style="68" customWidth="1"/>
    <col min="11523" max="11523" width="12.85546875" style="68" customWidth="1"/>
    <col min="11524" max="11524" width="12.28515625" style="68" customWidth="1"/>
    <col min="11525" max="11525" width="10.28515625" style="68" customWidth="1"/>
    <col min="11526" max="11526" width="8.7109375" style="68" customWidth="1"/>
    <col min="11527" max="11527" width="11" style="68" customWidth="1"/>
    <col min="11528" max="11528" width="9.42578125" style="68" customWidth="1"/>
    <col min="11529" max="11529" width="10.42578125" style="68" customWidth="1"/>
    <col min="11530" max="11530" width="12.28515625" style="68" customWidth="1"/>
    <col min="11531" max="11532" width="9.5703125" style="68" customWidth="1"/>
    <col min="11533" max="11533" width="12" style="68" customWidth="1"/>
    <col min="11534" max="11534" width="12.5703125" style="68" customWidth="1"/>
    <col min="11535" max="11535" width="11" style="68" customWidth="1"/>
    <col min="11536" max="11536" width="10.85546875" style="68" customWidth="1"/>
    <col min="11537" max="11776" width="9.140625" style="68"/>
    <col min="11777" max="11777" width="88.85546875" style="68" customWidth="1"/>
    <col min="11778" max="11778" width="15.5703125" style="68" customWidth="1"/>
    <col min="11779" max="11779" width="12.85546875" style="68" customWidth="1"/>
    <col min="11780" max="11780" width="12.28515625" style="68" customWidth="1"/>
    <col min="11781" max="11781" width="10.28515625" style="68" customWidth="1"/>
    <col min="11782" max="11782" width="8.7109375" style="68" customWidth="1"/>
    <col min="11783" max="11783" width="11" style="68" customWidth="1"/>
    <col min="11784" max="11784" width="9.42578125" style="68" customWidth="1"/>
    <col min="11785" max="11785" width="10.42578125" style="68" customWidth="1"/>
    <col min="11786" max="11786" width="12.28515625" style="68" customWidth="1"/>
    <col min="11787" max="11788" width="9.5703125" style="68" customWidth="1"/>
    <col min="11789" max="11789" width="12" style="68" customWidth="1"/>
    <col min="11790" max="11790" width="12.5703125" style="68" customWidth="1"/>
    <col min="11791" max="11791" width="11" style="68" customWidth="1"/>
    <col min="11792" max="11792" width="10.85546875" style="68" customWidth="1"/>
    <col min="11793" max="12032" width="9.140625" style="68"/>
    <col min="12033" max="12033" width="88.85546875" style="68" customWidth="1"/>
    <col min="12034" max="12034" width="15.5703125" style="68" customWidth="1"/>
    <col min="12035" max="12035" width="12.85546875" style="68" customWidth="1"/>
    <col min="12036" max="12036" width="12.28515625" style="68" customWidth="1"/>
    <col min="12037" max="12037" width="10.28515625" style="68" customWidth="1"/>
    <col min="12038" max="12038" width="8.7109375" style="68" customWidth="1"/>
    <col min="12039" max="12039" width="11" style="68" customWidth="1"/>
    <col min="12040" max="12040" width="9.42578125" style="68" customWidth="1"/>
    <col min="12041" max="12041" width="10.42578125" style="68" customWidth="1"/>
    <col min="12042" max="12042" width="12.28515625" style="68" customWidth="1"/>
    <col min="12043" max="12044" width="9.5703125" style="68" customWidth="1"/>
    <col min="12045" max="12045" width="12" style="68" customWidth="1"/>
    <col min="12046" max="12046" width="12.5703125" style="68" customWidth="1"/>
    <col min="12047" max="12047" width="11" style="68" customWidth="1"/>
    <col min="12048" max="12048" width="10.85546875" style="68" customWidth="1"/>
    <col min="12049" max="12288" width="9.140625" style="68"/>
    <col min="12289" max="12289" width="88.85546875" style="68" customWidth="1"/>
    <col min="12290" max="12290" width="15.5703125" style="68" customWidth="1"/>
    <col min="12291" max="12291" width="12.85546875" style="68" customWidth="1"/>
    <col min="12292" max="12292" width="12.28515625" style="68" customWidth="1"/>
    <col min="12293" max="12293" width="10.28515625" style="68" customWidth="1"/>
    <col min="12294" max="12294" width="8.7109375" style="68" customWidth="1"/>
    <col min="12295" max="12295" width="11" style="68" customWidth="1"/>
    <col min="12296" max="12296" width="9.42578125" style="68" customWidth="1"/>
    <col min="12297" max="12297" width="10.42578125" style="68" customWidth="1"/>
    <col min="12298" max="12298" width="12.28515625" style="68" customWidth="1"/>
    <col min="12299" max="12300" width="9.5703125" style="68" customWidth="1"/>
    <col min="12301" max="12301" width="12" style="68" customWidth="1"/>
    <col min="12302" max="12302" width="12.5703125" style="68" customWidth="1"/>
    <col min="12303" max="12303" width="11" style="68" customWidth="1"/>
    <col min="12304" max="12304" width="10.85546875" style="68" customWidth="1"/>
    <col min="12305" max="12544" width="9.140625" style="68"/>
    <col min="12545" max="12545" width="88.85546875" style="68" customWidth="1"/>
    <col min="12546" max="12546" width="15.5703125" style="68" customWidth="1"/>
    <col min="12547" max="12547" width="12.85546875" style="68" customWidth="1"/>
    <col min="12548" max="12548" width="12.28515625" style="68" customWidth="1"/>
    <col min="12549" max="12549" width="10.28515625" style="68" customWidth="1"/>
    <col min="12550" max="12550" width="8.7109375" style="68" customWidth="1"/>
    <col min="12551" max="12551" width="11" style="68" customWidth="1"/>
    <col min="12552" max="12552" width="9.42578125" style="68" customWidth="1"/>
    <col min="12553" max="12553" width="10.42578125" style="68" customWidth="1"/>
    <col min="12554" max="12554" width="12.28515625" style="68" customWidth="1"/>
    <col min="12555" max="12556" width="9.5703125" style="68" customWidth="1"/>
    <col min="12557" max="12557" width="12" style="68" customWidth="1"/>
    <col min="12558" max="12558" width="12.5703125" style="68" customWidth="1"/>
    <col min="12559" max="12559" width="11" style="68" customWidth="1"/>
    <col min="12560" max="12560" width="10.85546875" style="68" customWidth="1"/>
    <col min="12561" max="12800" width="9.140625" style="68"/>
    <col min="12801" max="12801" width="88.85546875" style="68" customWidth="1"/>
    <col min="12802" max="12802" width="15.5703125" style="68" customWidth="1"/>
    <col min="12803" max="12803" width="12.85546875" style="68" customWidth="1"/>
    <col min="12804" max="12804" width="12.28515625" style="68" customWidth="1"/>
    <col min="12805" max="12805" width="10.28515625" style="68" customWidth="1"/>
    <col min="12806" max="12806" width="8.7109375" style="68" customWidth="1"/>
    <col min="12807" max="12807" width="11" style="68" customWidth="1"/>
    <col min="12808" max="12808" width="9.42578125" style="68" customWidth="1"/>
    <col min="12809" max="12809" width="10.42578125" style="68" customWidth="1"/>
    <col min="12810" max="12810" width="12.28515625" style="68" customWidth="1"/>
    <col min="12811" max="12812" width="9.5703125" style="68" customWidth="1"/>
    <col min="12813" max="12813" width="12" style="68" customWidth="1"/>
    <col min="12814" max="12814" width="12.5703125" style="68" customWidth="1"/>
    <col min="12815" max="12815" width="11" style="68" customWidth="1"/>
    <col min="12816" max="12816" width="10.85546875" style="68" customWidth="1"/>
    <col min="12817" max="13056" width="9.140625" style="68"/>
    <col min="13057" max="13057" width="88.85546875" style="68" customWidth="1"/>
    <col min="13058" max="13058" width="15.5703125" style="68" customWidth="1"/>
    <col min="13059" max="13059" width="12.85546875" style="68" customWidth="1"/>
    <col min="13060" max="13060" width="12.28515625" style="68" customWidth="1"/>
    <col min="13061" max="13061" width="10.28515625" style="68" customWidth="1"/>
    <col min="13062" max="13062" width="8.7109375" style="68" customWidth="1"/>
    <col min="13063" max="13063" width="11" style="68" customWidth="1"/>
    <col min="13064" max="13064" width="9.42578125" style="68" customWidth="1"/>
    <col min="13065" max="13065" width="10.42578125" style="68" customWidth="1"/>
    <col min="13066" max="13066" width="12.28515625" style="68" customWidth="1"/>
    <col min="13067" max="13068" width="9.5703125" style="68" customWidth="1"/>
    <col min="13069" max="13069" width="12" style="68" customWidth="1"/>
    <col min="13070" max="13070" width="12.5703125" style="68" customWidth="1"/>
    <col min="13071" max="13071" width="11" style="68" customWidth="1"/>
    <col min="13072" max="13072" width="10.85546875" style="68" customWidth="1"/>
    <col min="13073" max="13312" width="9.140625" style="68"/>
    <col min="13313" max="13313" width="88.85546875" style="68" customWidth="1"/>
    <col min="13314" max="13314" width="15.5703125" style="68" customWidth="1"/>
    <col min="13315" max="13315" width="12.85546875" style="68" customWidth="1"/>
    <col min="13316" max="13316" width="12.28515625" style="68" customWidth="1"/>
    <col min="13317" max="13317" width="10.28515625" style="68" customWidth="1"/>
    <col min="13318" max="13318" width="8.7109375" style="68" customWidth="1"/>
    <col min="13319" max="13319" width="11" style="68" customWidth="1"/>
    <col min="13320" max="13320" width="9.42578125" style="68" customWidth="1"/>
    <col min="13321" max="13321" width="10.42578125" style="68" customWidth="1"/>
    <col min="13322" max="13322" width="12.28515625" style="68" customWidth="1"/>
    <col min="13323" max="13324" width="9.5703125" style="68" customWidth="1"/>
    <col min="13325" max="13325" width="12" style="68" customWidth="1"/>
    <col min="13326" max="13326" width="12.5703125" style="68" customWidth="1"/>
    <col min="13327" max="13327" width="11" style="68" customWidth="1"/>
    <col min="13328" max="13328" width="10.85546875" style="68" customWidth="1"/>
    <col min="13329" max="13568" width="9.140625" style="68"/>
    <col min="13569" max="13569" width="88.85546875" style="68" customWidth="1"/>
    <col min="13570" max="13570" width="15.5703125" style="68" customWidth="1"/>
    <col min="13571" max="13571" width="12.85546875" style="68" customWidth="1"/>
    <col min="13572" max="13572" width="12.28515625" style="68" customWidth="1"/>
    <col min="13573" max="13573" width="10.28515625" style="68" customWidth="1"/>
    <col min="13574" max="13574" width="8.7109375" style="68" customWidth="1"/>
    <col min="13575" max="13575" width="11" style="68" customWidth="1"/>
    <col min="13576" max="13576" width="9.42578125" style="68" customWidth="1"/>
    <col min="13577" max="13577" width="10.42578125" style="68" customWidth="1"/>
    <col min="13578" max="13578" width="12.28515625" style="68" customWidth="1"/>
    <col min="13579" max="13580" width="9.5703125" style="68" customWidth="1"/>
    <col min="13581" max="13581" width="12" style="68" customWidth="1"/>
    <col min="13582" max="13582" width="12.5703125" style="68" customWidth="1"/>
    <col min="13583" max="13583" width="11" style="68" customWidth="1"/>
    <col min="13584" max="13584" width="10.85546875" style="68" customWidth="1"/>
    <col min="13585" max="13824" width="9.140625" style="68"/>
    <col min="13825" max="13825" width="88.85546875" style="68" customWidth="1"/>
    <col min="13826" max="13826" width="15.5703125" style="68" customWidth="1"/>
    <col min="13827" max="13827" width="12.85546875" style="68" customWidth="1"/>
    <col min="13828" max="13828" width="12.28515625" style="68" customWidth="1"/>
    <col min="13829" max="13829" width="10.28515625" style="68" customWidth="1"/>
    <col min="13830" max="13830" width="8.7109375" style="68" customWidth="1"/>
    <col min="13831" max="13831" width="11" style="68" customWidth="1"/>
    <col min="13832" max="13832" width="9.42578125" style="68" customWidth="1"/>
    <col min="13833" max="13833" width="10.42578125" style="68" customWidth="1"/>
    <col min="13834" max="13834" width="12.28515625" style="68" customWidth="1"/>
    <col min="13835" max="13836" width="9.5703125" style="68" customWidth="1"/>
    <col min="13837" max="13837" width="12" style="68" customWidth="1"/>
    <col min="13838" max="13838" width="12.5703125" style="68" customWidth="1"/>
    <col min="13839" max="13839" width="11" style="68" customWidth="1"/>
    <col min="13840" max="13840" width="10.85546875" style="68" customWidth="1"/>
    <col min="13841" max="14080" width="9.140625" style="68"/>
    <col min="14081" max="14081" width="88.85546875" style="68" customWidth="1"/>
    <col min="14082" max="14082" width="15.5703125" style="68" customWidth="1"/>
    <col min="14083" max="14083" width="12.85546875" style="68" customWidth="1"/>
    <col min="14084" max="14084" width="12.28515625" style="68" customWidth="1"/>
    <col min="14085" max="14085" width="10.28515625" style="68" customWidth="1"/>
    <col min="14086" max="14086" width="8.7109375" style="68" customWidth="1"/>
    <col min="14087" max="14087" width="11" style="68" customWidth="1"/>
    <col min="14088" max="14088" width="9.42578125" style="68" customWidth="1"/>
    <col min="14089" max="14089" width="10.42578125" style="68" customWidth="1"/>
    <col min="14090" max="14090" width="12.28515625" style="68" customWidth="1"/>
    <col min="14091" max="14092" width="9.5703125" style="68" customWidth="1"/>
    <col min="14093" max="14093" width="12" style="68" customWidth="1"/>
    <col min="14094" max="14094" width="12.5703125" style="68" customWidth="1"/>
    <col min="14095" max="14095" width="11" style="68" customWidth="1"/>
    <col min="14096" max="14096" width="10.85546875" style="68" customWidth="1"/>
    <col min="14097" max="14336" width="9.140625" style="68"/>
    <col min="14337" max="14337" width="88.85546875" style="68" customWidth="1"/>
    <col min="14338" max="14338" width="15.5703125" style="68" customWidth="1"/>
    <col min="14339" max="14339" width="12.85546875" style="68" customWidth="1"/>
    <col min="14340" max="14340" width="12.28515625" style="68" customWidth="1"/>
    <col min="14341" max="14341" width="10.28515625" style="68" customWidth="1"/>
    <col min="14342" max="14342" width="8.7109375" style="68" customWidth="1"/>
    <col min="14343" max="14343" width="11" style="68" customWidth="1"/>
    <col min="14344" max="14344" width="9.42578125" style="68" customWidth="1"/>
    <col min="14345" max="14345" width="10.42578125" style="68" customWidth="1"/>
    <col min="14346" max="14346" width="12.28515625" style="68" customWidth="1"/>
    <col min="14347" max="14348" width="9.5703125" style="68" customWidth="1"/>
    <col min="14349" max="14349" width="12" style="68" customWidth="1"/>
    <col min="14350" max="14350" width="12.5703125" style="68" customWidth="1"/>
    <col min="14351" max="14351" width="11" style="68" customWidth="1"/>
    <col min="14352" max="14352" width="10.85546875" style="68" customWidth="1"/>
    <col min="14353" max="14592" width="9.140625" style="68"/>
    <col min="14593" max="14593" width="88.85546875" style="68" customWidth="1"/>
    <col min="14594" max="14594" width="15.5703125" style="68" customWidth="1"/>
    <col min="14595" max="14595" width="12.85546875" style="68" customWidth="1"/>
    <col min="14596" max="14596" width="12.28515625" style="68" customWidth="1"/>
    <col min="14597" max="14597" width="10.28515625" style="68" customWidth="1"/>
    <col min="14598" max="14598" width="8.7109375" style="68" customWidth="1"/>
    <col min="14599" max="14599" width="11" style="68" customWidth="1"/>
    <col min="14600" max="14600" width="9.42578125" style="68" customWidth="1"/>
    <col min="14601" max="14601" width="10.42578125" style="68" customWidth="1"/>
    <col min="14602" max="14602" width="12.28515625" style="68" customWidth="1"/>
    <col min="14603" max="14604" width="9.5703125" style="68" customWidth="1"/>
    <col min="14605" max="14605" width="12" style="68" customWidth="1"/>
    <col min="14606" max="14606" width="12.5703125" style="68" customWidth="1"/>
    <col min="14607" max="14607" width="11" style="68" customWidth="1"/>
    <col min="14608" max="14608" width="10.85546875" style="68" customWidth="1"/>
    <col min="14609" max="14848" width="9.140625" style="68"/>
    <col min="14849" max="14849" width="88.85546875" style="68" customWidth="1"/>
    <col min="14850" max="14850" width="15.5703125" style="68" customWidth="1"/>
    <col min="14851" max="14851" width="12.85546875" style="68" customWidth="1"/>
    <col min="14852" max="14852" width="12.28515625" style="68" customWidth="1"/>
    <col min="14853" max="14853" width="10.28515625" style="68" customWidth="1"/>
    <col min="14854" max="14854" width="8.7109375" style="68" customWidth="1"/>
    <col min="14855" max="14855" width="11" style="68" customWidth="1"/>
    <col min="14856" max="14856" width="9.42578125" style="68" customWidth="1"/>
    <col min="14857" max="14857" width="10.42578125" style="68" customWidth="1"/>
    <col min="14858" max="14858" width="12.28515625" style="68" customWidth="1"/>
    <col min="14859" max="14860" width="9.5703125" style="68" customWidth="1"/>
    <col min="14861" max="14861" width="12" style="68" customWidth="1"/>
    <col min="14862" max="14862" width="12.5703125" style="68" customWidth="1"/>
    <col min="14863" max="14863" width="11" style="68" customWidth="1"/>
    <col min="14864" max="14864" width="10.85546875" style="68" customWidth="1"/>
    <col min="14865" max="15104" width="9.140625" style="68"/>
    <col min="15105" max="15105" width="88.85546875" style="68" customWidth="1"/>
    <col min="15106" max="15106" width="15.5703125" style="68" customWidth="1"/>
    <col min="15107" max="15107" width="12.85546875" style="68" customWidth="1"/>
    <col min="15108" max="15108" width="12.28515625" style="68" customWidth="1"/>
    <col min="15109" max="15109" width="10.28515625" style="68" customWidth="1"/>
    <col min="15110" max="15110" width="8.7109375" style="68" customWidth="1"/>
    <col min="15111" max="15111" width="11" style="68" customWidth="1"/>
    <col min="15112" max="15112" width="9.42578125" style="68" customWidth="1"/>
    <col min="15113" max="15113" width="10.42578125" style="68" customWidth="1"/>
    <col min="15114" max="15114" width="12.28515625" style="68" customWidth="1"/>
    <col min="15115" max="15116" width="9.5703125" style="68" customWidth="1"/>
    <col min="15117" max="15117" width="12" style="68" customWidth="1"/>
    <col min="15118" max="15118" width="12.5703125" style="68" customWidth="1"/>
    <col min="15119" max="15119" width="11" style="68" customWidth="1"/>
    <col min="15120" max="15120" width="10.85546875" style="68" customWidth="1"/>
    <col min="15121" max="15360" width="9.140625" style="68"/>
    <col min="15361" max="15361" width="88.85546875" style="68" customWidth="1"/>
    <col min="15362" max="15362" width="15.5703125" style="68" customWidth="1"/>
    <col min="15363" max="15363" width="12.85546875" style="68" customWidth="1"/>
    <col min="15364" max="15364" width="12.28515625" style="68" customWidth="1"/>
    <col min="15365" max="15365" width="10.28515625" style="68" customWidth="1"/>
    <col min="15366" max="15366" width="8.7109375" style="68" customWidth="1"/>
    <col min="15367" max="15367" width="11" style="68" customWidth="1"/>
    <col min="15368" max="15368" width="9.42578125" style="68" customWidth="1"/>
    <col min="15369" max="15369" width="10.42578125" style="68" customWidth="1"/>
    <col min="15370" max="15370" width="12.28515625" style="68" customWidth="1"/>
    <col min="15371" max="15372" width="9.5703125" style="68" customWidth="1"/>
    <col min="15373" max="15373" width="12" style="68" customWidth="1"/>
    <col min="15374" max="15374" width="12.5703125" style="68" customWidth="1"/>
    <col min="15375" max="15375" width="11" style="68" customWidth="1"/>
    <col min="15376" max="15376" width="10.85546875" style="68" customWidth="1"/>
    <col min="15377" max="15616" width="9.140625" style="68"/>
    <col min="15617" max="15617" width="88.85546875" style="68" customWidth="1"/>
    <col min="15618" max="15618" width="15.5703125" style="68" customWidth="1"/>
    <col min="15619" max="15619" width="12.85546875" style="68" customWidth="1"/>
    <col min="15620" max="15620" width="12.28515625" style="68" customWidth="1"/>
    <col min="15621" max="15621" width="10.28515625" style="68" customWidth="1"/>
    <col min="15622" max="15622" width="8.7109375" style="68" customWidth="1"/>
    <col min="15623" max="15623" width="11" style="68" customWidth="1"/>
    <col min="15624" max="15624" width="9.42578125" style="68" customWidth="1"/>
    <col min="15625" max="15625" width="10.42578125" style="68" customWidth="1"/>
    <col min="15626" max="15626" width="12.28515625" style="68" customWidth="1"/>
    <col min="15627" max="15628" width="9.5703125" style="68" customWidth="1"/>
    <col min="15629" max="15629" width="12" style="68" customWidth="1"/>
    <col min="15630" max="15630" width="12.5703125" style="68" customWidth="1"/>
    <col min="15631" max="15631" width="11" style="68" customWidth="1"/>
    <col min="15632" max="15632" width="10.85546875" style="68" customWidth="1"/>
    <col min="15633" max="15872" width="9.140625" style="68"/>
    <col min="15873" max="15873" width="88.85546875" style="68" customWidth="1"/>
    <col min="15874" max="15874" width="15.5703125" style="68" customWidth="1"/>
    <col min="15875" max="15875" width="12.85546875" style="68" customWidth="1"/>
    <col min="15876" max="15876" width="12.28515625" style="68" customWidth="1"/>
    <col min="15877" max="15877" width="10.28515625" style="68" customWidth="1"/>
    <col min="15878" max="15878" width="8.7109375" style="68" customWidth="1"/>
    <col min="15879" max="15879" width="11" style="68" customWidth="1"/>
    <col min="15880" max="15880" width="9.42578125" style="68" customWidth="1"/>
    <col min="15881" max="15881" width="10.42578125" style="68" customWidth="1"/>
    <col min="15882" max="15882" width="12.28515625" style="68" customWidth="1"/>
    <col min="15883" max="15884" width="9.5703125" style="68" customWidth="1"/>
    <col min="15885" max="15885" width="12" style="68" customWidth="1"/>
    <col min="15886" max="15886" width="12.5703125" style="68" customWidth="1"/>
    <col min="15887" max="15887" width="11" style="68" customWidth="1"/>
    <col min="15888" max="15888" width="10.85546875" style="68" customWidth="1"/>
    <col min="15889" max="16128" width="9.140625" style="68"/>
    <col min="16129" max="16129" width="88.85546875" style="68" customWidth="1"/>
    <col min="16130" max="16130" width="15.5703125" style="68" customWidth="1"/>
    <col min="16131" max="16131" width="12.85546875" style="68" customWidth="1"/>
    <col min="16132" max="16132" width="12.28515625" style="68" customWidth="1"/>
    <col min="16133" max="16133" width="10.28515625" style="68" customWidth="1"/>
    <col min="16134" max="16134" width="8.7109375" style="68" customWidth="1"/>
    <col min="16135" max="16135" width="11" style="68" customWidth="1"/>
    <col min="16136" max="16136" width="9.42578125" style="68" customWidth="1"/>
    <col min="16137" max="16137" width="10.42578125" style="68" customWidth="1"/>
    <col min="16138" max="16138" width="12.28515625" style="68" customWidth="1"/>
    <col min="16139" max="16140" width="9.5703125" style="68" customWidth="1"/>
    <col min="16141" max="16141" width="12" style="68" customWidth="1"/>
    <col min="16142" max="16142" width="12.5703125" style="68" customWidth="1"/>
    <col min="16143" max="16143" width="11" style="68" customWidth="1"/>
    <col min="16144" max="16144" width="10.85546875" style="68" customWidth="1"/>
    <col min="16145" max="16384" width="9.140625" style="68"/>
  </cols>
  <sheetData>
    <row r="1" spans="1:20" ht="53.25" customHeight="1">
      <c r="A1" s="7259" t="s">
        <v>228</v>
      </c>
      <c r="B1" s="7259"/>
      <c r="C1" s="7259"/>
      <c r="D1" s="7259"/>
      <c r="E1" s="7259"/>
      <c r="F1" s="7259"/>
      <c r="G1" s="7259"/>
      <c r="H1" s="7259"/>
      <c r="I1" s="7259"/>
      <c r="J1" s="7259"/>
      <c r="K1" s="7259"/>
      <c r="L1" s="7259"/>
      <c r="M1" s="7259"/>
      <c r="N1" s="7259"/>
      <c r="O1" s="7259"/>
      <c r="P1" s="7259"/>
    </row>
    <row r="2" spans="1:20" ht="21.75" customHeight="1">
      <c r="A2" s="6373" t="s">
        <v>380</v>
      </c>
      <c r="B2" s="6373"/>
      <c r="C2" s="6373"/>
      <c r="D2" s="6373"/>
      <c r="E2" s="6373"/>
      <c r="F2" s="6373"/>
      <c r="G2" s="6373"/>
      <c r="H2" s="6373"/>
      <c r="I2" s="6373"/>
      <c r="J2" s="6373"/>
      <c r="K2" s="6373"/>
      <c r="L2" s="6373"/>
      <c r="M2" s="6373"/>
      <c r="N2" s="6373"/>
      <c r="O2" s="6373"/>
      <c r="P2" s="6373"/>
    </row>
    <row r="3" spans="1:20" ht="21" customHeight="1" thickBot="1">
      <c r="A3" s="109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0" ht="33" customHeight="1" thickBot="1">
      <c r="A4" s="7257" t="s">
        <v>1</v>
      </c>
      <c r="B4" s="7260" t="s">
        <v>2</v>
      </c>
      <c r="C4" s="7261"/>
      <c r="D4" s="7262"/>
      <c r="E4" s="7263" t="s">
        <v>3</v>
      </c>
      <c r="F4" s="7264"/>
      <c r="G4" s="7265"/>
      <c r="H4" s="7263" t="s">
        <v>4</v>
      </c>
      <c r="I4" s="7264"/>
      <c r="J4" s="7265"/>
      <c r="K4" s="7263" t="s">
        <v>5</v>
      </c>
      <c r="L4" s="7264"/>
      <c r="M4" s="7265"/>
      <c r="N4" s="7266" t="s">
        <v>22</v>
      </c>
      <c r="O4" s="7267"/>
      <c r="P4" s="7268"/>
    </row>
    <row r="5" spans="1:20" ht="158.25" customHeight="1" thickBot="1">
      <c r="A5" s="7258"/>
      <c r="B5" s="1750" t="s">
        <v>7</v>
      </c>
      <c r="C5" s="1750" t="s">
        <v>8</v>
      </c>
      <c r="D5" s="1750" t="s">
        <v>9</v>
      </c>
      <c r="E5" s="1750" t="s">
        <v>7</v>
      </c>
      <c r="F5" s="1750" t="s">
        <v>8</v>
      </c>
      <c r="G5" s="1750" t="s">
        <v>9</v>
      </c>
      <c r="H5" s="1750" t="s">
        <v>7</v>
      </c>
      <c r="I5" s="1750" t="s">
        <v>8</v>
      </c>
      <c r="J5" s="1750" t="s">
        <v>9</v>
      </c>
      <c r="K5" s="1750" t="s">
        <v>7</v>
      </c>
      <c r="L5" s="1750" t="s">
        <v>8</v>
      </c>
      <c r="M5" s="1750" t="s">
        <v>9</v>
      </c>
      <c r="N5" s="1750" t="s">
        <v>7</v>
      </c>
      <c r="O5" s="1750" t="s">
        <v>8</v>
      </c>
      <c r="P5" s="1751" t="s">
        <v>9</v>
      </c>
    </row>
    <row r="6" spans="1:20" s="228" customFormat="1" ht="26.25" customHeight="1" thickBot="1">
      <c r="A6" s="1101" t="s">
        <v>10</v>
      </c>
      <c r="B6" s="1102"/>
      <c r="C6" s="1102"/>
      <c r="D6" s="1102"/>
      <c r="E6" s="1102"/>
      <c r="F6" s="1102"/>
      <c r="G6" s="1103"/>
      <c r="H6" s="1104"/>
      <c r="I6" s="1102"/>
      <c r="J6" s="1102"/>
      <c r="K6" s="1102"/>
      <c r="L6" s="1102"/>
      <c r="M6" s="1103"/>
      <c r="N6" s="1102"/>
      <c r="O6" s="1102"/>
      <c r="P6" s="1103"/>
      <c r="Q6" s="68"/>
      <c r="R6" s="68"/>
      <c r="S6" s="68"/>
      <c r="T6" s="68"/>
    </row>
    <row r="7" spans="1:20" ht="25.5" customHeight="1">
      <c r="A7" s="5518" t="s">
        <v>250</v>
      </c>
      <c r="B7" s="5519">
        <f>SUM(B28,B48)</f>
        <v>25</v>
      </c>
      <c r="C7" s="5519">
        <f>SUM(C28,C48)</f>
        <v>0</v>
      </c>
      <c r="D7" s="5520">
        <f>SUM(D28,D48)</f>
        <v>25</v>
      </c>
      <c r="E7" s="5448">
        <f t="shared" ref="E7:M10" si="0">SUM(E28,E48)</f>
        <v>39</v>
      </c>
      <c r="F7" s="5448">
        <f t="shared" si="0"/>
        <v>0</v>
      </c>
      <c r="G7" s="5448">
        <f t="shared" si="0"/>
        <v>39</v>
      </c>
      <c r="H7" s="5448">
        <f t="shared" si="0"/>
        <v>22</v>
      </c>
      <c r="I7" s="5448">
        <f t="shared" si="0"/>
        <v>0</v>
      </c>
      <c r="J7" s="5448">
        <f t="shared" si="0"/>
        <v>22</v>
      </c>
      <c r="K7" s="5448">
        <f t="shared" si="0"/>
        <v>41</v>
      </c>
      <c r="L7" s="5448">
        <f t="shared" si="0"/>
        <v>1</v>
      </c>
      <c r="M7" s="5448">
        <f t="shared" si="0"/>
        <v>42</v>
      </c>
      <c r="N7" s="5521">
        <f t="shared" ref="N7:O10" si="1">B7+E7+H7+K7</f>
        <v>127</v>
      </c>
      <c r="O7" s="5522">
        <f t="shared" si="1"/>
        <v>1</v>
      </c>
      <c r="P7" s="5523">
        <f t="shared" ref="P7:P10" si="2">N7+O7</f>
        <v>128</v>
      </c>
    </row>
    <row r="8" spans="1:20">
      <c r="A8" s="3686" t="s">
        <v>230</v>
      </c>
      <c r="B8" s="5474">
        <v>25</v>
      </c>
      <c r="C8" s="5475">
        <f t="shared" ref="C8:D8" si="3">SUM(C29,C49)</f>
        <v>0</v>
      </c>
      <c r="D8" s="5476">
        <f t="shared" si="3"/>
        <v>25</v>
      </c>
      <c r="E8" s="3664">
        <f t="shared" si="0"/>
        <v>22</v>
      </c>
      <c r="F8" s="3664">
        <f t="shared" si="0"/>
        <v>0</v>
      </c>
      <c r="G8" s="3664">
        <f t="shared" si="0"/>
        <v>22</v>
      </c>
      <c r="H8" s="3664">
        <f t="shared" si="0"/>
        <v>16</v>
      </c>
      <c r="I8" s="3664">
        <f t="shared" si="0"/>
        <v>0</v>
      </c>
      <c r="J8" s="3664">
        <f t="shared" si="0"/>
        <v>16</v>
      </c>
      <c r="K8" s="3664">
        <f t="shared" si="0"/>
        <v>22</v>
      </c>
      <c r="L8" s="3664">
        <f t="shared" si="0"/>
        <v>0</v>
      </c>
      <c r="M8" s="3664">
        <f t="shared" si="0"/>
        <v>22</v>
      </c>
      <c r="N8" s="5524">
        <f t="shared" si="1"/>
        <v>85</v>
      </c>
      <c r="O8" s="5525">
        <f t="shared" si="1"/>
        <v>0</v>
      </c>
      <c r="P8" s="5526">
        <f t="shared" si="2"/>
        <v>85</v>
      </c>
    </row>
    <row r="9" spans="1:20" ht="33" customHeight="1">
      <c r="A9" s="3686" t="s">
        <v>232</v>
      </c>
      <c r="B9" s="5474">
        <f>SUM(B30,B50)</f>
        <v>18</v>
      </c>
      <c r="C9" s="5475">
        <f t="shared" ref="C9:D9" si="4">SUM(C30,C50)</f>
        <v>0</v>
      </c>
      <c r="D9" s="5476">
        <f t="shared" si="4"/>
        <v>18</v>
      </c>
      <c r="E9" s="3664">
        <f t="shared" si="0"/>
        <v>39</v>
      </c>
      <c r="F9" s="3664">
        <f t="shared" si="0"/>
        <v>0</v>
      </c>
      <c r="G9" s="3664">
        <f t="shared" si="0"/>
        <v>39</v>
      </c>
      <c r="H9" s="3664">
        <f t="shared" si="0"/>
        <v>22</v>
      </c>
      <c r="I9" s="3664">
        <f t="shared" si="0"/>
        <v>0</v>
      </c>
      <c r="J9" s="3664">
        <f t="shared" si="0"/>
        <v>22</v>
      </c>
      <c r="K9" s="3664">
        <f t="shared" si="0"/>
        <v>34</v>
      </c>
      <c r="L9" s="3664">
        <f t="shared" si="0"/>
        <v>0</v>
      </c>
      <c r="M9" s="3664">
        <f t="shared" si="0"/>
        <v>34</v>
      </c>
      <c r="N9" s="5524">
        <f t="shared" si="1"/>
        <v>113</v>
      </c>
      <c r="O9" s="5525">
        <f t="shared" si="1"/>
        <v>0</v>
      </c>
      <c r="P9" s="5526">
        <f t="shared" si="2"/>
        <v>113</v>
      </c>
    </row>
    <row r="10" spans="1:20" ht="28.5" customHeight="1" thickBot="1">
      <c r="A10" s="3689" t="s">
        <v>233</v>
      </c>
      <c r="B10" s="5527">
        <f>SUM(B31,B51)</f>
        <v>39</v>
      </c>
      <c r="C10" s="5528">
        <f t="shared" ref="C10:D10" si="5">SUM(C31,C51)</f>
        <v>16</v>
      </c>
      <c r="D10" s="5529">
        <f t="shared" si="5"/>
        <v>55</v>
      </c>
      <c r="E10" s="3678">
        <f t="shared" si="0"/>
        <v>36</v>
      </c>
      <c r="F10" s="3678">
        <f t="shared" si="0"/>
        <v>10</v>
      </c>
      <c r="G10" s="3678">
        <f t="shared" si="0"/>
        <v>46</v>
      </c>
      <c r="H10" s="3678">
        <f t="shared" si="0"/>
        <v>32</v>
      </c>
      <c r="I10" s="3678">
        <f t="shared" si="0"/>
        <v>12</v>
      </c>
      <c r="J10" s="3678">
        <f t="shared" si="0"/>
        <v>44</v>
      </c>
      <c r="K10" s="3678">
        <f t="shared" si="0"/>
        <v>32</v>
      </c>
      <c r="L10" s="3678">
        <f t="shared" si="0"/>
        <v>23</v>
      </c>
      <c r="M10" s="3678">
        <f t="shared" si="0"/>
        <v>55</v>
      </c>
      <c r="N10" s="5530">
        <f t="shared" si="1"/>
        <v>139</v>
      </c>
      <c r="O10" s="5531">
        <f t="shared" si="1"/>
        <v>61</v>
      </c>
      <c r="P10" s="5532">
        <f t="shared" si="2"/>
        <v>200</v>
      </c>
    </row>
    <row r="11" spans="1:20" ht="28.5" customHeight="1" thickBot="1">
      <c r="A11" s="3679" t="s">
        <v>234</v>
      </c>
      <c r="B11" s="5452">
        <f>SUM(B12:B17)</f>
        <v>44</v>
      </c>
      <c r="C11" s="5452">
        <f t="shared" ref="C11:D11" si="6">SUM(C12:C17)</f>
        <v>57</v>
      </c>
      <c r="D11" s="5453">
        <f t="shared" si="6"/>
        <v>101</v>
      </c>
      <c r="E11" s="5454">
        <f t="shared" ref="E11:M11" si="7">SUM(E12:E17)</f>
        <v>51</v>
      </c>
      <c r="F11" s="5454">
        <f t="shared" si="7"/>
        <v>91</v>
      </c>
      <c r="G11" s="5454">
        <f t="shared" si="7"/>
        <v>142</v>
      </c>
      <c r="H11" s="5454">
        <f t="shared" si="7"/>
        <v>53</v>
      </c>
      <c r="I11" s="5454">
        <f t="shared" si="7"/>
        <v>75</v>
      </c>
      <c r="J11" s="5454">
        <f t="shared" si="7"/>
        <v>128</v>
      </c>
      <c r="K11" s="5454">
        <f t="shared" si="7"/>
        <v>48</v>
      </c>
      <c r="L11" s="5454">
        <f t="shared" si="7"/>
        <v>102</v>
      </c>
      <c r="M11" s="5454">
        <f t="shared" si="7"/>
        <v>150</v>
      </c>
      <c r="N11" s="3680">
        <f t="shared" ref="N11:P11" si="8">SUM(N12:N17)</f>
        <v>196</v>
      </c>
      <c r="O11" s="3681">
        <f t="shared" si="8"/>
        <v>325</v>
      </c>
      <c r="P11" s="3682">
        <f t="shared" si="8"/>
        <v>521</v>
      </c>
    </row>
    <row r="12" spans="1:20" ht="28.5" customHeight="1">
      <c r="A12" s="5540" t="s">
        <v>235</v>
      </c>
      <c r="B12" s="5541">
        <f t="shared" ref="B12:D12" si="9">SUM(B38,B63)</f>
        <v>0</v>
      </c>
      <c r="C12" s="5519">
        <f t="shared" si="9"/>
        <v>0</v>
      </c>
      <c r="D12" s="5520">
        <f t="shared" si="9"/>
        <v>0</v>
      </c>
      <c r="E12" s="5448">
        <f t="shared" ref="E12:M24" si="10">SUM(E33,E53)</f>
        <v>0</v>
      </c>
      <c r="F12" s="5448">
        <f t="shared" si="10"/>
        <v>0</v>
      </c>
      <c r="G12" s="5448">
        <f t="shared" si="10"/>
        <v>0</v>
      </c>
      <c r="H12" s="5448">
        <f t="shared" si="10"/>
        <v>0</v>
      </c>
      <c r="I12" s="5448">
        <f t="shared" si="10"/>
        <v>0</v>
      </c>
      <c r="J12" s="5448">
        <f t="shared" si="10"/>
        <v>0</v>
      </c>
      <c r="K12" s="5448">
        <f t="shared" si="10"/>
        <v>0</v>
      </c>
      <c r="L12" s="5448">
        <f t="shared" si="10"/>
        <v>0</v>
      </c>
      <c r="M12" s="5448">
        <f t="shared" si="10"/>
        <v>0</v>
      </c>
      <c r="N12" s="5542">
        <f>B12+E12+H12+K12</f>
        <v>0</v>
      </c>
      <c r="O12" s="5543">
        <f t="shared" ref="O12:O24" si="11">C12+F12+I12+L12</f>
        <v>0</v>
      </c>
      <c r="P12" s="5544">
        <f t="shared" ref="P12:P24" si="12">N12+O12</f>
        <v>0</v>
      </c>
    </row>
    <row r="13" spans="1:20" ht="28.5" customHeight="1">
      <c r="A13" s="5545" t="s">
        <v>236</v>
      </c>
      <c r="B13" s="5474">
        <v>0</v>
      </c>
      <c r="C13" s="5475">
        <v>0</v>
      </c>
      <c r="D13" s="5476">
        <v>0</v>
      </c>
      <c r="E13" s="3664">
        <f t="shared" si="10"/>
        <v>0</v>
      </c>
      <c r="F13" s="3664">
        <f t="shared" si="10"/>
        <v>0</v>
      </c>
      <c r="G13" s="3664">
        <f t="shared" si="10"/>
        <v>0</v>
      </c>
      <c r="H13" s="3664">
        <f t="shared" si="10"/>
        <v>10</v>
      </c>
      <c r="I13" s="3664">
        <f t="shared" si="10"/>
        <v>8</v>
      </c>
      <c r="J13" s="3664">
        <f t="shared" si="10"/>
        <v>18</v>
      </c>
      <c r="K13" s="3664">
        <f t="shared" si="10"/>
        <v>10</v>
      </c>
      <c r="L13" s="3664">
        <f t="shared" si="10"/>
        <v>4</v>
      </c>
      <c r="M13" s="3664">
        <f t="shared" si="10"/>
        <v>14</v>
      </c>
      <c r="N13" s="5546">
        <f t="shared" ref="N13:N24" si="13">B13+E13+H13+K13</f>
        <v>20</v>
      </c>
      <c r="O13" s="5547">
        <f t="shared" si="11"/>
        <v>12</v>
      </c>
      <c r="P13" s="5548">
        <f t="shared" si="12"/>
        <v>32</v>
      </c>
    </row>
    <row r="14" spans="1:20" ht="27" customHeight="1">
      <c r="A14" s="5545" t="s">
        <v>237</v>
      </c>
      <c r="B14" s="5474">
        <v>44</v>
      </c>
      <c r="C14" s="5475">
        <v>57</v>
      </c>
      <c r="D14" s="5476">
        <f>B14+C14</f>
        <v>101</v>
      </c>
      <c r="E14" s="3664">
        <f t="shared" si="10"/>
        <v>51</v>
      </c>
      <c r="F14" s="3664">
        <f t="shared" si="10"/>
        <v>91</v>
      </c>
      <c r="G14" s="3664">
        <f t="shared" si="10"/>
        <v>142</v>
      </c>
      <c r="H14" s="3664">
        <f t="shared" si="10"/>
        <v>33</v>
      </c>
      <c r="I14" s="3664">
        <f t="shared" si="10"/>
        <v>62</v>
      </c>
      <c r="J14" s="3664">
        <f t="shared" si="10"/>
        <v>95</v>
      </c>
      <c r="K14" s="3664">
        <f t="shared" si="10"/>
        <v>28</v>
      </c>
      <c r="L14" s="3664">
        <f t="shared" si="10"/>
        <v>93</v>
      </c>
      <c r="M14" s="3664">
        <f t="shared" si="10"/>
        <v>121</v>
      </c>
      <c r="N14" s="5546">
        <f t="shared" si="13"/>
        <v>156</v>
      </c>
      <c r="O14" s="5547">
        <f t="shared" si="11"/>
        <v>303</v>
      </c>
      <c r="P14" s="5548">
        <f t="shared" si="12"/>
        <v>459</v>
      </c>
    </row>
    <row r="15" spans="1:20" ht="28.5" customHeight="1">
      <c r="A15" s="5545" t="s">
        <v>238</v>
      </c>
      <c r="B15" s="5474">
        <v>0</v>
      </c>
      <c r="C15" s="5475">
        <v>0</v>
      </c>
      <c r="D15" s="5476">
        <v>0</v>
      </c>
      <c r="E15" s="3664">
        <f t="shared" si="10"/>
        <v>0</v>
      </c>
      <c r="F15" s="3664">
        <f t="shared" si="10"/>
        <v>0</v>
      </c>
      <c r="G15" s="3664">
        <f t="shared" si="10"/>
        <v>0</v>
      </c>
      <c r="H15" s="3664">
        <f t="shared" si="10"/>
        <v>10</v>
      </c>
      <c r="I15" s="3664">
        <f t="shared" si="10"/>
        <v>5</v>
      </c>
      <c r="J15" s="3664">
        <f t="shared" si="10"/>
        <v>15</v>
      </c>
      <c r="K15" s="3664">
        <f t="shared" si="10"/>
        <v>10</v>
      </c>
      <c r="L15" s="3664">
        <f t="shared" si="10"/>
        <v>5</v>
      </c>
      <c r="M15" s="3664">
        <f t="shared" si="10"/>
        <v>15</v>
      </c>
      <c r="N15" s="5546">
        <f t="shared" si="13"/>
        <v>20</v>
      </c>
      <c r="O15" s="5547">
        <f t="shared" si="11"/>
        <v>10</v>
      </c>
      <c r="P15" s="5548">
        <f t="shared" si="12"/>
        <v>30</v>
      </c>
    </row>
    <row r="16" spans="1:20" ht="48" customHeight="1" thickBot="1">
      <c r="A16" s="5549" t="s">
        <v>239</v>
      </c>
      <c r="B16" s="5527">
        <v>0</v>
      </c>
      <c r="C16" s="5528">
        <v>0</v>
      </c>
      <c r="D16" s="5529">
        <v>0</v>
      </c>
      <c r="E16" s="3678">
        <f t="shared" si="10"/>
        <v>0</v>
      </c>
      <c r="F16" s="3678">
        <f t="shared" si="10"/>
        <v>0</v>
      </c>
      <c r="G16" s="3678">
        <f t="shared" si="10"/>
        <v>0</v>
      </c>
      <c r="H16" s="3678">
        <f t="shared" si="10"/>
        <v>0</v>
      </c>
      <c r="I16" s="3678">
        <f t="shared" si="10"/>
        <v>0</v>
      </c>
      <c r="J16" s="3678">
        <f t="shared" si="10"/>
        <v>0</v>
      </c>
      <c r="K16" s="3678">
        <f t="shared" si="10"/>
        <v>0</v>
      </c>
      <c r="L16" s="3678">
        <f t="shared" si="10"/>
        <v>0</v>
      </c>
      <c r="M16" s="3678">
        <f t="shared" si="10"/>
        <v>0</v>
      </c>
      <c r="N16" s="5550">
        <f t="shared" si="13"/>
        <v>0</v>
      </c>
      <c r="O16" s="5551">
        <f t="shared" si="11"/>
        <v>0</v>
      </c>
      <c r="P16" s="5552">
        <f t="shared" si="12"/>
        <v>0</v>
      </c>
    </row>
    <row r="17" spans="1:20" ht="33" customHeight="1" thickBot="1">
      <c r="A17" s="5533" t="s">
        <v>240</v>
      </c>
      <c r="B17" s="5534">
        <f t="shared" ref="B17:D18" si="14">SUM(B38,B58)</f>
        <v>0</v>
      </c>
      <c r="C17" s="5535">
        <f t="shared" si="14"/>
        <v>0</v>
      </c>
      <c r="D17" s="5536">
        <f t="shared" si="14"/>
        <v>0</v>
      </c>
      <c r="E17" s="2568">
        <f t="shared" si="10"/>
        <v>0</v>
      </c>
      <c r="F17" s="2568">
        <f t="shared" si="10"/>
        <v>0</v>
      </c>
      <c r="G17" s="2568">
        <f t="shared" si="10"/>
        <v>0</v>
      </c>
      <c r="H17" s="2568">
        <f t="shared" si="10"/>
        <v>0</v>
      </c>
      <c r="I17" s="2568">
        <f t="shared" si="10"/>
        <v>0</v>
      </c>
      <c r="J17" s="2568">
        <f t="shared" si="10"/>
        <v>0</v>
      </c>
      <c r="K17" s="2568">
        <f t="shared" si="10"/>
        <v>0</v>
      </c>
      <c r="L17" s="2568">
        <f t="shared" si="10"/>
        <v>0</v>
      </c>
      <c r="M17" s="2568">
        <f t="shared" si="10"/>
        <v>0</v>
      </c>
      <c r="N17" s="5537">
        <f t="shared" si="13"/>
        <v>0</v>
      </c>
      <c r="O17" s="5538">
        <f t="shared" si="11"/>
        <v>0</v>
      </c>
      <c r="P17" s="5539">
        <f t="shared" si="12"/>
        <v>0</v>
      </c>
    </row>
    <row r="18" spans="1:20" ht="33" customHeight="1">
      <c r="A18" s="5518" t="s">
        <v>241</v>
      </c>
      <c r="B18" s="5541">
        <f t="shared" si="14"/>
        <v>21</v>
      </c>
      <c r="C18" s="5519">
        <f t="shared" si="14"/>
        <v>3</v>
      </c>
      <c r="D18" s="5520">
        <f t="shared" si="14"/>
        <v>24</v>
      </c>
      <c r="E18" s="5448">
        <f t="shared" si="10"/>
        <v>22</v>
      </c>
      <c r="F18" s="5448">
        <f t="shared" si="10"/>
        <v>1</v>
      </c>
      <c r="G18" s="5448">
        <f t="shared" si="10"/>
        <v>23</v>
      </c>
      <c r="H18" s="5448">
        <f t="shared" si="10"/>
        <v>22</v>
      </c>
      <c r="I18" s="5448">
        <f t="shared" si="10"/>
        <v>4</v>
      </c>
      <c r="J18" s="5448">
        <f t="shared" si="10"/>
        <v>26</v>
      </c>
      <c r="K18" s="5448">
        <f t="shared" si="10"/>
        <v>21</v>
      </c>
      <c r="L18" s="5448">
        <f t="shared" si="10"/>
        <v>4</v>
      </c>
      <c r="M18" s="5448">
        <f t="shared" si="10"/>
        <v>25</v>
      </c>
      <c r="N18" s="5521">
        <f t="shared" si="13"/>
        <v>86</v>
      </c>
      <c r="O18" s="5522">
        <f t="shared" si="11"/>
        <v>12</v>
      </c>
      <c r="P18" s="5523">
        <f t="shared" si="12"/>
        <v>98</v>
      </c>
    </row>
    <row r="19" spans="1:20" ht="30" customHeight="1">
      <c r="A19" s="3686" t="s">
        <v>242</v>
      </c>
      <c r="B19" s="5474">
        <v>44</v>
      </c>
      <c r="C19" s="5475">
        <f t="shared" ref="C19:D19" si="15">SUM(C40,C60)</f>
        <v>8</v>
      </c>
      <c r="D19" s="5476">
        <f t="shared" si="15"/>
        <v>52</v>
      </c>
      <c r="E19" s="3664">
        <f t="shared" si="10"/>
        <v>45</v>
      </c>
      <c r="F19" s="3664">
        <f t="shared" si="10"/>
        <v>2</v>
      </c>
      <c r="G19" s="3664">
        <f t="shared" si="10"/>
        <v>47</v>
      </c>
      <c r="H19" s="3664">
        <f t="shared" si="10"/>
        <v>37</v>
      </c>
      <c r="I19" s="3664">
        <f t="shared" si="10"/>
        <v>0</v>
      </c>
      <c r="J19" s="3664">
        <f t="shared" si="10"/>
        <v>37</v>
      </c>
      <c r="K19" s="3664">
        <f t="shared" si="10"/>
        <v>36</v>
      </c>
      <c r="L19" s="3664">
        <f t="shared" si="10"/>
        <v>2</v>
      </c>
      <c r="M19" s="3664">
        <f t="shared" si="10"/>
        <v>38</v>
      </c>
      <c r="N19" s="5524">
        <f t="shared" si="13"/>
        <v>162</v>
      </c>
      <c r="O19" s="5525">
        <f t="shared" si="11"/>
        <v>12</v>
      </c>
      <c r="P19" s="5526">
        <f t="shared" si="12"/>
        <v>174</v>
      </c>
    </row>
    <row r="20" spans="1:20" ht="30" customHeight="1">
      <c r="A20" s="3686" t="s">
        <v>243</v>
      </c>
      <c r="B20" s="5474">
        <f t="shared" ref="B20:D24" si="16">SUM(B41,B61)</f>
        <v>23</v>
      </c>
      <c r="C20" s="5475">
        <f t="shared" si="16"/>
        <v>7</v>
      </c>
      <c r="D20" s="5476">
        <f t="shared" si="16"/>
        <v>30</v>
      </c>
      <c r="E20" s="3664">
        <f t="shared" si="10"/>
        <v>23</v>
      </c>
      <c r="F20" s="3664">
        <f t="shared" si="10"/>
        <v>0</v>
      </c>
      <c r="G20" s="3664">
        <f t="shared" si="10"/>
        <v>23</v>
      </c>
      <c r="H20" s="3664">
        <f t="shared" si="10"/>
        <v>25</v>
      </c>
      <c r="I20" s="3664">
        <f t="shared" si="10"/>
        <v>3</v>
      </c>
      <c r="J20" s="3664">
        <f t="shared" si="10"/>
        <v>28</v>
      </c>
      <c r="K20" s="3664">
        <f t="shared" si="10"/>
        <v>30</v>
      </c>
      <c r="L20" s="3664">
        <f t="shared" si="10"/>
        <v>2</v>
      </c>
      <c r="M20" s="3664">
        <f t="shared" si="10"/>
        <v>32</v>
      </c>
      <c r="N20" s="5524">
        <f t="shared" si="13"/>
        <v>101</v>
      </c>
      <c r="O20" s="5525">
        <f t="shared" si="11"/>
        <v>12</v>
      </c>
      <c r="P20" s="5526">
        <f t="shared" si="12"/>
        <v>113</v>
      </c>
    </row>
    <row r="21" spans="1:20" ht="30" customHeight="1">
      <c r="A21" s="3686" t="s">
        <v>254</v>
      </c>
      <c r="B21" s="5474">
        <f t="shared" si="16"/>
        <v>50</v>
      </c>
      <c r="C21" s="5475">
        <f t="shared" si="16"/>
        <v>4</v>
      </c>
      <c r="D21" s="5476">
        <f t="shared" si="16"/>
        <v>54</v>
      </c>
      <c r="E21" s="3664">
        <f t="shared" si="10"/>
        <v>44</v>
      </c>
      <c r="F21" s="3664">
        <f t="shared" si="10"/>
        <v>3</v>
      </c>
      <c r="G21" s="3664">
        <f t="shared" si="10"/>
        <v>47</v>
      </c>
      <c r="H21" s="3664">
        <f t="shared" si="10"/>
        <v>38</v>
      </c>
      <c r="I21" s="3664">
        <f t="shared" si="10"/>
        <v>2</v>
      </c>
      <c r="J21" s="3664">
        <f t="shared" si="10"/>
        <v>40</v>
      </c>
      <c r="K21" s="3664">
        <f t="shared" si="10"/>
        <v>30</v>
      </c>
      <c r="L21" s="3664">
        <f t="shared" si="10"/>
        <v>3</v>
      </c>
      <c r="M21" s="3664">
        <f t="shared" si="10"/>
        <v>33</v>
      </c>
      <c r="N21" s="5524">
        <f t="shared" si="13"/>
        <v>162</v>
      </c>
      <c r="O21" s="5525">
        <f t="shared" si="11"/>
        <v>12</v>
      </c>
      <c r="P21" s="5526">
        <f t="shared" si="12"/>
        <v>174</v>
      </c>
    </row>
    <row r="22" spans="1:20" ht="30" customHeight="1">
      <c r="A22" s="3686" t="s">
        <v>244</v>
      </c>
      <c r="B22" s="5474">
        <f t="shared" si="16"/>
        <v>24</v>
      </c>
      <c r="C22" s="5475">
        <f t="shared" si="16"/>
        <v>0</v>
      </c>
      <c r="D22" s="5476">
        <f t="shared" si="16"/>
        <v>24</v>
      </c>
      <c r="E22" s="3664">
        <f t="shared" si="10"/>
        <v>24</v>
      </c>
      <c r="F22" s="3664">
        <f t="shared" si="10"/>
        <v>1</v>
      </c>
      <c r="G22" s="3664">
        <f t="shared" si="10"/>
        <v>25</v>
      </c>
      <c r="H22" s="3664">
        <f t="shared" si="10"/>
        <v>32</v>
      </c>
      <c r="I22" s="3664">
        <f t="shared" si="10"/>
        <v>1</v>
      </c>
      <c r="J22" s="3664">
        <f t="shared" si="10"/>
        <v>33</v>
      </c>
      <c r="K22" s="3664">
        <f t="shared" si="10"/>
        <v>28</v>
      </c>
      <c r="L22" s="3664">
        <f t="shared" si="10"/>
        <v>0</v>
      </c>
      <c r="M22" s="3664">
        <f t="shared" si="10"/>
        <v>28</v>
      </c>
      <c r="N22" s="5524">
        <f t="shared" si="13"/>
        <v>108</v>
      </c>
      <c r="O22" s="5525">
        <f t="shared" si="11"/>
        <v>2</v>
      </c>
      <c r="P22" s="5526">
        <f t="shared" si="12"/>
        <v>110</v>
      </c>
    </row>
    <row r="23" spans="1:20" ht="28.5" customHeight="1">
      <c r="A23" s="3686" t="s">
        <v>248</v>
      </c>
      <c r="B23" s="5474">
        <f t="shared" si="16"/>
        <v>18</v>
      </c>
      <c r="C23" s="5475">
        <f t="shared" si="16"/>
        <v>0</v>
      </c>
      <c r="D23" s="5476">
        <f t="shared" si="16"/>
        <v>18</v>
      </c>
      <c r="E23" s="3664">
        <f t="shared" si="10"/>
        <v>14</v>
      </c>
      <c r="F23" s="3664">
        <f t="shared" si="10"/>
        <v>0</v>
      </c>
      <c r="G23" s="3664">
        <f t="shared" si="10"/>
        <v>14</v>
      </c>
      <c r="H23" s="3664">
        <f t="shared" si="10"/>
        <v>15</v>
      </c>
      <c r="I23" s="3664">
        <f t="shared" si="10"/>
        <v>0</v>
      </c>
      <c r="J23" s="3664">
        <f t="shared" si="10"/>
        <v>15</v>
      </c>
      <c r="K23" s="3664">
        <f t="shared" si="10"/>
        <v>9</v>
      </c>
      <c r="L23" s="3664">
        <f t="shared" si="10"/>
        <v>0</v>
      </c>
      <c r="M23" s="3664">
        <f t="shared" si="10"/>
        <v>9</v>
      </c>
      <c r="N23" s="5524">
        <f t="shared" si="13"/>
        <v>56</v>
      </c>
      <c r="O23" s="5525">
        <f t="shared" si="11"/>
        <v>0</v>
      </c>
      <c r="P23" s="5526">
        <f t="shared" si="12"/>
        <v>56</v>
      </c>
    </row>
    <row r="24" spans="1:20" ht="31.5" customHeight="1" thickBot="1">
      <c r="A24" s="3689" t="s">
        <v>245</v>
      </c>
      <c r="B24" s="5527">
        <f t="shared" si="16"/>
        <v>13</v>
      </c>
      <c r="C24" s="5528">
        <f t="shared" si="16"/>
        <v>0</v>
      </c>
      <c r="D24" s="5529">
        <f t="shared" si="16"/>
        <v>13</v>
      </c>
      <c r="E24" s="3678">
        <f t="shared" si="10"/>
        <v>8</v>
      </c>
      <c r="F24" s="3678">
        <f t="shared" si="10"/>
        <v>0</v>
      </c>
      <c r="G24" s="3678">
        <f t="shared" si="10"/>
        <v>8</v>
      </c>
      <c r="H24" s="3678">
        <f t="shared" si="10"/>
        <v>10</v>
      </c>
      <c r="I24" s="3678">
        <f t="shared" si="10"/>
        <v>0</v>
      </c>
      <c r="J24" s="3678">
        <f t="shared" si="10"/>
        <v>10</v>
      </c>
      <c r="K24" s="3678">
        <f t="shared" si="10"/>
        <v>16</v>
      </c>
      <c r="L24" s="3678">
        <f t="shared" si="10"/>
        <v>0</v>
      </c>
      <c r="M24" s="3678">
        <f t="shared" si="10"/>
        <v>16</v>
      </c>
      <c r="N24" s="5530">
        <f t="shared" si="13"/>
        <v>47</v>
      </c>
      <c r="O24" s="5531">
        <f t="shared" si="11"/>
        <v>0</v>
      </c>
      <c r="P24" s="5532">
        <f t="shared" si="12"/>
        <v>47</v>
      </c>
    </row>
    <row r="25" spans="1:20" ht="24.95" customHeight="1" thickBot="1">
      <c r="A25" s="1106" t="s">
        <v>27</v>
      </c>
      <c r="B25" s="5461">
        <f>B7+B8+B9+B10+B11+B18+B19+B20+B21+B22+B23+B24</f>
        <v>344</v>
      </c>
      <c r="C25" s="5462">
        <f t="shared" ref="C25:D25" si="17">SUM(C46,C66)</f>
        <v>95</v>
      </c>
      <c r="D25" s="5462">
        <f t="shared" si="17"/>
        <v>439</v>
      </c>
      <c r="E25" s="5463">
        <f t="shared" ref="E25:M25" si="18">E7+E8+E9+E10+E11+E18+E19+E20+E21+E22+E23+E24</f>
        <v>367</v>
      </c>
      <c r="F25" s="5463">
        <f t="shared" si="18"/>
        <v>108</v>
      </c>
      <c r="G25" s="5463">
        <f t="shared" si="18"/>
        <v>475</v>
      </c>
      <c r="H25" s="5463">
        <f t="shared" si="18"/>
        <v>324</v>
      </c>
      <c r="I25" s="5463">
        <f t="shared" si="18"/>
        <v>97</v>
      </c>
      <c r="J25" s="5463">
        <f t="shared" si="18"/>
        <v>421</v>
      </c>
      <c r="K25" s="5463">
        <f t="shared" si="18"/>
        <v>347</v>
      </c>
      <c r="L25" s="5463">
        <f t="shared" si="18"/>
        <v>137</v>
      </c>
      <c r="M25" s="5463">
        <f t="shared" si="18"/>
        <v>484</v>
      </c>
      <c r="N25" s="1763">
        <f>N7+N8+N9+N10+N11+N18+N19+N20+N21+N22+N23+N24</f>
        <v>1382</v>
      </c>
      <c r="O25" s="1764">
        <f t="shared" ref="O25:P25" si="19">O7+O8+O9+O10+O11+O18+O19+O20+O21+O22+O23+O24</f>
        <v>437</v>
      </c>
      <c r="P25" s="1765">
        <f t="shared" si="19"/>
        <v>1819</v>
      </c>
    </row>
    <row r="26" spans="1:20" ht="24.95" customHeight="1" thickBot="1">
      <c r="A26" s="1107" t="s">
        <v>15</v>
      </c>
      <c r="B26" s="5464"/>
      <c r="C26" s="5465"/>
      <c r="D26" s="5466"/>
      <c r="E26" s="5435"/>
      <c r="F26" s="5435"/>
      <c r="G26" s="5436"/>
      <c r="H26" s="5435"/>
      <c r="I26" s="5435"/>
      <c r="J26" s="5437"/>
      <c r="K26" s="5447"/>
      <c r="L26" s="5435"/>
      <c r="M26" s="5436"/>
      <c r="N26" s="1766"/>
      <c r="O26" s="1767"/>
      <c r="P26" s="1768"/>
    </row>
    <row r="27" spans="1:20" s="228" customFormat="1" ht="32.25" customHeight="1" thickBot="1">
      <c r="A27" s="1107" t="s">
        <v>16</v>
      </c>
      <c r="B27" s="5467"/>
      <c r="C27" s="5468"/>
      <c r="D27" s="5469"/>
      <c r="E27" s="5438"/>
      <c r="F27" s="5439"/>
      <c r="G27" s="5440"/>
      <c r="H27" s="5438"/>
      <c r="I27" s="5470" t="s">
        <v>28</v>
      </c>
      <c r="J27" s="5441"/>
      <c r="K27" s="5442"/>
      <c r="L27" s="5439"/>
      <c r="M27" s="5440"/>
      <c r="N27" s="1766"/>
      <c r="O27" s="1767"/>
      <c r="P27" s="1768"/>
      <c r="Q27" s="68"/>
      <c r="R27" s="68"/>
      <c r="S27" s="68"/>
      <c r="T27" s="68"/>
    </row>
    <row r="28" spans="1:20" ht="24.95" customHeight="1">
      <c r="A28" s="937" t="s">
        <v>250</v>
      </c>
      <c r="B28" s="5471">
        <v>25</v>
      </c>
      <c r="C28" s="5472">
        <v>0</v>
      </c>
      <c r="D28" s="5473">
        <v>25</v>
      </c>
      <c r="E28" s="3664">
        <v>39</v>
      </c>
      <c r="F28" s="3664">
        <v>0</v>
      </c>
      <c r="G28" s="3664">
        <v>39</v>
      </c>
      <c r="H28" s="3664">
        <v>22</v>
      </c>
      <c r="I28" s="3664">
        <v>0</v>
      </c>
      <c r="J28" s="3664">
        <v>22</v>
      </c>
      <c r="K28" s="3664">
        <v>41</v>
      </c>
      <c r="L28" s="3664">
        <v>1</v>
      </c>
      <c r="M28" s="3664">
        <v>42</v>
      </c>
      <c r="N28" s="1769">
        <f t="shared" ref="N28:O31" si="20">B28+E28+H28+K28</f>
        <v>127</v>
      </c>
      <c r="O28" s="1770">
        <f t="shared" si="20"/>
        <v>1</v>
      </c>
      <c r="P28" s="1771">
        <f t="shared" ref="P28:P31" si="21">N28+O28</f>
        <v>128</v>
      </c>
    </row>
    <row r="29" spans="1:20" ht="24.95" customHeight="1">
      <c r="A29" s="949" t="s">
        <v>230</v>
      </c>
      <c r="B29" s="5474">
        <v>25</v>
      </c>
      <c r="C29" s="5475">
        <v>0</v>
      </c>
      <c r="D29" s="5476">
        <v>25</v>
      </c>
      <c r="E29" s="3664">
        <v>22</v>
      </c>
      <c r="F29" s="3664">
        <v>0</v>
      </c>
      <c r="G29" s="3664">
        <v>22</v>
      </c>
      <c r="H29" s="3664">
        <v>16</v>
      </c>
      <c r="I29" s="3664">
        <v>0</v>
      </c>
      <c r="J29" s="3664">
        <v>16</v>
      </c>
      <c r="K29" s="3664">
        <v>22</v>
      </c>
      <c r="L29" s="3664">
        <v>0</v>
      </c>
      <c r="M29" s="3664">
        <v>22</v>
      </c>
      <c r="N29" s="1769">
        <f t="shared" si="20"/>
        <v>85</v>
      </c>
      <c r="O29" s="1770">
        <f t="shared" si="20"/>
        <v>0</v>
      </c>
      <c r="P29" s="1771">
        <f t="shared" si="21"/>
        <v>85</v>
      </c>
    </row>
    <row r="30" spans="1:20" ht="27.75" customHeight="1">
      <c r="A30" s="949" t="s">
        <v>232</v>
      </c>
      <c r="B30" s="5474">
        <v>18</v>
      </c>
      <c r="C30" s="5475">
        <v>0</v>
      </c>
      <c r="D30" s="5476">
        <v>18</v>
      </c>
      <c r="E30" s="3664">
        <v>38</v>
      </c>
      <c r="F30" s="3664">
        <v>0</v>
      </c>
      <c r="G30" s="3664">
        <v>38</v>
      </c>
      <c r="H30" s="3664">
        <v>22</v>
      </c>
      <c r="I30" s="3664">
        <v>0</v>
      </c>
      <c r="J30" s="3664">
        <v>22</v>
      </c>
      <c r="K30" s="3664">
        <v>34</v>
      </c>
      <c r="L30" s="3664">
        <v>0</v>
      </c>
      <c r="M30" s="3664">
        <v>34</v>
      </c>
      <c r="N30" s="1769">
        <f t="shared" si="20"/>
        <v>112</v>
      </c>
      <c r="O30" s="1770">
        <f t="shared" si="20"/>
        <v>0</v>
      </c>
      <c r="P30" s="1771">
        <f t="shared" si="21"/>
        <v>112</v>
      </c>
    </row>
    <row r="31" spans="1:20" ht="24.95" customHeight="1" thickBot="1">
      <c r="A31" s="3203" t="s">
        <v>233</v>
      </c>
      <c r="B31" s="5477">
        <v>39</v>
      </c>
      <c r="C31" s="5478">
        <v>15</v>
      </c>
      <c r="D31" s="5479">
        <v>54</v>
      </c>
      <c r="E31" s="5443">
        <v>35</v>
      </c>
      <c r="F31" s="5443">
        <v>10</v>
      </c>
      <c r="G31" s="5443">
        <v>45</v>
      </c>
      <c r="H31" s="5443">
        <v>31</v>
      </c>
      <c r="I31" s="5443">
        <v>11</v>
      </c>
      <c r="J31" s="5443">
        <v>42</v>
      </c>
      <c r="K31" s="5443">
        <v>31</v>
      </c>
      <c r="L31" s="5443">
        <v>23</v>
      </c>
      <c r="M31" s="5443">
        <v>54</v>
      </c>
      <c r="N31" s="3213">
        <f t="shared" si="20"/>
        <v>136</v>
      </c>
      <c r="O31" s="1775">
        <f t="shared" si="20"/>
        <v>59</v>
      </c>
      <c r="P31" s="981">
        <f t="shared" si="21"/>
        <v>195</v>
      </c>
    </row>
    <row r="32" spans="1:20" ht="29.25" customHeight="1" thickBot="1">
      <c r="A32" s="3144" t="s">
        <v>234</v>
      </c>
      <c r="B32" s="5480">
        <f>SUM(B34:B38)</f>
        <v>44</v>
      </c>
      <c r="C32" s="5481">
        <f t="shared" ref="C32:D32" si="22">SUM(C34:C38)</f>
        <v>57</v>
      </c>
      <c r="D32" s="5482">
        <f t="shared" si="22"/>
        <v>101</v>
      </c>
      <c r="E32" s="5454">
        <f t="shared" ref="E32:M32" si="23">SUM(E33:E38)</f>
        <v>51</v>
      </c>
      <c r="F32" s="5454">
        <f t="shared" si="23"/>
        <v>91</v>
      </c>
      <c r="G32" s="5454">
        <f t="shared" si="23"/>
        <v>142</v>
      </c>
      <c r="H32" s="5454">
        <f t="shared" si="23"/>
        <v>52</v>
      </c>
      <c r="I32" s="5454">
        <f t="shared" si="23"/>
        <v>73</v>
      </c>
      <c r="J32" s="5454">
        <f t="shared" si="23"/>
        <v>125</v>
      </c>
      <c r="K32" s="5454">
        <f t="shared" si="23"/>
        <v>48</v>
      </c>
      <c r="L32" s="5454">
        <f t="shared" si="23"/>
        <v>101</v>
      </c>
      <c r="M32" s="5454">
        <f t="shared" si="23"/>
        <v>149</v>
      </c>
      <c r="N32" s="3124">
        <f t="shared" ref="N32:P32" si="24">SUM(N33:N38)</f>
        <v>195</v>
      </c>
      <c r="O32" s="3207">
        <f t="shared" si="24"/>
        <v>322</v>
      </c>
      <c r="P32" s="3208">
        <f t="shared" si="24"/>
        <v>517</v>
      </c>
    </row>
    <row r="33" spans="1:20" ht="24.95" customHeight="1">
      <c r="A33" s="3209" t="s">
        <v>235</v>
      </c>
      <c r="B33" s="5924">
        <v>0</v>
      </c>
      <c r="C33" s="5925">
        <v>0</v>
      </c>
      <c r="D33" s="5926">
        <v>0</v>
      </c>
      <c r="E33" s="5927">
        <v>0</v>
      </c>
      <c r="F33" s="5928">
        <v>0</v>
      </c>
      <c r="G33" s="5929">
        <v>0</v>
      </c>
      <c r="H33" s="5930">
        <v>0</v>
      </c>
      <c r="I33" s="5928">
        <v>0</v>
      </c>
      <c r="J33" s="5931">
        <v>0</v>
      </c>
      <c r="K33" s="5927">
        <v>0</v>
      </c>
      <c r="L33" s="5928">
        <v>0</v>
      </c>
      <c r="M33" s="5929">
        <v>0</v>
      </c>
      <c r="N33" s="3210">
        <f t="shared" ref="N33:O45" si="25">B33+E33+H33+K33</f>
        <v>0</v>
      </c>
      <c r="O33" s="3211">
        <f t="shared" si="25"/>
        <v>0</v>
      </c>
      <c r="P33" s="3212">
        <f t="shared" ref="P33:P45" si="26">N33+O33</f>
        <v>0</v>
      </c>
    </row>
    <row r="34" spans="1:20" ht="24.95" customHeight="1" thickBot="1">
      <c r="A34" s="2574" t="s">
        <v>236</v>
      </c>
      <c r="B34" s="5932">
        <v>44</v>
      </c>
      <c r="C34" s="5933">
        <v>57</v>
      </c>
      <c r="D34" s="5934">
        <v>101</v>
      </c>
      <c r="E34" s="5935">
        <v>0</v>
      </c>
      <c r="F34" s="5936">
        <v>0</v>
      </c>
      <c r="G34" s="5937">
        <v>0</v>
      </c>
      <c r="H34" s="5938">
        <v>10</v>
      </c>
      <c r="I34" s="5936">
        <v>7</v>
      </c>
      <c r="J34" s="5939">
        <v>17</v>
      </c>
      <c r="K34" s="5935">
        <v>10</v>
      </c>
      <c r="L34" s="5936">
        <v>4</v>
      </c>
      <c r="M34" s="5937">
        <v>14</v>
      </c>
      <c r="N34" s="2575">
        <f t="shared" si="25"/>
        <v>64</v>
      </c>
      <c r="O34" s="2576">
        <f t="shared" si="25"/>
        <v>68</v>
      </c>
      <c r="P34" s="2577">
        <f t="shared" si="26"/>
        <v>132</v>
      </c>
    </row>
    <row r="35" spans="1:20" ht="24.95" customHeight="1">
      <c r="A35" s="2574" t="s">
        <v>237</v>
      </c>
      <c r="B35" s="5932">
        <v>0</v>
      </c>
      <c r="C35" s="5933">
        <v>0</v>
      </c>
      <c r="D35" s="5934">
        <v>0</v>
      </c>
      <c r="E35" s="5927">
        <v>51</v>
      </c>
      <c r="F35" s="5928">
        <v>91</v>
      </c>
      <c r="G35" s="5929">
        <v>142</v>
      </c>
      <c r="H35" s="5930">
        <v>32</v>
      </c>
      <c r="I35" s="5928">
        <v>61</v>
      </c>
      <c r="J35" s="5931">
        <v>93</v>
      </c>
      <c r="K35" s="5927">
        <v>28</v>
      </c>
      <c r="L35" s="5928">
        <v>92</v>
      </c>
      <c r="M35" s="5929">
        <v>120</v>
      </c>
      <c r="N35" s="2575">
        <f t="shared" si="25"/>
        <v>111</v>
      </c>
      <c r="O35" s="2576">
        <f t="shared" si="25"/>
        <v>244</v>
      </c>
      <c r="P35" s="2577">
        <f t="shared" si="26"/>
        <v>355</v>
      </c>
    </row>
    <row r="36" spans="1:20" ht="24.95" customHeight="1">
      <c r="A36" s="2574" t="s">
        <v>238</v>
      </c>
      <c r="B36" s="5932">
        <v>0</v>
      </c>
      <c r="C36" s="5933">
        <v>0</v>
      </c>
      <c r="D36" s="5934">
        <v>0</v>
      </c>
      <c r="E36" s="5935">
        <v>0</v>
      </c>
      <c r="F36" s="5936">
        <v>0</v>
      </c>
      <c r="G36" s="5937">
        <v>0</v>
      </c>
      <c r="H36" s="5938">
        <v>10</v>
      </c>
      <c r="I36" s="5936">
        <v>5</v>
      </c>
      <c r="J36" s="5939">
        <v>15</v>
      </c>
      <c r="K36" s="5935">
        <v>10</v>
      </c>
      <c r="L36" s="5936">
        <v>5</v>
      </c>
      <c r="M36" s="5937">
        <v>15</v>
      </c>
      <c r="N36" s="2575">
        <f t="shared" si="25"/>
        <v>20</v>
      </c>
      <c r="O36" s="2576">
        <f t="shared" si="25"/>
        <v>10</v>
      </c>
      <c r="P36" s="2577">
        <f t="shared" si="26"/>
        <v>30</v>
      </c>
    </row>
    <row r="37" spans="1:20" ht="42.75" customHeight="1">
      <c r="A37" s="2574" t="s">
        <v>239</v>
      </c>
      <c r="B37" s="5940">
        <v>0</v>
      </c>
      <c r="C37" s="5941">
        <v>0</v>
      </c>
      <c r="D37" s="5942">
        <v>0</v>
      </c>
      <c r="E37" s="5935">
        <v>0</v>
      </c>
      <c r="F37" s="5936">
        <v>0</v>
      </c>
      <c r="G37" s="5937">
        <v>0</v>
      </c>
      <c r="H37" s="5938">
        <v>0</v>
      </c>
      <c r="I37" s="5936">
        <v>0</v>
      </c>
      <c r="J37" s="5939">
        <v>0</v>
      </c>
      <c r="K37" s="5935">
        <v>0</v>
      </c>
      <c r="L37" s="5936">
        <v>0</v>
      </c>
      <c r="M37" s="5937">
        <v>0</v>
      </c>
      <c r="N37" s="2575">
        <f t="shared" si="25"/>
        <v>0</v>
      </c>
      <c r="O37" s="2576">
        <f t="shared" si="25"/>
        <v>0</v>
      </c>
      <c r="P37" s="2577">
        <f t="shared" si="26"/>
        <v>0</v>
      </c>
    </row>
    <row r="38" spans="1:20" ht="29.25" customHeight="1" thickBot="1">
      <c r="A38" s="3214" t="s">
        <v>240</v>
      </c>
      <c r="B38" s="5483">
        <v>0</v>
      </c>
      <c r="C38" s="5484">
        <v>0</v>
      </c>
      <c r="D38" s="5485">
        <v>0</v>
      </c>
      <c r="E38" s="5943">
        <v>0</v>
      </c>
      <c r="F38" s="5944">
        <v>0</v>
      </c>
      <c r="G38" s="5945">
        <v>0</v>
      </c>
      <c r="H38" s="5946">
        <v>0</v>
      </c>
      <c r="I38" s="5944">
        <v>0</v>
      </c>
      <c r="J38" s="5947">
        <v>0</v>
      </c>
      <c r="K38" s="5943">
        <v>0</v>
      </c>
      <c r="L38" s="5944">
        <v>0</v>
      </c>
      <c r="M38" s="5945">
        <v>0</v>
      </c>
      <c r="N38" s="2177">
        <f t="shared" si="25"/>
        <v>0</v>
      </c>
      <c r="O38" s="3201">
        <f t="shared" si="25"/>
        <v>0</v>
      </c>
      <c r="P38" s="3202">
        <f t="shared" si="26"/>
        <v>0</v>
      </c>
    </row>
    <row r="39" spans="1:20" ht="24.95" customHeight="1">
      <c r="A39" s="3147" t="s">
        <v>241</v>
      </c>
      <c r="B39" s="5455">
        <v>21</v>
      </c>
      <c r="C39" s="5456">
        <v>3</v>
      </c>
      <c r="D39" s="5457">
        <v>24</v>
      </c>
      <c r="E39" s="2568">
        <v>22</v>
      </c>
      <c r="F39" s="2568">
        <v>1</v>
      </c>
      <c r="G39" s="2568">
        <v>23</v>
      </c>
      <c r="H39" s="2568">
        <v>21</v>
      </c>
      <c r="I39" s="2568">
        <v>4</v>
      </c>
      <c r="J39" s="2568">
        <v>25</v>
      </c>
      <c r="K39" s="2568">
        <v>21</v>
      </c>
      <c r="L39" s="2568">
        <v>4</v>
      </c>
      <c r="M39" s="2568">
        <v>25</v>
      </c>
      <c r="N39" s="3204">
        <f t="shared" si="25"/>
        <v>85</v>
      </c>
      <c r="O39" s="3205">
        <f t="shared" si="25"/>
        <v>12</v>
      </c>
      <c r="P39" s="3206">
        <f t="shared" si="26"/>
        <v>97</v>
      </c>
    </row>
    <row r="40" spans="1:20" ht="31.5" customHeight="1">
      <c r="A40" s="2570" t="s">
        <v>242</v>
      </c>
      <c r="B40" s="5474">
        <v>41</v>
      </c>
      <c r="C40" s="5475">
        <v>7</v>
      </c>
      <c r="D40" s="5476">
        <v>48</v>
      </c>
      <c r="E40" s="5922">
        <v>44</v>
      </c>
      <c r="F40" s="5922">
        <v>2</v>
      </c>
      <c r="G40" s="5922">
        <v>46</v>
      </c>
      <c r="H40" s="5922">
        <v>36</v>
      </c>
      <c r="I40" s="5922">
        <v>0</v>
      </c>
      <c r="J40" s="5922">
        <v>36</v>
      </c>
      <c r="K40" s="5922">
        <v>35</v>
      </c>
      <c r="L40" s="5922">
        <v>2</v>
      </c>
      <c r="M40" s="5923">
        <v>37</v>
      </c>
      <c r="N40" s="2571">
        <f t="shared" si="25"/>
        <v>156</v>
      </c>
      <c r="O40" s="2572">
        <f t="shared" si="25"/>
        <v>11</v>
      </c>
      <c r="P40" s="2573">
        <f t="shared" si="26"/>
        <v>167</v>
      </c>
    </row>
    <row r="41" spans="1:20" ht="24" customHeight="1">
      <c r="A41" s="2570" t="s">
        <v>243</v>
      </c>
      <c r="B41" s="5474">
        <v>23</v>
      </c>
      <c r="C41" s="5475">
        <v>7</v>
      </c>
      <c r="D41" s="5476">
        <v>30</v>
      </c>
      <c r="E41" s="5922">
        <v>23</v>
      </c>
      <c r="F41" s="5922">
        <v>0</v>
      </c>
      <c r="G41" s="5922">
        <v>23</v>
      </c>
      <c r="H41" s="5922">
        <v>25</v>
      </c>
      <c r="I41" s="5922">
        <v>3</v>
      </c>
      <c r="J41" s="5922">
        <v>28</v>
      </c>
      <c r="K41" s="5922">
        <v>28</v>
      </c>
      <c r="L41" s="5922">
        <v>2</v>
      </c>
      <c r="M41" s="5923">
        <v>30</v>
      </c>
      <c r="N41" s="2571">
        <f t="shared" si="25"/>
        <v>99</v>
      </c>
      <c r="O41" s="2572">
        <f t="shared" si="25"/>
        <v>12</v>
      </c>
      <c r="P41" s="2573">
        <f t="shared" si="26"/>
        <v>111</v>
      </c>
    </row>
    <row r="42" spans="1:20" ht="24" customHeight="1">
      <c r="A42" s="2570" t="s">
        <v>254</v>
      </c>
      <c r="B42" s="5474">
        <v>50</v>
      </c>
      <c r="C42" s="5475">
        <v>4</v>
      </c>
      <c r="D42" s="5476">
        <v>54</v>
      </c>
      <c r="E42" s="5922">
        <v>44</v>
      </c>
      <c r="F42" s="5922">
        <v>3</v>
      </c>
      <c r="G42" s="5922">
        <v>47</v>
      </c>
      <c r="H42" s="5922">
        <v>38</v>
      </c>
      <c r="I42" s="5922">
        <v>2</v>
      </c>
      <c r="J42" s="5922">
        <v>40</v>
      </c>
      <c r="K42" s="5922">
        <v>30</v>
      </c>
      <c r="L42" s="5922">
        <v>3</v>
      </c>
      <c r="M42" s="5923">
        <v>33</v>
      </c>
      <c r="N42" s="2571">
        <f t="shared" si="25"/>
        <v>162</v>
      </c>
      <c r="O42" s="2572">
        <f t="shared" si="25"/>
        <v>12</v>
      </c>
      <c r="P42" s="2573">
        <f t="shared" si="26"/>
        <v>174</v>
      </c>
    </row>
    <row r="43" spans="1:20" ht="24" customHeight="1">
      <c r="A43" s="2570" t="s">
        <v>244</v>
      </c>
      <c r="B43" s="5449">
        <v>24</v>
      </c>
      <c r="C43" s="5450">
        <v>0</v>
      </c>
      <c r="D43" s="5451">
        <v>24</v>
      </c>
      <c r="E43" s="3664">
        <v>24</v>
      </c>
      <c r="F43" s="3664">
        <v>1</v>
      </c>
      <c r="G43" s="3664">
        <v>25</v>
      </c>
      <c r="H43" s="3664">
        <v>31</v>
      </c>
      <c r="I43" s="3664">
        <v>1</v>
      </c>
      <c r="J43" s="3664">
        <v>32</v>
      </c>
      <c r="K43" s="3664">
        <v>28</v>
      </c>
      <c r="L43" s="3664">
        <v>0</v>
      </c>
      <c r="M43" s="3664">
        <v>28</v>
      </c>
      <c r="N43" s="2571">
        <f t="shared" si="25"/>
        <v>107</v>
      </c>
      <c r="O43" s="2572">
        <f t="shared" si="25"/>
        <v>2</v>
      </c>
      <c r="P43" s="2573">
        <f t="shared" si="26"/>
        <v>109</v>
      </c>
    </row>
    <row r="44" spans="1:20" ht="24" customHeight="1">
      <c r="A44" s="2570" t="s">
        <v>248</v>
      </c>
      <c r="B44" s="5449">
        <v>18</v>
      </c>
      <c r="C44" s="5450">
        <v>0</v>
      </c>
      <c r="D44" s="5451">
        <v>18</v>
      </c>
      <c r="E44" s="3664">
        <v>14</v>
      </c>
      <c r="F44" s="3664">
        <v>0</v>
      </c>
      <c r="G44" s="3664">
        <v>14</v>
      </c>
      <c r="H44" s="3664">
        <v>15</v>
      </c>
      <c r="I44" s="3664">
        <v>0</v>
      </c>
      <c r="J44" s="3664">
        <v>15</v>
      </c>
      <c r="K44" s="3664">
        <v>9</v>
      </c>
      <c r="L44" s="3664">
        <v>0</v>
      </c>
      <c r="M44" s="3664">
        <v>9</v>
      </c>
      <c r="N44" s="2571">
        <f t="shared" si="25"/>
        <v>56</v>
      </c>
      <c r="O44" s="2572">
        <f t="shared" si="25"/>
        <v>0</v>
      </c>
      <c r="P44" s="2573">
        <f t="shared" si="26"/>
        <v>56</v>
      </c>
    </row>
    <row r="45" spans="1:20" ht="31.5" customHeight="1" thickBot="1">
      <c r="A45" s="2578" t="s">
        <v>245</v>
      </c>
      <c r="B45" s="5458">
        <v>13</v>
      </c>
      <c r="C45" s="5459">
        <v>0</v>
      </c>
      <c r="D45" s="5460">
        <v>13</v>
      </c>
      <c r="E45" s="5443">
        <v>8</v>
      </c>
      <c r="F45" s="5443">
        <v>0</v>
      </c>
      <c r="G45" s="5443">
        <v>8</v>
      </c>
      <c r="H45" s="5443">
        <v>10</v>
      </c>
      <c r="I45" s="5443">
        <v>0</v>
      </c>
      <c r="J45" s="5443">
        <v>10</v>
      </c>
      <c r="K45" s="5443">
        <v>16</v>
      </c>
      <c r="L45" s="5443">
        <v>0</v>
      </c>
      <c r="M45" s="5443">
        <v>16</v>
      </c>
      <c r="N45" s="2579">
        <f t="shared" si="25"/>
        <v>47</v>
      </c>
      <c r="O45" s="2580">
        <f t="shared" si="25"/>
        <v>0</v>
      </c>
      <c r="P45" s="2581">
        <f t="shared" si="26"/>
        <v>47</v>
      </c>
    </row>
    <row r="46" spans="1:20" ht="25.5" customHeight="1" thickBot="1">
      <c r="A46" s="2143" t="s">
        <v>17</v>
      </c>
      <c r="B46" s="2144">
        <f>B28+B29+B30+B31+B32+B39+B40+B41+B42+B43+B44+B45</f>
        <v>341</v>
      </c>
      <c r="C46" s="2145">
        <f t="shared" ref="C46:M46" si="27">C28+C29+C30+C31+C32+C39+C40+C41+C42+C43+C44+C45</f>
        <v>93</v>
      </c>
      <c r="D46" s="2146">
        <f t="shared" si="27"/>
        <v>434</v>
      </c>
      <c r="E46" s="5956">
        <f t="shared" si="27"/>
        <v>364</v>
      </c>
      <c r="F46" s="5956">
        <f t="shared" si="27"/>
        <v>108</v>
      </c>
      <c r="G46" s="5956">
        <f t="shared" si="27"/>
        <v>472</v>
      </c>
      <c r="H46" s="5956">
        <f t="shared" si="27"/>
        <v>319</v>
      </c>
      <c r="I46" s="5956">
        <f t="shared" si="27"/>
        <v>94</v>
      </c>
      <c r="J46" s="5956">
        <f t="shared" si="27"/>
        <v>413</v>
      </c>
      <c r="K46" s="5956">
        <f t="shared" si="27"/>
        <v>343</v>
      </c>
      <c r="L46" s="5956">
        <f t="shared" si="27"/>
        <v>136</v>
      </c>
      <c r="M46" s="5957">
        <f t="shared" si="27"/>
        <v>479</v>
      </c>
      <c r="N46" s="2144">
        <f t="shared" ref="N46" si="28">N28+N29+N30+N31+N32+N39+N40+N41+N42+N43+N44+N45</f>
        <v>1367</v>
      </c>
      <c r="O46" s="2145">
        <f t="shared" ref="O46" si="29">O28+O29+O30+O31+O32+O39+O40+O41+O42+O43+O44+O45</f>
        <v>431</v>
      </c>
      <c r="P46" s="2146">
        <f t="shared" ref="P46" si="30">P28+P29+P30+P31+P32+P39+P40+P41+P42+P43+P44+P45</f>
        <v>1798</v>
      </c>
    </row>
    <row r="47" spans="1:20" s="228" customFormat="1" ht="29.25" customHeight="1" thickBot="1">
      <c r="A47" s="1109" t="s">
        <v>18</v>
      </c>
      <c r="B47" s="5486"/>
      <c r="C47" s="5487"/>
      <c r="D47" s="5488"/>
      <c r="E47" s="5958"/>
      <c r="F47" s="5959"/>
      <c r="G47" s="5960"/>
      <c r="H47" s="5958"/>
      <c r="I47" s="5959"/>
      <c r="J47" s="5960"/>
      <c r="K47" s="5958"/>
      <c r="L47" s="5959"/>
      <c r="M47" s="5961"/>
      <c r="N47" s="2506"/>
      <c r="O47" s="1772"/>
      <c r="P47" s="1773"/>
      <c r="Q47" s="68"/>
      <c r="R47" s="68"/>
      <c r="S47" s="68"/>
      <c r="T47" s="68"/>
    </row>
    <row r="48" spans="1:20" ht="24" customHeight="1">
      <c r="A48" s="1105" t="s">
        <v>250</v>
      </c>
      <c r="B48" s="5489">
        <v>0</v>
      </c>
      <c r="C48" s="5490">
        <v>0</v>
      </c>
      <c r="D48" s="5491">
        <v>0</v>
      </c>
      <c r="E48" s="5948">
        <v>0</v>
      </c>
      <c r="F48" s="5949">
        <v>0</v>
      </c>
      <c r="G48" s="5950">
        <v>0</v>
      </c>
      <c r="H48" s="5979">
        <v>0</v>
      </c>
      <c r="I48" s="5949">
        <v>0</v>
      </c>
      <c r="J48" s="5954">
        <v>0</v>
      </c>
      <c r="K48" s="5948">
        <v>0</v>
      </c>
      <c r="L48" s="5949">
        <v>0</v>
      </c>
      <c r="M48" s="5950">
        <v>0</v>
      </c>
      <c r="N48" s="2507">
        <f t="shared" ref="N48:O61" si="31">B48+E48+H48+K48</f>
        <v>0</v>
      </c>
      <c r="O48" s="1753">
        <f t="shared" si="31"/>
        <v>0</v>
      </c>
      <c r="P48" s="1754">
        <f t="shared" ref="P48:P65" si="32">N48+O48</f>
        <v>0</v>
      </c>
    </row>
    <row r="49" spans="1:16" ht="24" customHeight="1">
      <c r="A49" s="937" t="s">
        <v>230</v>
      </c>
      <c r="B49" s="1158">
        <v>0</v>
      </c>
      <c r="C49" s="1159">
        <v>0</v>
      </c>
      <c r="D49" s="1160">
        <v>0</v>
      </c>
      <c r="E49" s="5951">
        <v>0</v>
      </c>
      <c r="F49" s="5952">
        <v>0</v>
      </c>
      <c r="G49" s="5953">
        <v>0</v>
      </c>
      <c r="H49" s="5444">
        <v>0</v>
      </c>
      <c r="I49" s="5952">
        <v>0</v>
      </c>
      <c r="J49" s="5955">
        <v>0</v>
      </c>
      <c r="K49" s="5951">
        <v>0</v>
      </c>
      <c r="L49" s="5952">
        <v>0</v>
      </c>
      <c r="M49" s="5953">
        <v>0</v>
      </c>
      <c r="N49" s="1769">
        <f t="shared" si="31"/>
        <v>0</v>
      </c>
      <c r="O49" s="1770">
        <f t="shared" si="31"/>
        <v>0</v>
      </c>
      <c r="P49" s="1771">
        <f t="shared" si="32"/>
        <v>0</v>
      </c>
    </row>
    <row r="50" spans="1:16" ht="24" customHeight="1">
      <c r="A50" s="937" t="s">
        <v>232</v>
      </c>
      <c r="B50" s="1158">
        <v>0</v>
      </c>
      <c r="C50" s="1159">
        <v>0</v>
      </c>
      <c r="D50" s="1160">
        <v>0</v>
      </c>
      <c r="E50" s="5951">
        <v>1</v>
      </c>
      <c r="F50" s="5952">
        <v>0</v>
      </c>
      <c r="G50" s="5953">
        <v>1</v>
      </c>
      <c r="H50" s="5444">
        <v>0</v>
      </c>
      <c r="I50" s="5952">
        <v>0</v>
      </c>
      <c r="J50" s="5955">
        <v>0</v>
      </c>
      <c r="K50" s="5951">
        <v>0</v>
      </c>
      <c r="L50" s="5952">
        <v>0</v>
      </c>
      <c r="M50" s="5953">
        <v>0</v>
      </c>
      <c r="N50" s="1769">
        <f t="shared" si="31"/>
        <v>1</v>
      </c>
      <c r="O50" s="1770">
        <f t="shared" si="31"/>
        <v>0</v>
      </c>
      <c r="P50" s="1771">
        <f t="shared" si="32"/>
        <v>1</v>
      </c>
    </row>
    <row r="51" spans="1:16" ht="24" customHeight="1" thickBot="1">
      <c r="A51" s="2578" t="s">
        <v>233</v>
      </c>
      <c r="B51" s="5492">
        <v>0</v>
      </c>
      <c r="C51" s="5493">
        <v>1</v>
      </c>
      <c r="D51" s="5494">
        <v>1</v>
      </c>
      <c r="E51" s="5445">
        <v>1</v>
      </c>
      <c r="F51" s="5962">
        <v>0</v>
      </c>
      <c r="G51" s="5963">
        <v>1</v>
      </c>
      <c r="H51" s="5446">
        <v>1</v>
      </c>
      <c r="I51" s="5962">
        <v>1</v>
      </c>
      <c r="J51" s="5964">
        <v>2</v>
      </c>
      <c r="K51" s="5965">
        <v>1</v>
      </c>
      <c r="L51" s="5962">
        <v>0</v>
      </c>
      <c r="M51" s="5963">
        <v>1</v>
      </c>
      <c r="N51" s="1774">
        <f t="shared" si="31"/>
        <v>3</v>
      </c>
      <c r="O51" s="1775">
        <f t="shared" si="31"/>
        <v>2</v>
      </c>
      <c r="P51" s="981">
        <f t="shared" si="32"/>
        <v>5</v>
      </c>
    </row>
    <row r="52" spans="1:16" ht="31.5" customHeight="1" thickBot="1">
      <c r="A52" s="980" t="s">
        <v>234</v>
      </c>
      <c r="B52" s="5495">
        <f>SUM(B53:B58)</f>
        <v>0</v>
      </c>
      <c r="C52" s="5496">
        <f t="shared" ref="C52:D52" si="33">SUM(C53:C58)</f>
        <v>0</v>
      </c>
      <c r="D52" s="5497">
        <f t="shared" si="33"/>
        <v>0</v>
      </c>
      <c r="E52" s="5966">
        <f t="shared" ref="E52:M52" si="34">SUM(E53:E58)</f>
        <v>0</v>
      </c>
      <c r="F52" s="5966">
        <f t="shared" si="34"/>
        <v>0</v>
      </c>
      <c r="G52" s="5966">
        <f t="shared" si="34"/>
        <v>0</v>
      </c>
      <c r="H52" s="5966">
        <f t="shared" si="34"/>
        <v>1</v>
      </c>
      <c r="I52" s="5966">
        <f t="shared" si="34"/>
        <v>2</v>
      </c>
      <c r="J52" s="5966">
        <f t="shared" si="34"/>
        <v>3</v>
      </c>
      <c r="K52" s="5966">
        <f t="shared" si="34"/>
        <v>0</v>
      </c>
      <c r="L52" s="5966">
        <f t="shared" si="34"/>
        <v>1</v>
      </c>
      <c r="M52" s="5967">
        <f t="shared" si="34"/>
        <v>1</v>
      </c>
      <c r="N52" s="1752">
        <f t="shared" si="31"/>
        <v>1</v>
      </c>
      <c r="O52" s="1776">
        <f t="shared" si="31"/>
        <v>3</v>
      </c>
      <c r="P52" s="1777">
        <f t="shared" si="32"/>
        <v>4</v>
      </c>
    </row>
    <row r="53" spans="1:16" ht="24" customHeight="1">
      <c r="A53" s="1100" t="s">
        <v>235</v>
      </c>
      <c r="B53" s="5498">
        <v>0</v>
      </c>
      <c r="C53" s="5499">
        <v>0</v>
      </c>
      <c r="D53" s="5500">
        <v>0</v>
      </c>
      <c r="E53" s="5980">
        <v>0</v>
      </c>
      <c r="F53" s="5981">
        <v>0</v>
      </c>
      <c r="G53" s="5931">
        <v>0</v>
      </c>
      <c r="H53" s="5982">
        <v>0</v>
      </c>
      <c r="I53" s="5981">
        <v>0</v>
      </c>
      <c r="J53" s="5983">
        <v>0</v>
      </c>
      <c r="K53" s="5980">
        <v>0</v>
      </c>
      <c r="L53" s="5981">
        <v>0</v>
      </c>
      <c r="M53" s="5968">
        <v>0</v>
      </c>
      <c r="N53" s="1761">
        <f t="shared" si="31"/>
        <v>0</v>
      </c>
      <c r="O53" s="1753">
        <f t="shared" si="31"/>
        <v>0</v>
      </c>
      <c r="P53" s="1760">
        <f t="shared" si="32"/>
        <v>0</v>
      </c>
    </row>
    <row r="54" spans="1:16" ht="31.5" customHeight="1">
      <c r="A54" s="944" t="s">
        <v>236</v>
      </c>
      <c r="B54" s="5501">
        <v>0</v>
      </c>
      <c r="C54" s="5502">
        <v>0</v>
      </c>
      <c r="D54" s="5503">
        <v>0</v>
      </c>
      <c r="E54" s="5984">
        <v>0</v>
      </c>
      <c r="F54" s="5985">
        <v>0</v>
      </c>
      <c r="G54" s="5986">
        <v>0</v>
      </c>
      <c r="H54" s="5987">
        <v>0</v>
      </c>
      <c r="I54" s="5985">
        <v>1</v>
      </c>
      <c r="J54" s="5988">
        <v>1</v>
      </c>
      <c r="K54" s="5984">
        <v>0</v>
      </c>
      <c r="L54" s="5985">
        <v>0</v>
      </c>
      <c r="M54" s="5986">
        <v>0</v>
      </c>
      <c r="N54" s="1762">
        <f t="shared" si="31"/>
        <v>0</v>
      </c>
      <c r="O54" s="1755">
        <f t="shared" si="31"/>
        <v>1</v>
      </c>
      <c r="P54" s="1757">
        <f t="shared" si="32"/>
        <v>1</v>
      </c>
    </row>
    <row r="55" spans="1:16" ht="30" customHeight="1">
      <c r="A55" s="944" t="s">
        <v>237</v>
      </c>
      <c r="B55" s="5501">
        <v>0</v>
      </c>
      <c r="C55" s="5502">
        <v>0</v>
      </c>
      <c r="D55" s="5503">
        <v>0</v>
      </c>
      <c r="E55" s="5984">
        <v>0</v>
      </c>
      <c r="F55" s="5985">
        <v>0</v>
      </c>
      <c r="G55" s="5986">
        <v>0</v>
      </c>
      <c r="H55" s="5987">
        <v>1</v>
      </c>
      <c r="I55" s="5985">
        <v>1</v>
      </c>
      <c r="J55" s="5988">
        <v>2</v>
      </c>
      <c r="K55" s="5984">
        <v>0</v>
      </c>
      <c r="L55" s="5985">
        <v>1</v>
      </c>
      <c r="M55" s="5986">
        <v>1</v>
      </c>
      <c r="N55" s="1762">
        <f t="shared" si="31"/>
        <v>1</v>
      </c>
      <c r="O55" s="1755">
        <f t="shared" si="31"/>
        <v>2</v>
      </c>
      <c r="P55" s="1757">
        <f t="shared" si="32"/>
        <v>3</v>
      </c>
    </row>
    <row r="56" spans="1:16" ht="30.75" customHeight="1">
      <c r="A56" s="944" t="s">
        <v>238</v>
      </c>
      <c r="B56" s="5501">
        <v>0</v>
      </c>
      <c r="C56" s="5502">
        <v>0</v>
      </c>
      <c r="D56" s="5503">
        <v>0</v>
      </c>
      <c r="E56" s="5984">
        <v>0</v>
      </c>
      <c r="F56" s="5985">
        <v>0</v>
      </c>
      <c r="G56" s="5986">
        <v>0</v>
      </c>
      <c r="H56" s="5987">
        <v>0</v>
      </c>
      <c r="I56" s="5985">
        <v>0</v>
      </c>
      <c r="J56" s="5988">
        <v>0</v>
      </c>
      <c r="K56" s="5984">
        <v>0</v>
      </c>
      <c r="L56" s="5985">
        <v>0</v>
      </c>
      <c r="M56" s="5986">
        <v>0</v>
      </c>
      <c r="N56" s="1762">
        <f t="shared" si="31"/>
        <v>0</v>
      </c>
      <c r="O56" s="1755">
        <f t="shared" si="31"/>
        <v>0</v>
      </c>
      <c r="P56" s="1757">
        <f t="shared" si="32"/>
        <v>0</v>
      </c>
    </row>
    <row r="57" spans="1:16" ht="49.5" customHeight="1">
      <c r="A57" s="944" t="s">
        <v>239</v>
      </c>
      <c r="B57" s="5501">
        <v>0</v>
      </c>
      <c r="C57" s="5502">
        <v>0</v>
      </c>
      <c r="D57" s="5503">
        <v>0</v>
      </c>
      <c r="E57" s="5984">
        <v>0</v>
      </c>
      <c r="F57" s="5985">
        <v>0</v>
      </c>
      <c r="G57" s="5986">
        <v>0</v>
      </c>
      <c r="H57" s="5987">
        <v>0</v>
      </c>
      <c r="I57" s="5985">
        <v>0</v>
      </c>
      <c r="J57" s="5988">
        <v>0</v>
      </c>
      <c r="K57" s="5984">
        <v>0</v>
      </c>
      <c r="L57" s="5985">
        <v>0</v>
      </c>
      <c r="M57" s="5986">
        <v>0</v>
      </c>
      <c r="N57" s="1762">
        <f t="shared" si="31"/>
        <v>0</v>
      </c>
      <c r="O57" s="1755">
        <f t="shared" si="31"/>
        <v>0</v>
      </c>
      <c r="P57" s="1757">
        <f t="shared" si="32"/>
        <v>0</v>
      </c>
    </row>
    <row r="58" spans="1:16" ht="31.5" customHeight="1" thickBot="1">
      <c r="A58" s="950" t="s">
        <v>240</v>
      </c>
      <c r="B58" s="5504">
        <v>0</v>
      </c>
      <c r="C58" s="5505">
        <v>0</v>
      </c>
      <c r="D58" s="5506">
        <v>0</v>
      </c>
      <c r="E58" s="5946">
        <v>0</v>
      </c>
      <c r="F58" s="5944">
        <v>0</v>
      </c>
      <c r="G58" s="5947">
        <v>0</v>
      </c>
      <c r="H58" s="5943">
        <v>0</v>
      </c>
      <c r="I58" s="5944">
        <v>0</v>
      </c>
      <c r="J58" s="5945">
        <v>0</v>
      </c>
      <c r="K58" s="5946">
        <v>0</v>
      </c>
      <c r="L58" s="5944">
        <v>0</v>
      </c>
      <c r="M58" s="5947">
        <v>0</v>
      </c>
      <c r="N58" s="1453">
        <f t="shared" si="31"/>
        <v>0</v>
      </c>
      <c r="O58" s="1759">
        <f t="shared" si="31"/>
        <v>0</v>
      </c>
      <c r="P58" s="1758">
        <f t="shared" si="32"/>
        <v>0</v>
      </c>
    </row>
    <row r="59" spans="1:16">
      <c r="A59" s="936" t="s">
        <v>241</v>
      </c>
      <c r="B59" s="5507">
        <v>0</v>
      </c>
      <c r="C59" s="5508">
        <v>0</v>
      </c>
      <c r="D59" s="5509">
        <v>0</v>
      </c>
      <c r="E59" s="5948">
        <v>0</v>
      </c>
      <c r="F59" s="5949">
        <v>0</v>
      </c>
      <c r="G59" s="5950">
        <v>0</v>
      </c>
      <c r="H59" s="5948">
        <v>1</v>
      </c>
      <c r="I59" s="5949">
        <v>0</v>
      </c>
      <c r="J59" s="5954">
        <v>1</v>
      </c>
      <c r="K59" s="5948">
        <v>0</v>
      </c>
      <c r="L59" s="5949">
        <v>0</v>
      </c>
      <c r="M59" s="5950">
        <v>0</v>
      </c>
      <c r="N59" s="1761">
        <f t="shared" si="31"/>
        <v>1</v>
      </c>
      <c r="O59" s="1753">
        <f t="shared" si="31"/>
        <v>0</v>
      </c>
      <c r="P59" s="1754">
        <f t="shared" si="32"/>
        <v>1</v>
      </c>
    </row>
    <row r="60" spans="1:16">
      <c r="A60" s="937" t="s">
        <v>242</v>
      </c>
      <c r="B60" s="1158">
        <v>3</v>
      </c>
      <c r="C60" s="1159">
        <v>1</v>
      </c>
      <c r="D60" s="1160">
        <v>4</v>
      </c>
      <c r="E60" s="5951">
        <v>1</v>
      </c>
      <c r="F60" s="5952">
        <v>0</v>
      </c>
      <c r="G60" s="5953">
        <v>1</v>
      </c>
      <c r="H60" s="5951">
        <v>1</v>
      </c>
      <c r="I60" s="5952">
        <v>0</v>
      </c>
      <c r="J60" s="5955">
        <v>1</v>
      </c>
      <c r="K60" s="5951">
        <v>1</v>
      </c>
      <c r="L60" s="5952">
        <v>0</v>
      </c>
      <c r="M60" s="5953">
        <v>1</v>
      </c>
      <c r="N60" s="1762">
        <f t="shared" si="31"/>
        <v>6</v>
      </c>
      <c r="O60" s="1755">
        <f t="shared" si="31"/>
        <v>1</v>
      </c>
      <c r="P60" s="1756">
        <f t="shared" si="32"/>
        <v>7</v>
      </c>
    </row>
    <row r="61" spans="1:16">
      <c r="A61" s="937" t="s">
        <v>243</v>
      </c>
      <c r="B61" s="1158">
        <v>0</v>
      </c>
      <c r="C61" s="1159">
        <v>0</v>
      </c>
      <c r="D61" s="1160">
        <v>0</v>
      </c>
      <c r="E61" s="5951">
        <v>0</v>
      </c>
      <c r="F61" s="5444">
        <v>0</v>
      </c>
      <c r="G61" s="5969">
        <v>0</v>
      </c>
      <c r="H61" s="5951">
        <v>0</v>
      </c>
      <c r="I61" s="5444">
        <v>0</v>
      </c>
      <c r="J61" s="5970">
        <v>0</v>
      </c>
      <c r="K61" s="5951">
        <v>2</v>
      </c>
      <c r="L61" s="5444">
        <v>0</v>
      </c>
      <c r="M61" s="5969">
        <v>2</v>
      </c>
      <c r="N61" s="1762">
        <f t="shared" si="31"/>
        <v>2</v>
      </c>
      <c r="O61" s="1755">
        <f t="shared" si="31"/>
        <v>0</v>
      </c>
      <c r="P61" s="1756">
        <f t="shared" si="32"/>
        <v>2</v>
      </c>
    </row>
    <row r="62" spans="1:16">
      <c r="A62" s="937" t="s">
        <v>254</v>
      </c>
      <c r="B62" s="1158">
        <v>0</v>
      </c>
      <c r="C62" s="1159">
        <v>0</v>
      </c>
      <c r="D62" s="1160">
        <v>0</v>
      </c>
      <c r="E62" s="5971">
        <v>0</v>
      </c>
      <c r="F62" s="5952">
        <v>0</v>
      </c>
      <c r="G62" s="5953">
        <v>0</v>
      </c>
      <c r="H62" s="5951">
        <v>0</v>
      </c>
      <c r="I62" s="5952">
        <v>0</v>
      </c>
      <c r="J62" s="5955">
        <v>0</v>
      </c>
      <c r="K62" s="5951">
        <v>0</v>
      </c>
      <c r="L62" s="5952">
        <v>0</v>
      </c>
      <c r="M62" s="5972">
        <v>0</v>
      </c>
      <c r="N62" s="1762">
        <f t="shared" ref="N62:O65" si="35">B62+E62+H62+K62</f>
        <v>0</v>
      </c>
      <c r="O62" s="1755">
        <f t="shared" si="35"/>
        <v>0</v>
      </c>
      <c r="P62" s="1756">
        <f t="shared" si="32"/>
        <v>0</v>
      </c>
    </row>
    <row r="63" spans="1:16">
      <c r="A63" s="937" t="s">
        <v>244</v>
      </c>
      <c r="B63" s="1158">
        <v>0</v>
      </c>
      <c r="C63" s="1159">
        <v>0</v>
      </c>
      <c r="D63" s="1160">
        <v>0</v>
      </c>
      <c r="E63" s="5971">
        <v>0</v>
      </c>
      <c r="F63" s="5973">
        <v>0</v>
      </c>
      <c r="G63" s="5972">
        <v>0</v>
      </c>
      <c r="H63" s="5951">
        <v>1</v>
      </c>
      <c r="I63" s="5952">
        <v>0</v>
      </c>
      <c r="J63" s="5955">
        <v>1</v>
      </c>
      <c r="K63" s="5951">
        <v>0</v>
      </c>
      <c r="L63" s="5952">
        <v>0</v>
      </c>
      <c r="M63" s="5972">
        <v>0</v>
      </c>
      <c r="N63" s="1762">
        <f t="shared" si="35"/>
        <v>1</v>
      </c>
      <c r="O63" s="1755">
        <f t="shared" si="35"/>
        <v>0</v>
      </c>
      <c r="P63" s="1756">
        <f t="shared" si="32"/>
        <v>1</v>
      </c>
    </row>
    <row r="64" spans="1:16">
      <c r="A64" s="937" t="s">
        <v>248</v>
      </c>
      <c r="B64" s="1158">
        <v>0</v>
      </c>
      <c r="C64" s="1159">
        <v>0</v>
      </c>
      <c r="D64" s="1160">
        <v>0</v>
      </c>
      <c r="E64" s="5971">
        <v>0</v>
      </c>
      <c r="F64" s="5973">
        <v>0</v>
      </c>
      <c r="G64" s="5972">
        <v>0</v>
      </c>
      <c r="H64" s="5951">
        <v>0</v>
      </c>
      <c r="I64" s="5952">
        <v>0</v>
      </c>
      <c r="J64" s="5955">
        <v>0</v>
      </c>
      <c r="K64" s="5951">
        <v>0</v>
      </c>
      <c r="L64" s="5952">
        <v>0</v>
      </c>
      <c r="M64" s="5972">
        <v>0</v>
      </c>
      <c r="N64" s="1762">
        <f t="shared" si="35"/>
        <v>0</v>
      </c>
      <c r="O64" s="1755">
        <f t="shared" si="35"/>
        <v>0</v>
      </c>
      <c r="P64" s="1756">
        <f t="shared" si="32"/>
        <v>0</v>
      </c>
    </row>
    <row r="65" spans="1:16" ht="25.5" customHeight="1" thickBot="1">
      <c r="A65" s="949" t="s">
        <v>245</v>
      </c>
      <c r="B65" s="5510">
        <v>0</v>
      </c>
      <c r="C65" s="5511">
        <v>0</v>
      </c>
      <c r="D65" s="5512">
        <v>0</v>
      </c>
      <c r="E65" s="5974">
        <v>0</v>
      </c>
      <c r="F65" s="5975">
        <v>0</v>
      </c>
      <c r="G65" s="5976">
        <v>0</v>
      </c>
      <c r="H65" s="5977">
        <v>0</v>
      </c>
      <c r="I65" s="5975">
        <v>0</v>
      </c>
      <c r="J65" s="5978">
        <v>0</v>
      </c>
      <c r="K65" s="5974">
        <v>0</v>
      </c>
      <c r="L65" s="5975">
        <v>0</v>
      </c>
      <c r="M65" s="5976">
        <v>0</v>
      </c>
      <c r="N65" s="2147">
        <f t="shared" si="35"/>
        <v>0</v>
      </c>
      <c r="O65" s="2148">
        <f t="shared" si="35"/>
        <v>0</v>
      </c>
      <c r="P65" s="2149">
        <f t="shared" si="32"/>
        <v>0</v>
      </c>
    </row>
    <row r="66" spans="1:16" ht="30" customHeight="1" thickBot="1">
      <c r="A66" s="1108" t="s">
        <v>19</v>
      </c>
      <c r="B66" s="5513">
        <f>B48+B49+B50+B51+B52+B59+B60+B61+B62+B63+B64+B65</f>
        <v>3</v>
      </c>
      <c r="C66" s="5514">
        <f t="shared" ref="C66:P66" si="36">C48+C49+C50+C51+C52+C59+C60+C61+C62+C63+C64+C65</f>
        <v>2</v>
      </c>
      <c r="D66" s="5515">
        <f t="shared" si="36"/>
        <v>5</v>
      </c>
      <c r="E66" s="5516">
        <f t="shared" si="36"/>
        <v>3</v>
      </c>
      <c r="F66" s="5516">
        <f t="shared" si="36"/>
        <v>0</v>
      </c>
      <c r="G66" s="5516">
        <f t="shared" si="36"/>
        <v>3</v>
      </c>
      <c r="H66" s="5516">
        <f t="shared" si="36"/>
        <v>5</v>
      </c>
      <c r="I66" s="5516">
        <f t="shared" si="36"/>
        <v>3</v>
      </c>
      <c r="J66" s="5516">
        <f t="shared" si="36"/>
        <v>8</v>
      </c>
      <c r="K66" s="5516">
        <f t="shared" si="36"/>
        <v>4</v>
      </c>
      <c r="L66" s="5516">
        <f t="shared" si="36"/>
        <v>1</v>
      </c>
      <c r="M66" s="5516">
        <f t="shared" si="36"/>
        <v>5</v>
      </c>
      <c r="N66" s="2150">
        <f t="shared" si="36"/>
        <v>15</v>
      </c>
      <c r="O66" s="2150">
        <f t="shared" si="36"/>
        <v>6</v>
      </c>
      <c r="P66" s="2151">
        <f t="shared" si="36"/>
        <v>21</v>
      </c>
    </row>
    <row r="67" spans="1:16" ht="39.75" customHeight="1" thickBot="1">
      <c r="A67" s="58" t="s">
        <v>249</v>
      </c>
      <c r="B67" s="5517">
        <f t="shared" ref="B67:P67" si="37">B46+B66</f>
        <v>344</v>
      </c>
      <c r="C67" s="5517">
        <f t="shared" si="37"/>
        <v>95</v>
      </c>
      <c r="D67" s="5517">
        <f t="shared" si="37"/>
        <v>439</v>
      </c>
      <c r="E67" s="5553">
        <f t="shared" si="37"/>
        <v>367</v>
      </c>
      <c r="F67" s="5553">
        <f t="shared" si="37"/>
        <v>108</v>
      </c>
      <c r="G67" s="5553">
        <f t="shared" si="37"/>
        <v>475</v>
      </c>
      <c r="H67" s="5553">
        <f t="shared" si="37"/>
        <v>324</v>
      </c>
      <c r="I67" s="5553">
        <f t="shared" si="37"/>
        <v>97</v>
      </c>
      <c r="J67" s="5553">
        <f t="shared" si="37"/>
        <v>421</v>
      </c>
      <c r="K67" s="5553">
        <f t="shared" si="37"/>
        <v>347</v>
      </c>
      <c r="L67" s="5553">
        <f t="shared" si="37"/>
        <v>137</v>
      </c>
      <c r="M67" s="5553">
        <f t="shared" si="37"/>
        <v>484</v>
      </c>
      <c r="N67" s="3215">
        <f t="shared" si="37"/>
        <v>1382</v>
      </c>
      <c r="O67" s="3215">
        <f t="shared" si="37"/>
        <v>437</v>
      </c>
      <c r="P67" s="2152">
        <f t="shared" si="37"/>
        <v>1819</v>
      </c>
    </row>
    <row r="68" spans="1:16">
      <c r="A68" s="7256"/>
      <c r="B68" s="7256"/>
      <c r="C68" s="7256"/>
      <c r="D68" s="7256"/>
      <c r="E68" s="7256"/>
      <c r="F68" s="7256"/>
      <c r="G68" s="7256"/>
      <c r="H68" s="7256"/>
      <c r="I68" s="7256"/>
      <c r="J68" s="7256"/>
      <c r="K68" s="7256"/>
      <c r="L68" s="7256"/>
      <c r="M68" s="7256"/>
      <c r="N68" s="7256"/>
      <c r="O68" s="7256"/>
      <c r="P68" s="7256"/>
    </row>
    <row r="69" spans="1:16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>
      <c r="A70" s="69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</row>
  </sheetData>
  <mergeCells count="9">
    <mergeCell ref="A68:P68"/>
    <mergeCell ref="A4:A5"/>
    <mergeCell ref="A1:P1"/>
    <mergeCell ref="A2:P2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  <rowBreaks count="1" manualBreakCount="1">
    <brk id="68" max="19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4"/>
  <sheetViews>
    <sheetView topLeftCell="A7" zoomScale="50" zoomScaleNormal="50" workbookViewId="0">
      <selection activeCell="U26" sqref="U25:U26"/>
    </sheetView>
  </sheetViews>
  <sheetFormatPr defaultColWidth="9" defaultRowHeight="20.25"/>
  <cols>
    <col min="1" max="1" width="93" style="55" customWidth="1"/>
    <col min="2" max="2" width="10.5703125" style="55" customWidth="1"/>
    <col min="3" max="3" width="10" style="55" customWidth="1"/>
    <col min="4" max="4" width="11.140625" style="55" customWidth="1"/>
    <col min="5" max="5" width="10.5703125" style="55" customWidth="1"/>
    <col min="6" max="6" width="11.42578125" style="55" customWidth="1"/>
    <col min="7" max="7" width="12.5703125" style="55" customWidth="1"/>
    <col min="8" max="8" width="11.140625" style="55" customWidth="1"/>
    <col min="9" max="9" width="11.42578125" style="55" customWidth="1"/>
    <col min="10" max="10" width="11.7109375" style="55" customWidth="1"/>
    <col min="11" max="11" width="11.140625" style="55" customWidth="1"/>
    <col min="12" max="12" width="13.42578125" style="55" customWidth="1"/>
    <col min="13" max="14" width="11.140625" style="55" customWidth="1"/>
    <col min="15" max="15" width="10" style="55" customWidth="1"/>
    <col min="16" max="16" width="12.28515625" style="55" customWidth="1"/>
    <col min="17" max="17" width="11.140625" style="55" customWidth="1"/>
    <col min="18" max="18" width="12.5703125" style="55" customWidth="1"/>
    <col min="19" max="19" width="11.42578125" style="63" customWidth="1"/>
    <col min="20" max="256" width="9.140625" style="55"/>
    <col min="257" max="257" width="88.42578125" style="55" customWidth="1"/>
    <col min="258" max="275" width="9.42578125" style="55" customWidth="1"/>
    <col min="276" max="512" width="9.140625" style="55"/>
    <col min="513" max="513" width="88.42578125" style="55" customWidth="1"/>
    <col min="514" max="531" width="9.42578125" style="55" customWidth="1"/>
    <col min="532" max="768" width="9.140625" style="55"/>
    <col min="769" max="769" width="88.42578125" style="55" customWidth="1"/>
    <col min="770" max="787" width="9.42578125" style="55" customWidth="1"/>
    <col min="788" max="1024" width="9.140625" style="55"/>
    <col min="1025" max="1025" width="88.42578125" style="55" customWidth="1"/>
    <col min="1026" max="1043" width="9.42578125" style="55" customWidth="1"/>
    <col min="1044" max="1280" width="9.140625" style="55"/>
    <col min="1281" max="1281" width="88.42578125" style="55" customWidth="1"/>
    <col min="1282" max="1299" width="9.42578125" style="55" customWidth="1"/>
    <col min="1300" max="1536" width="9.140625" style="55"/>
    <col min="1537" max="1537" width="88.42578125" style="55" customWidth="1"/>
    <col min="1538" max="1555" width="9.42578125" style="55" customWidth="1"/>
    <col min="1556" max="1792" width="9.140625" style="55"/>
    <col min="1793" max="1793" width="88.42578125" style="55" customWidth="1"/>
    <col min="1794" max="1811" width="9.42578125" style="55" customWidth="1"/>
    <col min="1812" max="2048" width="9.140625" style="55"/>
    <col min="2049" max="2049" width="88.42578125" style="55" customWidth="1"/>
    <col min="2050" max="2067" width="9.42578125" style="55" customWidth="1"/>
    <col min="2068" max="2304" width="9.140625" style="55"/>
    <col min="2305" max="2305" width="88.42578125" style="55" customWidth="1"/>
    <col min="2306" max="2323" width="9.42578125" style="55" customWidth="1"/>
    <col min="2324" max="2560" width="9.140625" style="55"/>
    <col min="2561" max="2561" width="88.42578125" style="55" customWidth="1"/>
    <col min="2562" max="2579" width="9.42578125" style="55" customWidth="1"/>
    <col min="2580" max="2816" width="9.140625" style="55"/>
    <col min="2817" max="2817" width="88.42578125" style="55" customWidth="1"/>
    <col min="2818" max="2835" width="9.42578125" style="55" customWidth="1"/>
    <col min="2836" max="3072" width="9.140625" style="55"/>
    <col min="3073" max="3073" width="88.42578125" style="55" customWidth="1"/>
    <col min="3074" max="3091" width="9.42578125" style="55" customWidth="1"/>
    <col min="3092" max="3328" width="9.140625" style="55"/>
    <col min="3329" max="3329" width="88.42578125" style="55" customWidth="1"/>
    <col min="3330" max="3347" width="9.42578125" style="55" customWidth="1"/>
    <col min="3348" max="3584" width="9.140625" style="55"/>
    <col min="3585" max="3585" width="88.42578125" style="55" customWidth="1"/>
    <col min="3586" max="3603" width="9.42578125" style="55" customWidth="1"/>
    <col min="3604" max="3840" width="9.140625" style="55"/>
    <col min="3841" max="3841" width="88.42578125" style="55" customWidth="1"/>
    <col min="3842" max="3859" width="9.42578125" style="55" customWidth="1"/>
    <col min="3860" max="4096" width="9.140625" style="55"/>
    <col min="4097" max="4097" width="88.42578125" style="55" customWidth="1"/>
    <col min="4098" max="4115" width="9.42578125" style="55" customWidth="1"/>
    <col min="4116" max="4352" width="9.140625" style="55"/>
    <col min="4353" max="4353" width="88.42578125" style="55" customWidth="1"/>
    <col min="4354" max="4371" width="9.42578125" style="55" customWidth="1"/>
    <col min="4372" max="4608" width="9.140625" style="55"/>
    <col min="4609" max="4609" width="88.42578125" style="55" customWidth="1"/>
    <col min="4610" max="4627" width="9.42578125" style="55" customWidth="1"/>
    <col min="4628" max="4864" width="9.140625" style="55"/>
    <col min="4865" max="4865" width="88.42578125" style="55" customWidth="1"/>
    <col min="4866" max="4883" width="9.42578125" style="55" customWidth="1"/>
    <col min="4884" max="5120" width="9.140625" style="55"/>
    <col min="5121" max="5121" width="88.42578125" style="55" customWidth="1"/>
    <col min="5122" max="5139" width="9.42578125" style="55" customWidth="1"/>
    <col min="5140" max="5376" width="9.140625" style="55"/>
    <col min="5377" max="5377" width="88.42578125" style="55" customWidth="1"/>
    <col min="5378" max="5395" width="9.42578125" style="55" customWidth="1"/>
    <col min="5396" max="5632" width="9.140625" style="55"/>
    <col min="5633" max="5633" width="88.42578125" style="55" customWidth="1"/>
    <col min="5634" max="5651" width="9.42578125" style="55" customWidth="1"/>
    <col min="5652" max="5888" width="9.140625" style="55"/>
    <col min="5889" max="5889" width="88.42578125" style="55" customWidth="1"/>
    <col min="5890" max="5907" width="9.42578125" style="55" customWidth="1"/>
    <col min="5908" max="6144" width="9.140625" style="55"/>
    <col min="6145" max="6145" width="88.42578125" style="55" customWidth="1"/>
    <col min="6146" max="6163" width="9.42578125" style="55" customWidth="1"/>
    <col min="6164" max="6400" width="9.140625" style="55"/>
    <col min="6401" max="6401" width="88.42578125" style="55" customWidth="1"/>
    <col min="6402" max="6419" width="9.42578125" style="55" customWidth="1"/>
    <col min="6420" max="6656" width="9.140625" style="55"/>
    <col min="6657" max="6657" width="88.42578125" style="55" customWidth="1"/>
    <col min="6658" max="6675" width="9.42578125" style="55" customWidth="1"/>
    <col min="6676" max="6912" width="9.140625" style="55"/>
    <col min="6913" max="6913" width="88.42578125" style="55" customWidth="1"/>
    <col min="6914" max="6931" width="9.42578125" style="55" customWidth="1"/>
    <col min="6932" max="7168" width="9.140625" style="55"/>
    <col min="7169" max="7169" width="88.42578125" style="55" customWidth="1"/>
    <col min="7170" max="7187" width="9.42578125" style="55" customWidth="1"/>
    <col min="7188" max="7424" width="9.140625" style="55"/>
    <col min="7425" max="7425" width="88.42578125" style="55" customWidth="1"/>
    <col min="7426" max="7443" width="9.42578125" style="55" customWidth="1"/>
    <col min="7444" max="7680" width="9.140625" style="55"/>
    <col min="7681" max="7681" width="88.42578125" style="55" customWidth="1"/>
    <col min="7682" max="7699" width="9.42578125" style="55" customWidth="1"/>
    <col min="7700" max="7936" width="9.140625" style="55"/>
    <col min="7937" max="7937" width="88.42578125" style="55" customWidth="1"/>
    <col min="7938" max="7955" width="9.42578125" style="55" customWidth="1"/>
    <col min="7956" max="8192" width="9.140625" style="55"/>
    <col min="8193" max="8193" width="88.42578125" style="55" customWidth="1"/>
    <col min="8194" max="8211" width="9.42578125" style="55" customWidth="1"/>
    <col min="8212" max="8448" width="9.140625" style="55"/>
    <col min="8449" max="8449" width="88.42578125" style="55" customWidth="1"/>
    <col min="8450" max="8467" width="9.42578125" style="55" customWidth="1"/>
    <col min="8468" max="8704" width="9.140625" style="55"/>
    <col min="8705" max="8705" width="88.42578125" style="55" customWidth="1"/>
    <col min="8706" max="8723" width="9.42578125" style="55" customWidth="1"/>
    <col min="8724" max="8960" width="9.140625" style="55"/>
    <col min="8961" max="8961" width="88.42578125" style="55" customWidth="1"/>
    <col min="8962" max="8979" width="9.42578125" style="55" customWidth="1"/>
    <col min="8980" max="9216" width="9.140625" style="55"/>
    <col min="9217" max="9217" width="88.42578125" style="55" customWidth="1"/>
    <col min="9218" max="9235" width="9.42578125" style="55" customWidth="1"/>
    <col min="9236" max="9472" width="9.140625" style="55"/>
    <col min="9473" max="9473" width="88.42578125" style="55" customWidth="1"/>
    <col min="9474" max="9491" width="9.42578125" style="55" customWidth="1"/>
    <col min="9492" max="9728" width="9.140625" style="55"/>
    <col min="9729" max="9729" width="88.42578125" style="55" customWidth="1"/>
    <col min="9730" max="9747" width="9.42578125" style="55" customWidth="1"/>
    <col min="9748" max="9984" width="9.140625" style="55"/>
    <col min="9985" max="9985" width="88.42578125" style="55" customWidth="1"/>
    <col min="9986" max="10003" width="9.42578125" style="55" customWidth="1"/>
    <col min="10004" max="10240" width="9.140625" style="55"/>
    <col min="10241" max="10241" width="88.42578125" style="55" customWidth="1"/>
    <col min="10242" max="10259" width="9.42578125" style="55" customWidth="1"/>
    <col min="10260" max="10496" width="9.140625" style="55"/>
    <col min="10497" max="10497" width="88.42578125" style="55" customWidth="1"/>
    <col min="10498" max="10515" width="9.42578125" style="55" customWidth="1"/>
    <col min="10516" max="10752" width="9.140625" style="55"/>
    <col min="10753" max="10753" width="88.42578125" style="55" customWidth="1"/>
    <col min="10754" max="10771" width="9.42578125" style="55" customWidth="1"/>
    <col min="10772" max="11008" width="9.140625" style="55"/>
    <col min="11009" max="11009" width="88.42578125" style="55" customWidth="1"/>
    <col min="11010" max="11027" width="9.42578125" style="55" customWidth="1"/>
    <col min="11028" max="11264" width="9.140625" style="55"/>
    <col min="11265" max="11265" width="88.42578125" style="55" customWidth="1"/>
    <col min="11266" max="11283" width="9.42578125" style="55" customWidth="1"/>
    <col min="11284" max="11520" width="9.140625" style="55"/>
    <col min="11521" max="11521" width="88.42578125" style="55" customWidth="1"/>
    <col min="11522" max="11539" width="9.42578125" style="55" customWidth="1"/>
    <col min="11540" max="11776" width="9.140625" style="55"/>
    <col min="11777" max="11777" width="88.42578125" style="55" customWidth="1"/>
    <col min="11778" max="11795" width="9.42578125" style="55" customWidth="1"/>
    <col min="11796" max="12032" width="9.140625" style="55"/>
    <col min="12033" max="12033" width="88.42578125" style="55" customWidth="1"/>
    <col min="12034" max="12051" width="9.42578125" style="55" customWidth="1"/>
    <col min="12052" max="12288" width="9.140625" style="55"/>
    <col min="12289" max="12289" width="88.42578125" style="55" customWidth="1"/>
    <col min="12290" max="12307" width="9.42578125" style="55" customWidth="1"/>
    <col min="12308" max="12544" width="9.140625" style="55"/>
    <col min="12545" max="12545" width="88.42578125" style="55" customWidth="1"/>
    <col min="12546" max="12563" width="9.42578125" style="55" customWidth="1"/>
    <col min="12564" max="12800" width="9.140625" style="55"/>
    <col min="12801" max="12801" width="88.42578125" style="55" customWidth="1"/>
    <col min="12802" max="12819" width="9.42578125" style="55" customWidth="1"/>
    <col min="12820" max="13056" width="9.140625" style="55"/>
    <col min="13057" max="13057" width="88.42578125" style="55" customWidth="1"/>
    <col min="13058" max="13075" width="9.42578125" style="55" customWidth="1"/>
    <col min="13076" max="13312" width="9.140625" style="55"/>
    <col min="13313" max="13313" width="88.42578125" style="55" customWidth="1"/>
    <col min="13314" max="13331" width="9.42578125" style="55" customWidth="1"/>
    <col min="13332" max="13568" width="9.140625" style="55"/>
    <col min="13569" max="13569" width="88.42578125" style="55" customWidth="1"/>
    <col min="13570" max="13587" width="9.42578125" style="55" customWidth="1"/>
    <col min="13588" max="13824" width="9.140625" style="55"/>
    <col min="13825" max="13825" width="88.42578125" style="55" customWidth="1"/>
    <col min="13826" max="13843" width="9.42578125" style="55" customWidth="1"/>
    <col min="13844" max="14080" width="9.140625" style="55"/>
    <col min="14081" max="14081" width="88.42578125" style="55" customWidth="1"/>
    <col min="14082" max="14099" width="9.42578125" style="55" customWidth="1"/>
    <col min="14100" max="14336" width="9.140625" style="55"/>
    <col min="14337" max="14337" width="88.42578125" style="55" customWidth="1"/>
    <col min="14338" max="14355" width="9.42578125" style="55" customWidth="1"/>
    <col min="14356" max="14592" width="9.140625" style="55"/>
    <col min="14593" max="14593" width="88.42578125" style="55" customWidth="1"/>
    <col min="14594" max="14611" width="9.42578125" style="55" customWidth="1"/>
    <col min="14612" max="14848" width="9.140625" style="55"/>
    <col min="14849" max="14849" width="88.42578125" style="55" customWidth="1"/>
    <col min="14850" max="14867" width="9.42578125" style="55" customWidth="1"/>
    <col min="14868" max="15104" width="9.140625" style="55"/>
    <col min="15105" max="15105" width="88.42578125" style="55" customWidth="1"/>
    <col min="15106" max="15123" width="9.42578125" style="55" customWidth="1"/>
    <col min="15124" max="15360" width="9.140625" style="55"/>
    <col min="15361" max="15361" width="88.42578125" style="55" customWidth="1"/>
    <col min="15362" max="15379" width="9.42578125" style="55" customWidth="1"/>
    <col min="15380" max="15616" width="9.140625" style="55"/>
    <col min="15617" max="15617" width="88.42578125" style="55" customWidth="1"/>
    <col min="15618" max="15635" width="9.42578125" style="55" customWidth="1"/>
    <col min="15636" max="15872" width="9.140625" style="55"/>
    <col min="15873" max="15873" width="88.42578125" style="55" customWidth="1"/>
    <col min="15874" max="15891" width="9.42578125" style="55" customWidth="1"/>
    <col min="15892" max="16128" width="9.140625" style="55"/>
    <col min="16129" max="16129" width="88.42578125" style="55" customWidth="1"/>
    <col min="16130" max="16147" width="9.42578125" style="55" customWidth="1"/>
    <col min="16148" max="16384" width="9.140625" style="55"/>
  </cols>
  <sheetData>
    <row r="1" spans="1:19" ht="55.5" customHeight="1">
      <c r="A1" s="6383" t="s">
        <v>228</v>
      </c>
      <c r="B1" s="6383"/>
      <c r="C1" s="6383"/>
      <c r="D1" s="6383"/>
      <c r="E1" s="6383"/>
      <c r="F1" s="6383"/>
      <c r="G1" s="6383"/>
      <c r="H1" s="6383"/>
      <c r="I1" s="6383"/>
      <c r="J1" s="6383"/>
      <c r="K1" s="6383"/>
      <c r="L1" s="6383"/>
      <c r="M1" s="6383"/>
      <c r="N1" s="6383"/>
      <c r="O1" s="6383"/>
      <c r="P1" s="6383"/>
      <c r="Q1" s="6383"/>
      <c r="R1" s="6383"/>
      <c r="S1" s="6383"/>
    </row>
    <row r="2" spans="1:19" ht="27.75" customHeight="1">
      <c r="A2" s="6383" t="s">
        <v>382</v>
      </c>
      <c r="B2" s="6383"/>
      <c r="C2" s="6383"/>
      <c r="D2" s="6383"/>
      <c r="E2" s="6383"/>
      <c r="F2" s="6383"/>
      <c r="G2" s="6383"/>
      <c r="H2" s="6383"/>
      <c r="I2" s="6383"/>
      <c r="J2" s="6383"/>
      <c r="K2" s="6383"/>
      <c r="L2" s="6383"/>
      <c r="M2" s="6383"/>
      <c r="N2" s="6383"/>
      <c r="O2" s="6383"/>
      <c r="P2" s="6383"/>
      <c r="Q2" s="6383"/>
      <c r="R2" s="6383"/>
      <c r="S2" s="6383"/>
    </row>
    <row r="3" spans="1:19" ht="18" customHeight="1">
      <c r="A3" s="1325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6"/>
    </row>
    <row r="4" spans="1:19" ht="22.5" customHeight="1">
      <c r="A4" s="7269" t="s">
        <v>1</v>
      </c>
      <c r="B4" s="7272" t="s">
        <v>2</v>
      </c>
      <c r="C4" s="7273"/>
      <c r="D4" s="7273"/>
      <c r="E4" s="7272" t="s">
        <v>3</v>
      </c>
      <c r="F4" s="7273"/>
      <c r="G4" s="7275"/>
      <c r="H4" s="7279" t="s">
        <v>4</v>
      </c>
      <c r="I4" s="7273"/>
      <c r="J4" s="7273"/>
      <c r="K4" s="7272" t="s">
        <v>5</v>
      </c>
      <c r="L4" s="7273"/>
      <c r="M4" s="7275"/>
      <c r="N4" s="7283">
        <v>5</v>
      </c>
      <c r="O4" s="7273"/>
      <c r="P4" s="7273"/>
      <c r="Q4" s="7284" t="s">
        <v>22</v>
      </c>
      <c r="R4" s="7285"/>
      <c r="S4" s="7286"/>
    </row>
    <row r="5" spans="1:19" ht="33" customHeight="1">
      <c r="A5" s="7270"/>
      <c r="B5" s="7274"/>
      <c r="C5" s="6390"/>
      <c r="D5" s="6390"/>
      <c r="E5" s="7276"/>
      <c r="F5" s="7277"/>
      <c r="G5" s="7278"/>
      <c r="H5" s="7277"/>
      <c r="I5" s="7277"/>
      <c r="J5" s="7277"/>
      <c r="K5" s="7280"/>
      <c r="L5" s="7281"/>
      <c r="M5" s="7282"/>
      <c r="N5" s="7274"/>
      <c r="O5" s="6390"/>
      <c r="P5" s="6390"/>
      <c r="Q5" s="7287"/>
      <c r="R5" s="7288"/>
      <c r="S5" s="7289"/>
    </row>
    <row r="6" spans="1:19" ht="168" customHeight="1">
      <c r="A6" s="7271"/>
      <c r="B6" s="1340" t="s">
        <v>7</v>
      </c>
      <c r="C6" s="1340" t="s">
        <v>8</v>
      </c>
      <c r="D6" s="1340" t="s">
        <v>9</v>
      </c>
      <c r="E6" s="1340" t="s">
        <v>7</v>
      </c>
      <c r="F6" s="1340" t="s">
        <v>8</v>
      </c>
      <c r="G6" s="1340" t="s">
        <v>9</v>
      </c>
      <c r="H6" s="1340" t="s">
        <v>7</v>
      </c>
      <c r="I6" s="1340" t="s">
        <v>8</v>
      </c>
      <c r="J6" s="1340" t="s">
        <v>9</v>
      </c>
      <c r="K6" s="1340" t="s">
        <v>7</v>
      </c>
      <c r="L6" s="1340" t="s">
        <v>8</v>
      </c>
      <c r="M6" s="1340" t="s">
        <v>9</v>
      </c>
      <c r="N6" s="1340" t="s">
        <v>7</v>
      </c>
      <c r="O6" s="1340" t="s">
        <v>8</v>
      </c>
      <c r="P6" s="1341" t="s">
        <v>9</v>
      </c>
      <c r="Q6" s="1340" t="s">
        <v>7</v>
      </c>
      <c r="R6" s="1340" t="s">
        <v>8</v>
      </c>
      <c r="S6" s="1342" t="s">
        <v>9</v>
      </c>
    </row>
    <row r="7" spans="1:19" ht="34.5" customHeight="1" thickBot="1">
      <c r="A7" s="466" t="s">
        <v>10</v>
      </c>
      <c r="B7" s="224"/>
      <c r="C7" s="2600"/>
      <c r="D7" s="2601"/>
      <c r="E7" s="225"/>
      <c r="F7" s="225"/>
      <c r="G7" s="226"/>
      <c r="H7" s="224"/>
      <c r="I7" s="225"/>
      <c r="J7" s="227"/>
      <c r="K7" s="225"/>
      <c r="L7" s="225"/>
      <c r="M7" s="226"/>
      <c r="N7" s="224"/>
      <c r="O7" s="225"/>
      <c r="P7" s="226"/>
      <c r="Q7" s="957"/>
      <c r="R7" s="958"/>
      <c r="S7" s="959"/>
    </row>
    <row r="8" spans="1:19" ht="28.5" customHeight="1">
      <c r="A8" s="949" t="s">
        <v>250</v>
      </c>
      <c r="B8" s="5597">
        <f t="shared" ref="B8:S13" si="0">B19+B29</f>
        <v>0</v>
      </c>
      <c r="C8" s="5598">
        <f t="shared" si="0"/>
        <v>0</v>
      </c>
      <c r="D8" s="5599">
        <f t="shared" si="0"/>
        <v>0</v>
      </c>
      <c r="E8" s="5992">
        <f t="shared" si="0"/>
        <v>0</v>
      </c>
      <c r="F8" s="5993">
        <f t="shared" si="0"/>
        <v>0</v>
      </c>
      <c r="G8" s="5994">
        <f t="shared" si="0"/>
        <v>0</v>
      </c>
      <c r="H8" s="5992">
        <f t="shared" si="0"/>
        <v>12</v>
      </c>
      <c r="I8" s="5993">
        <f t="shared" si="0"/>
        <v>0</v>
      </c>
      <c r="J8" s="5994">
        <f t="shared" si="0"/>
        <v>12</v>
      </c>
      <c r="K8" s="5992">
        <f t="shared" si="0"/>
        <v>0</v>
      </c>
      <c r="L8" s="5993">
        <f t="shared" si="0"/>
        <v>0</v>
      </c>
      <c r="M8" s="5994">
        <f t="shared" si="0"/>
        <v>0</v>
      </c>
      <c r="N8" s="5992">
        <f t="shared" si="0"/>
        <v>0</v>
      </c>
      <c r="O8" s="5993">
        <f t="shared" si="0"/>
        <v>0</v>
      </c>
      <c r="P8" s="5994">
        <f t="shared" si="0"/>
        <v>0</v>
      </c>
      <c r="Q8" s="905">
        <f t="shared" si="0"/>
        <v>12</v>
      </c>
      <c r="R8" s="953">
        <f t="shared" si="0"/>
        <v>0</v>
      </c>
      <c r="S8" s="954">
        <f t="shared" si="0"/>
        <v>12</v>
      </c>
    </row>
    <row r="9" spans="1:19" ht="28.5" customHeight="1" thickBot="1">
      <c r="A9" s="949" t="s">
        <v>233</v>
      </c>
      <c r="B9" s="965">
        <f t="shared" ref="B9:S9" si="1">B20+B30</f>
        <v>0</v>
      </c>
      <c r="C9" s="913">
        <f t="shared" si="1"/>
        <v>0</v>
      </c>
      <c r="D9" s="966">
        <f t="shared" si="1"/>
        <v>0</v>
      </c>
      <c r="E9" s="3684">
        <f t="shared" si="0"/>
        <v>0</v>
      </c>
      <c r="F9" s="3690">
        <f t="shared" si="0"/>
        <v>21</v>
      </c>
      <c r="G9" s="3691">
        <f t="shared" si="0"/>
        <v>21</v>
      </c>
      <c r="H9" s="3684">
        <f t="shared" si="0"/>
        <v>1</v>
      </c>
      <c r="I9" s="3690">
        <f t="shared" si="0"/>
        <v>26</v>
      </c>
      <c r="J9" s="3691">
        <f t="shared" si="0"/>
        <v>27</v>
      </c>
      <c r="K9" s="3684">
        <f t="shared" si="0"/>
        <v>9</v>
      </c>
      <c r="L9" s="3690">
        <f t="shared" si="0"/>
        <v>19</v>
      </c>
      <c r="M9" s="3691">
        <f t="shared" si="0"/>
        <v>28</v>
      </c>
      <c r="N9" s="3684">
        <f t="shared" si="0"/>
        <v>10</v>
      </c>
      <c r="O9" s="3690">
        <f t="shared" si="0"/>
        <v>18</v>
      </c>
      <c r="P9" s="3691">
        <f t="shared" si="0"/>
        <v>28</v>
      </c>
      <c r="Q9" s="906">
        <f t="shared" si="1"/>
        <v>20</v>
      </c>
      <c r="R9" s="914">
        <f t="shared" si="1"/>
        <v>84</v>
      </c>
      <c r="S9" s="912">
        <f t="shared" si="1"/>
        <v>104</v>
      </c>
    </row>
    <row r="10" spans="1:19" ht="28.5" customHeight="1" thickBot="1">
      <c r="A10" s="910" t="s">
        <v>234</v>
      </c>
      <c r="B10" s="5600">
        <f t="shared" ref="B10:S10" si="2">B21+B31</f>
        <v>0</v>
      </c>
      <c r="C10" s="5601">
        <f t="shared" si="2"/>
        <v>11</v>
      </c>
      <c r="D10" s="5602">
        <f t="shared" si="2"/>
        <v>11</v>
      </c>
      <c r="E10" s="5995">
        <f t="shared" si="0"/>
        <v>0</v>
      </c>
      <c r="F10" s="5996">
        <f t="shared" si="0"/>
        <v>0</v>
      </c>
      <c r="G10" s="5997">
        <f t="shared" si="0"/>
        <v>0</v>
      </c>
      <c r="H10" s="5995">
        <f t="shared" si="0"/>
        <v>0</v>
      </c>
      <c r="I10" s="5996">
        <f t="shared" si="0"/>
        <v>0</v>
      </c>
      <c r="J10" s="5997">
        <f t="shared" si="0"/>
        <v>0</v>
      </c>
      <c r="K10" s="5995">
        <f t="shared" si="0"/>
        <v>0</v>
      </c>
      <c r="L10" s="5996">
        <f t="shared" si="0"/>
        <v>0</v>
      </c>
      <c r="M10" s="5997">
        <f t="shared" si="0"/>
        <v>0</v>
      </c>
      <c r="N10" s="5995">
        <f t="shared" si="0"/>
        <v>0</v>
      </c>
      <c r="O10" s="5996">
        <f t="shared" si="0"/>
        <v>0</v>
      </c>
      <c r="P10" s="5997">
        <f t="shared" si="0"/>
        <v>0</v>
      </c>
      <c r="Q10" s="911">
        <f t="shared" si="2"/>
        <v>0</v>
      </c>
      <c r="R10" s="955">
        <f t="shared" si="2"/>
        <v>11</v>
      </c>
      <c r="S10" s="956">
        <f t="shared" si="2"/>
        <v>11</v>
      </c>
    </row>
    <row r="11" spans="1:19" ht="22.5" customHeight="1">
      <c r="A11" s="5637" t="s">
        <v>237</v>
      </c>
      <c r="B11" s="5638">
        <f t="shared" ref="B11:S11" si="3">B22+B32</f>
        <v>0</v>
      </c>
      <c r="C11" s="5639">
        <f t="shared" si="3"/>
        <v>11</v>
      </c>
      <c r="D11" s="5640">
        <f t="shared" si="3"/>
        <v>11</v>
      </c>
      <c r="E11" s="5998">
        <f t="shared" si="0"/>
        <v>0</v>
      </c>
      <c r="F11" s="5999">
        <f t="shared" si="0"/>
        <v>0</v>
      </c>
      <c r="G11" s="5643">
        <f t="shared" si="0"/>
        <v>0</v>
      </c>
      <c r="H11" s="5998">
        <f t="shared" si="0"/>
        <v>0</v>
      </c>
      <c r="I11" s="5999">
        <f t="shared" si="0"/>
        <v>0</v>
      </c>
      <c r="J11" s="5643">
        <f t="shared" si="0"/>
        <v>0</v>
      </c>
      <c r="K11" s="5998">
        <f t="shared" si="0"/>
        <v>0</v>
      </c>
      <c r="L11" s="5999">
        <f t="shared" si="0"/>
        <v>0</v>
      </c>
      <c r="M11" s="5643">
        <f t="shared" si="0"/>
        <v>0</v>
      </c>
      <c r="N11" s="5998">
        <f t="shared" si="0"/>
        <v>0</v>
      </c>
      <c r="O11" s="5999">
        <f t="shared" si="0"/>
        <v>0</v>
      </c>
      <c r="P11" s="5643">
        <f t="shared" si="0"/>
        <v>0</v>
      </c>
      <c r="Q11" s="5641">
        <f t="shared" si="3"/>
        <v>0</v>
      </c>
      <c r="R11" s="5642">
        <f t="shared" si="3"/>
        <v>11</v>
      </c>
      <c r="S11" s="5643">
        <f t="shared" si="3"/>
        <v>11</v>
      </c>
    </row>
    <row r="12" spans="1:19" ht="28.5" customHeight="1">
      <c r="A12" s="3686" t="s">
        <v>242</v>
      </c>
      <c r="B12" s="5603">
        <f t="shared" ref="B12:S12" si="4">B23+B33</f>
        <v>16</v>
      </c>
      <c r="C12" s="5604">
        <f t="shared" si="4"/>
        <v>2</v>
      </c>
      <c r="D12" s="5605">
        <f t="shared" si="4"/>
        <v>18</v>
      </c>
      <c r="E12" s="6000">
        <f t="shared" si="0"/>
        <v>17</v>
      </c>
      <c r="F12" s="6001">
        <f t="shared" si="0"/>
        <v>10</v>
      </c>
      <c r="G12" s="6002">
        <f t="shared" si="0"/>
        <v>27</v>
      </c>
      <c r="H12" s="6000">
        <f t="shared" si="0"/>
        <v>6</v>
      </c>
      <c r="I12" s="6001">
        <f t="shared" si="0"/>
        <v>4</v>
      </c>
      <c r="J12" s="6002">
        <f t="shared" si="0"/>
        <v>10</v>
      </c>
      <c r="K12" s="6000">
        <f t="shared" si="0"/>
        <v>8</v>
      </c>
      <c r="L12" s="6001">
        <f t="shared" si="0"/>
        <v>7</v>
      </c>
      <c r="M12" s="6002">
        <f t="shared" si="0"/>
        <v>15</v>
      </c>
      <c r="N12" s="6000">
        <f t="shared" si="0"/>
        <v>15</v>
      </c>
      <c r="O12" s="6001">
        <f t="shared" si="0"/>
        <v>11</v>
      </c>
      <c r="P12" s="6002">
        <f t="shared" si="0"/>
        <v>26</v>
      </c>
      <c r="Q12" s="3685">
        <f t="shared" si="4"/>
        <v>62</v>
      </c>
      <c r="R12" s="3687">
        <f t="shared" si="4"/>
        <v>34</v>
      </c>
      <c r="S12" s="3688">
        <f t="shared" si="4"/>
        <v>96</v>
      </c>
    </row>
    <row r="13" spans="1:19" ht="28.5" customHeight="1">
      <c r="A13" s="3686" t="s">
        <v>251</v>
      </c>
      <c r="B13" s="5603">
        <f t="shared" ref="B13:S13" si="5">B24+B34</f>
        <v>15</v>
      </c>
      <c r="C13" s="5604">
        <f t="shared" si="5"/>
        <v>8</v>
      </c>
      <c r="D13" s="5605">
        <f t="shared" si="5"/>
        <v>23</v>
      </c>
      <c r="E13" s="6000">
        <f t="shared" si="0"/>
        <v>15</v>
      </c>
      <c r="F13" s="6001">
        <f t="shared" si="0"/>
        <v>6</v>
      </c>
      <c r="G13" s="6002">
        <f t="shared" si="0"/>
        <v>21</v>
      </c>
      <c r="H13" s="6000">
        <f t="shared" si="0"/>
        <v>12</v>
      </c>
      <c r="I13" s="6001">
        <f t="shared" si="0"/>
        <v>6</v>
      </c>
      <c r="J13" s="6002">
        <f t="shared" si="0"/>
        <v>18</v>
      </c>
      <c r="K13" s="6000">
        <f t="shared" si="0"/>
        <v>7</v>
      </c>
      <c r="L13" s="6001">
        <f t="shared" si="0"/>
        <v>1</v>
      </c>
      <c r="M13" s="6002">
        <f t="shared" si="0"/>
        <v>8</v>
      </c>
      <c r="N13" s="6000">
        <f t="shared" si="0"/>
        <v>5</v>
      </c>
      <c r="O13" s="6001">
        <f t="shared" si="0"/>
        <v>0</v>
      </c>
      <c r="P13" s="6002">
        <f t="shared" si="0"/>
        <v>5</v>
      </c>
      <c r="Q13" s="3685">
        <f t="shared" si="5"/>
        <v>54</v>
      </c>
      <c r="R13" s="3687">
        <f t="shared" si="5"/>
        <v>21</v>
      </c>
      <c r="S13" s="3688">
        <f t="shared" si="5"/>
        <v>75</v>
      </c>
    </row>
    <row r="14" spans="1:19" ht="33" customHeight="1">
      <c r="A14" s="3686" t="s">
        <v>254</v>
      </c>
      <c r="B14" s="5603">
        <f t="shared" ref="B14:S14" si="6">B35+B25</f>
        <v>0</v>
      </c>
      <c r="C14" s="5604">
        <f t="shared" si="6"/>
        <v>0</v>
      </c>
      <c r="D14" s="5605">
        <f t="shared" si="6"/>
        <v>0</v>
      </c>
      <c r="E14" s="6000">
        <f t="shared" si="6"/>
        <v>0</v>
      </c>
      <c r="F14" s="6001">
        <f t="shared" si="6"/>
        <v>0</v>
      </c>
      <c r="G14" s="6002">
        <f t="shared" si="6"/>
        <v>0</v>
      </c>
      <c r="H14" s="6000">
        <f t="shared" si="6"/>
        <v>10</v>
      </c>
      <c r="I14" s="6001">
        <f t="shared" si="6"/>
        <v>1</v>
      </c>
      <c r="J14" s="6002">
        <f t="shared" si="6"/>
        <v>11</v>
      </c>
      <c r="K14" s="6000">
        <f t="shared" si="6"/>
        <v>7</v>
      </c>
      <c r="L14" s="6001">
        <f t="shared" si="6"/>
        <v>0</v>
      </c>
      <c r="M14" s="6002">
        <f t="shared" si="6"/>
        <v>7</v>
      </c>
      <c r="N14" s="6000">
        <f t="shared" si="6"/>
        <v>4</v>
      </c>
      <c r="O14" s="6001">
        <f t="shared" si="6"/>
        <v>8</v>
      </c>
      <c r="P14" s="6002">
        <f t="shared" si="6"/>
        <v>12</v>
      </c>
      <c r="Q14" s="3685">
        <f t="shared" si="6"/>
        <v>21</v>
      </c>
      <c r="R14" s="3687">
        <f t="shared" si="6"/>
        <v>9</v>
      </c>
      <c r="S14" s="3688">
        <f t="shared" si="6"/>
        <v>30</v>
      </c>
    </row>
    <row r="15" spans="1:19" ht="36" customHeight="1" thickBot="1">
      <c r="A15" s="3689" t="s">
        <v>244</v>
      </c>
      <c r="B15" s="5606">
        <f t="shared" ref="B15:S15" si="7">B26+B36</f>
        <v>20</v>
      </c>
      <c r="C15" s="5607">
        <f t="shared" si="7"/>
        <v>3</v>
      </c>
      <c r="D15" s="5608">
        <f t="shared" si="7"/>
        <v>23</v>
      </c>
      <c r="E15" s="3684">
        <f t="shared" si="7"/>
        <v>0</v>
      </c>
      <c r="F15" s="3690">
        <f t="shared" si="7"/>
        <v>17</v>
      </c>
      <c r="G15" s="3691">
        <f t="shared" si="7"/>
        <v>17</v>
      </c>
      <c r="H15" s="3684">
        <f t="shared" si="7"/>
        <v>10</v>
      </c>
      <c r="I15" s="3690">
        <f t="shared" si="7"/>
        <v>6</v>
      </c>
      <c r="J15" s="3691">
        <f t="shared" si="7"/>
        <v>16</v>
      </c>
      <c r="K15" s="3684">
        <f t="shared" si="7"/>
        <v>10</v>
      </c>
      <c r="L15" s="3690">
        <f t="shared" si="7"/>
        <v>8</v>
      </c>
      <c r="M15" s="3691">
        <f t="shared" si="7"/>
        <v>18</v>
      </c>
      <c r="N15" s="3684">
        <f t="shared" si="7"/>
        <v>9</v>
      </c>
      <c r="O15" s="3690">
        <f t="shared" si="7"/>
        <v>2</v>
      </c>
      <c r="P15" s="3691">
        <f t="shared" si="7"/>
        <v>11</v>
      </c>
      <c r="Q15" s="3684">
        <f t="shared" si="7"/>
        <v>49</v>
      </c>
      <c r="R15" s="3690">
        <f t="shared" si="7"/>
        <v>36</v>
      </c>
      <c r="S15" s="3691">
        <f t="shared" si="7"/>
        <v>85</v>
      </c>
    </row>
    <row r="16" spans="1:19" ht="34.5" customHeight="1" thickBot="1">
      <c r="A16" s="962" t="s">
        <v>14</v>
      </c>
      <c r="B16" s="967">
        <f>B8++B9+B10+B12+B13+B14+B15</f>
        <v>51</v>
      </c>
      <c r="C16" s="967">
        <f t="shared" ref="C16:S16" si="8">C8++C9+C10+C12+C13+C14+C15</f>
        <v>24</v>
      </c>
      <c r="D16" s="967">
        <f t="shared" si="8"/>
        <v>75</v>
      </c>
      <c r="E16" s="6003">
        <f t="shared" ref="E16:P16" si="9">E8+E9+E10+E12+E13+E14+E15</f>
        <v>32</v>
      </c>
      <c r="F16" s="6004">
        <f t="shared" si="9"/>
        <v>54</v>
      </c>
      <c r="G16" s="6005">
        <f t="shared" si="9"/>
        <v>86</v>
      </c>
      <c r="H16" s="6003">
        <f t="shared" si="9"/>
        <v>51</v>
      </c>
      <c r="I16" s="6004">
        <f t="shared" si="9"/>
        <v>43</v>
      </c>
      <c r="J16" s="6005">
        <f t="shared" si="9"/>
        <v>94</v>
      </c>
      <c r="K16" s="6003">
        <f t="shared" si="9"/>
        <v>41</v>
      </c>
      <c r="L16" s="6004">
        <f t="shared" si="9"/>
        <v>35</v>
      </c>
      <c r="M16" s="6005">
        <f t="shared" si="9"/>
        <v>76</v>
      </c>
      <c r="N16" s="6003">
        <f t="shared" si="9"/>
        <v>43</v>
      </c>
      <c r="O16" s="6004">
        <f t="shared" si="9"/>
        <v>39</v>
      </c>
      <c r="P16" s="6005">
        <f t="shared" si="9"/>
        <v>82</v>
      </c>
      <c r="Q16" s="967">
        <f t="shared" si="8"/>
        <v>218</v>
      </c>
      <c r="R16" s="967">
        <f t="shared" si="8"/>
        <v>195</v>
      </c>
      <c r="S16" s="1112">
        <f t="shared" si="8"/>
        <v>413</v>
      </c>
    </row>
    <row r="17" spans="1:19" ht="30.75" customHeight="1" thickBot="1">
      <c r="A17" s="963" t="s">
        <v>15</v>
      </c>
      <c r="B17" s="5609"/>
      <c r="C17" s="5610"/>
      <c r="D17" s="5611"/>
      <c r="E17" s="6006"/>
      <c r="F17" s="6007"/>
      <c r="G17" s="6008"/>
      <c r="H17" s="6006"/>
      <c r="I17" s="6007"/>
      <c r="J17" s="6008"/>
      <c r="K17" s="6006"/>
      <c r="L17" s="6007"/>
      <c r="M17" s="6008"/>
      <c r="N17" s="6006"/>
      <c r="O17" s="6007"/>
      <c r="P17" s="6008"/>
      <c r="Q17" s="899"/>
      <c r="R17" s="900"/>
      <c r="S17" s="1113"/>
    </row>
    <row r="18" spans="1:19" ht="30.75" customHeight="1" thickBot="1">
      <c r="A18" s="964" t="s">
        <v>16</v>
      </c>
      <c r="B18" s="5612"/>
      <c r="C18" s="5613"/>
      <c r="D18" s="5614"/>
      <c r="E18" s="6009"/>
      <c r="F18" s="6010"/>
      <c r="G18" s="6011"/>
      <c r="H18" s="6009"/>
      <c r="I18" s="6010"/>
      <c r="J18" s="6011"/>
      <c r="K18" s="6009"/>
      <c r="L18" s="6010"/>
      <c r="M18" s="6011"/>
      <c r="N18" s="6037"/>
      <c r="O18" s="6038"/>
      <c r="P18" s="6011"/>
      <c r="Q18" s="960"/>
      <c r="R18" s="901"/>
      <c r="S18" s="1114"/>
    </row>
    <row r="19" spans="1:19" ht="29.25" customHeight="1">
      <c r="A19" s="937" t="s">
        <v>250</v>
      </c>
      <c r="B19" s="5615">
        <v>0</v>
      </c>
      <c r="C19" s="5616">
        <v>0</v>
      </c>
      <c r="D19" s="5617">
        <v>0</v>
      </c>
      <c r="E19" s="6012">
        <v>0</v>
      </c>
      <c r="F19" s="6013">
        <v>0</v>
      </c>
      <c r="G19" s="6014">
        <v>0</v>
      </c>
      <c r="H19" s="6012">
        <v>12</v>
      </c>
      <c r="I19" s="6013">
        <v>0</v>
      </c>
      <c r="J19" s="6014">
        <v>12</v>
      </c>
      <c r="K19" s="6012">
        <v>0</v>
      </c>
      <c r="L19" s="6013">
        <v>0</v>
      </c>
      <c r="M19" s="6014">
        <v>0</v>
      </c>
      <c r="N19" s="6012">
        <v>0</v>
      </c>
      <c r="O19" s="6013">
        <v>0</v>
      </c>
      <c r="P19" s="6014">
        <v>0</v>
      </c>
      <c r="Q19" s="908">
        <f t="shared" ref="Q19:R20" si="10">B19+E19+H19+K19+N19</f>
        <v>12</v>
      </c>
      <c r="R19" s="907">
        <f t="shared" si="10"/>
        <v>0</v>
      </c>
      <c r="S19" s="1115">
        <f>Q19+R19</f>
        <v>12</v>
      </c>
    </row>
    <row r="20" spans="1:19" ht="36" customHeight="1" thickBot="1">
      <c r="A20" s="949" t="s">
        <v>233</v>
      </c>
      <c r="B20" s="5618">
        <v>0</v>
      </c>
      <c r="C20" s="5619">
        <v>0</v>
      </c>
      <c r="D20" s="5620">
        <v>0</v>
      </c>
      <c r="E20" s="6015">
        <v>0</v>
      </c>
      <c r="F20" s="6016">
        <v>21</v>
      </c>
      <c r="G20" s="6017">
        <v>21</v>
      </c>
      <c r="H20" s="6015">
        <v>1</v>
      </c>
      <c r="I20" s="6016">
        <v>26</v>
      </c>
      <c r="J20" s="6017">
        <v>27</v>
      </c>
      <c r="K20" s="6015">
        <v>8</v>
      </c>
      <c r="L20" s="6016">
        <v>19</v>
      </c>
      <c r="M20" s="6017">
        <v>27</v>
      </c>
      <c r="N20" s="6015">
        <v>10</v>
      </c>
      <c r="O20" s="6016">
        <v>18</v>
      </c>
      <c r="P20" s="6017">
        <v>28</v>
      </c>
      <c r="Q20" s="908">
        <f t="shared" si="10"/>
        <v>19</v>
      </c>
      <c r="R20" s="907">
        <f t="shared" si="10"/>
        <v>84</v>
      </c>
      <c r="S20" s="1115">
        <f>Q20+R20</f>
        <v>103</v>
      </c>
    </row>
    <row r="21" spans="1:19" ht="30.75" customHeight="1" thickBot="1">
      <c r="A21" s="3144" t="s">
        <v>234</v>
      </c>
      <c r="B21" s="5621">
        <f t="shared" ref="B21:D21" si="11">SUM(B22:B22)</f>
        <v>0</v>
      </c>
      <c r="C21" s="5622">
        <f t="shared" si="11"/>
        <v>11</v>
      </c>
      <c r="D21" s="5623">
        <f t="shared" si="11"/>
        <v>11</v>
      </c>
      <c r="E21" s="6018">
        <f t="shared" ref="E21:P21" si="12">SUM(E22:E22)</f>
        <v>0</v>
      </c>
      <c r="F21" s="6019">
        <f t="shared" si="12"/>
        <v>0</v>
      </c>
      <c r="G21" s="6020">
        <f t="shared" si="12"/>
        <v>0</v>
      </c>
      <c r="H21" s="6018">
        <f t="shared" si="12"/>
        <v>0</v>
      </c>
      <c r="I21" s="6019">
        <f t="shared" si="12"/>
        <v>0</v>
      </c>
      <c r="J21" s="6020">
        <f t="shared" si="12"/>
        <v>0</v>
      </c>
      <c r="K21" s="6018">
        <f t="shared" si="12"/>
        <v>0</v>
      </c>
      <c r="L21" s="6019">
        <f t="shared" si="12"/>
        <v>0</v>
      </c>
      <c r="M21" s="6020">
        <f t="shared" si="12"/>
        <v>0</v>
      </c>
      <c r="N21" s="6018">
        <f t="shared" si="12"/>
        <v>0</v>
      </c>
      <c r="O21" s="6019">
        <f t="shared" si="12"/>
        <v>0</v>
      </c>
      <c r="P21" s="6020">
        <f t="shared" si="12"/>
        <v>0</v>
      </c>
      <c r="Q21" s="3143">
        <f t="shared" ref="Q21:S21" si="13">SUM(Q22:Q22)</f>
        <v>0</v>
      </c>
      <c r="R21" s="3145">
        <f t="shared" si="13"/>
        <v>11</v>
      </c>
      <c r="S21" s="3146">
        <f t="shared" si="13"/>
        <v>11</v>
      </c>
    </row>
    <row r="22" spans="1:19" ht="30" customHeight="1">
      <c r="A22" s="5637" t="s">
        <v>237</v>
      </c>
      <c r="B22" s="5671">
        <v>0</v>
      </c>
      <c r="C22" s="5672">
        <v>11</v>
      </c>
      <c r="D22" s="5673">
        <v>11</v>
      </c>
      <c r="E22" s="6021">
        <v>0</v>
      </c>
      <c r="F22" s="6022">
        <v>0</v>
      </c>
      <c r="G22" s="5667">
        <v>0</v>
      </c>
      <c r="H22" s="6021">
        <v>0</v>
      </c>
      <c r="I22" s="6022">
        <v>0</v>
      </c>
      <c r="J22" s="5667">
        <v>0</v>
      </c>
      <c r="K22" s="6021">
        <v>0</v>
      </c>
      <c r="L22" s="6022">
        <v>0</v>
      </c>
      <c r="M22" s="5667">
        <v>0</v>
      </c>
      <c r="N22" s="6021">
        <v>0</v>
      </c>
      <c r="O22" s="6022">
        <v>0</v>
      </c>
      <c r="P22" s="5667">
        <v>0</v>
      </c>
      <c r="Q22" s="5651">
        <f t="shared" ref="Q22:R26" si="14">B22+E22+H22+K22+N22</f>
        <v>0</v>
      </c>
      <c r="R22" s="5652">
        <f t="shared" si="14"/>
        <v>11</v>
      </c>
      <c r="S22" s="5653">
        <f t="shared" ref="S22:S26" si="15">Q22+R22</f>
        <v>11</v>
      </c>
    </row>
    <row r="23" spans="1:19" ht="30" customHeight="1">
      <c r="A23" s="3686" t="s">
        <v>242</v>
      </c>
      <c r="B23" s="5624">
        <v>16</v>
      </c>
      <c r="C23" s="5625">
        <v>2</v>
      </c>
      <c r="D23" s="5626">
        <v>18</v>
      </c>
      <c r="E23" s="6023">
        <v>16</v>
      </c>
      <c r="F23" s="6024">
        <v>10</v>
      </c>
      <c r="G23" s="6025">
        <v>26</v>
      </c>
      <c r="H23" s="6023">
        <v>5</v>
      </c>
      <c r="I23" s="6024">
        <v>4</v>
      </c>
      <c r="J23" s="6025">
        <v>9</v>
      </c>
      <c r="K23" s="6023">
        <v>7</v>
      </c>
      <c r="L23" s="6024">
        <v>7</v>
      </c>
      <c r="M23" s="6025">
        <v>14</v>
      </c>
      <c r="N23" s="6023">
        <v>14</v>
      </c>
      <c r="O23" s="6024">
        <v>11</v>
      </c>
      <c r="P23" s="6025">
        <v>25</v>
      </c>
      <c r="Q23" s="3692">
        <f t="shared" si="14"/>
        <v>58</v>
      </c>
      <c r="R23" s="3693">
        <f t="shared" si="14"/>
        <v>34</v>
      </c>
      <c r="S23" s="3694">
        <f t="shared" si="15"/>
        <v>92</v>
      </c>
    </row>
    <row r="24" spans="1:19" ht="36" customHeight="1">
      <c r="A24" s="3147" t="s">
        <v>243</v>
      </c>
      <c r="B24" s="5668">
        <v>15</v>
      </c>
      <c r="C24" s="5669">
        <v>8</v>
      </c>
      <c r="D24" s="5670">
        <v>23</v>
      </c>
      <c r="E24" s="6026">
        <v>14</v>
      </c>
      <c r="F24" s="6027">
        <v>5</v>
      </c>
      <c r="G24" s="6028">
        <v>19</v>
      </c>
      <c r="H24" s="6026">
        <v>11</v>
      </c>
      <c r="I24" s="6027">
        <v>6</v>
      </c>
      <c r="J24" s="6028">
        <v>17</v>
      </c>
      <c r="K24" s="6026">
        <v>6</v>
      </c>
      <c r="L24" s="6027">
        <v>1</v>
      </c>
      <c r="M24" s="6028">
        <v>7</v>
      </c>
      <c r="N24" s="6026">
        <v>5</v>
      </c>
      <c r="O24" s="6027">
        <v>0</v>
      </c>
      <c r="P24" s="6028">
        <v>5</v>
      </c>
      <c r="Q24" s="5644">
        <f t="shared" si="14"/>
        <v>51</v>
      </c>
      <c r="R24" s="5645">
        <f t="shared" si="14"/>
        <v>20</v>
      </c>
      <c r="S24" s="5646">
        <f t="shared" si="15"/>
        <v>71</v>
      </c>
    </row>
    <row r="25" spans="1:19" ht="24.75" customHeight="1">
      <c r="A25" s="3686" t="s">
        <v>254</v>
      </c>
      <c r="B25" s="5627">
        <v>0</v>
      </c>
      <c r="C25" s="5628">
        <v>0</v>
      </c>
      <c r="D25" s="5629">
        <v>0</v>
      </c>
      <c r="E25" s="5989">
        <v>0</v>
      </c>
      <c r="F25" s="5990">
        <v>0</v>
      </c>
      <c r="G25" s="5991">
        <v>0</v>
      </c>
      <c r="H25" s="5989">
        <v>9</v>
      </c>
      <c r="I25" s="5990">
        <v>1</v>
      </c>
      <c r="J25" s="5991">
        <v>10</v>
      </c>
      <c r="K25" s="5989">
        <v>7</v>
      </c>
      <c r="L25" s="5990">
        <v>0</v>
      </c>
      <c r="M25" s="5991">
        <v>7</v>
      </c>
      <c r="N25" s="5989">
        <v>4</v>
      </c>
      <c r="O25" s="5990">
        <v>7</v>
      </c>
      <c r="P25" s="5991">
        <v>11</v>
      </c>
      <c r="Q25" s="3692">
        <f t="shared" si="14"/>
        <v>20</v>
      </c>
      <c r="R25" s="3693">
        <f t="shared" si="14"/>
        <v>8</v>
      </c>
      <c r="S25" s="3694">
        <f t="shared" si="15"/>
        <v>28</v>
      </c>
    </row>
    <row r="26" spans="1:19" ht="24.75" customHeight="1" thickBot="1">
      <c r="A26" s="3689" t="s">
        <v>244</v>
      </c>
      <c r="B26" s="5630">
        <v>20</v>
      </c>
      <c r="C26" s="5631">
        <v>3</v>
      </c>
      <c r="D26" s="5632">
        <v>23</v>
      </c>
      <c r="E26" s="5989">
        <v>0</v>
      </c>
      <c r="F26" s="5990">
        <v>17</v>
      </c>
      <c r="G26" s="5991">
        <v>17</v>
      </c>
      <c r="H26" s="5989">
        <v>10</v>
      </c>
      <c r="I26" s="5990">
        <v>6</v>
      </c>
      <c r="J26" s="5991">
        <v>16</v>
      </c>
      <c r="K26" s="5989">
        <v>10</v>
      </c>
      <c r="L26" s="5990">
        <v>8</v>
      </c>
      <c r="M26" s="5991">
        <v>18</v>
      </c>
      <c r="N26" s="5989">
        <v>9</v>
      </c>
      <c r="O26" s="5990">
        <v>2</v>
      </c>
      <c r="P26" s="5991">
        <v>11</v>
      </c>
      <c r="Q26" s="3695">
        <f t="shared" si="14"/>
        <v>49</v>
      </c>
      <c r="R26" s="3696">
        <f t="shared" si="14"/>
        <v>36</v>
      </c>
      <c r="S26" s="3697">
        <f t="shared" si="15"/>
        <v>85</v>
      </c>
    </row>
    <row r="27" spans="1:19" ht="33.75" customHeight="1" thickBot="1">
      <c r="A27" s="2474" t="s">
        <v>17</v>
      </c>
      <c r="B27" s="2475">
        <f>B19+B20+B21+B23+B24+B25+B26</f>
        <v>51</v>
      </c>
      <c r="C27" s="2475">
        <f t="shared" ref="C27:S27" si="16">C19+C20+C21+C23+C24+C25+C26</f>
        <v>24</v>
      </c>
      <c r="D27" s="2475">
        <f t="shared" si="16"/>
        <v>75</v>
      </c>
      <c r="E27" s="6003">
        <f t="shared" si="16"/>
        <v>30</v>
      </c>
      <c r="F27" s="6004">
        <f t="shared" si="16"/>
        <v>53</v>
      </c>
      <c r="G27" s="6005">
        <f t="shared" si="16"/>
        <v>83</v>
      </c>
      <c r="H27" s="6003">
        <f t="shared" si="16"/>
        <v>48</v>
      </c>
      <c r="I27" s="6004">
        <f t="shared" si="16"/>
        <v>43</v>
      </c>
      <c r="J27" s="6005">
        <f t="shared" si="16"/>
        <v>91</v>
      </c>
      <c r="K27" s="6003">
        <f t="shared" si="16"/>
        <v>38</v>
      </c>
      <c r="L27" s="6004">
        <f t="shared" si="16"/>
        <v>35</v>
      </c>
      <c r="M27" s="6005">
        <f t="shared" si="16"/>
        <v>73</v>
      </c>
      <c r="N27" s="6003">
        <f t="shared" si="16"/>
        <v>42</v>
      </c>
      <c r="O27" s="6004">
        <f t="shared" si="16"/>
        <v>38</v>
      </c>
      <c r="P27" s="6005">
        <f t="shared" si="16"/>
        <v>80</v>
      </c>
      <c r="Q27" s="2475">
        <f t="shared" si="16"/>
        <v>209</v>
      </c>
      <c r="R27" s="2475">
        <f t="shared" si="16"/>
        <v>193</v>
      </c>
      <c r="S27" s="1112">
        <f t="shared" si="16"/>
        <v>402</v>
      </c>
    </row>
    <row r="28" spans="1:19" ht="31.5" customHeight="1" thickBot="1">
      <c r="A28" s="2476" t="s">
        <v>18</v>
      </c>
      <c r="B28" s="5633"/>
      <c r="C28" s="5634"/>
      <c r="D28" s="5635"/>
      <c r="E28" s="6009"/>
      <c r="F28" s="6010"/>
      <c r="G28" s="6029"/>
      <c r="H28" s="6009"/>
      <c r="I28" s="6010"/>
      <c r="J28" s="6029"/>
      <c r="K28" s="6009"/>
      <c r="L28" s="6010"/>
      <c r="M28" s="6029"/>
      <c r="N28" s="6009"/>
      <c r="O28" s="6010"/>
      <c r="P28" s="6029"/>
      <c r="Q28" s="2472"/>
      <c r="R28" s="2473"/>
      <c r="S28" s="1113"/>
    </row>
    <row r="29" spans="1:19" ht="24.95" customHeight="1">
      <c r="A29" s="5518" t="s">
        <v>250</v>
      </c>
      <c r="B29" s="5647">
        <v>0</v>
      </c>
      <c r="C29" s="5648">
        <v>0</v>
      </c>
      <c r="D29" s="5649">
        <v>0</v>
      </c>
      <c r="E29" s="6030">
        <v>0</v>
      </c>
      <c r="F29" s="6031">
        <v>0</v>
      </c>
      <c r="G29" s="5650">
        <v>0</v>
      </c>
      <c r="H29" s="6030">
        <v>0</v>
      </c>
      <c r="I29" s="6031">
        <v>0</v>
      </c>
      <c r="J29" s="5650">
        <v>0</v>
      </c>
      <c r="K29" s="6030">
        <v>0</v>
      </c>
      <c r="L29" s="6031">
        <v>0</v>
      </c>
      <c r="M29" s="5650">
        <v>0</v>
      </c>
      <c r="N29" s="6030">
        <v>0</v>
      </c>
      <c r="O29" s="6031">
        <v>0</v>
      </c>
      <c r="P29" s="5650">
        <v>0</v>
      </c>
      <c r="Q29" s="5651">
        <f t="shared" ref="Q29:R30" si="17">B29+E29+H29+K29+N29</f>
        <v>0</v>
      </c>
      <c r="R29" s="5652">
        <f t="shared" si="17"/>
        <v>0</v>
      </c>
      <c r="S29" s="5653">
        <f>Q29+R29</f>
        <v>0</v>
      </c>
    </row>
    <row r="30" spans="1:19" ht="24.75" customHeight="1" thickBot="1">
      <c r="A30" s="5654" t="s">
        <v>233</v>
      </c>
      <c r="B30" s="5655">
        <v>0</v>
      </c>
      <c r="C30" s="5656">
        <v>0</v>
      </c>
      <c r="D30" s="5657">
        <v>0</v>
      </c>
      <c r="E30" s="6015">
        <v>0</v>
      </c>
      <c r="F30" s="6016">
        <v>0</v>
      </c>
      <c r="G30" s="6017">
        <v>0</v>
      </c>
      <c r="H30" s="6015">
        <v>0</v>
      </c>
      <c r="I30" s="6016">
        <v>0</v>
      </c>
      <c r="J30" s="6017">
        <v>0</v>
      </c>
      <c r="K30" s="6015">
        <v>1</v>
      </c>
      <c r="L30" s="6016">
        <v>0</v>
      </c>
      <c r="M30" s="6017">
        <v>1</v>
      </c>
      <c r="N30" s="6015">
        <v>0</v>
      </c>
      <c r="O30" s="6016">
        <v>0</v>
      </c>
      <c r="P30" s="6017">
        <v>0</v>
      </c>
      <c r="Q30" s="5644">
        <f t="shared" si="17"/>
        <v>1</v>
      </c>
      <c r="R30" s="5645">
        <f t="shared" si="17"/>
        <v>0</v>
      </c>
      <c r="S30" s="5646">
        <f>Q30+R30</f>
        <v>1</v>
      </c>
    </row>
    <row r="31" spans="1:19" ht="24.75" customHeight="1" thickBot="1">
      <c r="A31" s="5658" t="s">
        <v>234</v>
      </c>
      <c r="B31" s="5659">
        <f t="shared" ref="B31:D31" si="18">SUM(B32:B32)</f>
        <v>0</v>
      </c>
      <c r="C31" s="5660">
        <f t="shared" si="18"/>
        <v>0</v>
      </c>
      <c r="D31" s="5661">
        <f t="shared" si="18"/>
        <v>0</v>
      </c>
      <c r="E31" s="6032">
        <f t="shared" ref="E31:P31" si="19">SUM(E32:E32)</f>
        <v>0</v>
      </c>
      <c r="F31" s="6033">
        <f t="shared" si="19"/>
        <v>0</v>
      </c>
      <c r="G31" s="6034">
        <f t="shared" si="19"/>
        <v>0</v>
      </c>
      <c r="H31" s="6032">
        <f t="shared" si="19"/>
        <v>0</v>
      </c>
      <c r="I31" s="6033">
        <f t="shared" si="19"/>
        <v>0</v>
      </c>
      <c r="J31" s="6034">
        <f t="shared" si="19"/>
        <v>0</v>
      </c>
      <c r="K31" s="6032">
        <f t="shared" si="19"/>
        <v>0</v>
      </c>
      <c r="L31" s="6033">
        <f t="shared" si="19"/>
        <v>0</v>
      </c>
      <c r="M31" s="6034">
        <f t="shared" si="19"/>
        <v>0</v>
      </c>
      <c r="N31" s="6032">
        <f t="shared" si="19"/>
        <v>0</v>
      </c>
      <c r="O31" s="6033">
        <f t="shared" si="19"/>
        <v>0</v>
      </c>
      <c r="P31" s="6034">
        <f t="shared" si="19"/>
        <v>0</v>
      </c>
      <c r="Q31" s="5662">
        <f t="shared" ref="Q31:S31" si="20">SUM(Q32:Q32)</f>
        <v>0</v>
      </c>
      <c r="R31" s="5663">
        <f t="shared" si="20"/>
        <v>0</v>
      </c>
      <c r="S31" s="5664">
        <f t="shared" si="20"/>
        <v>0</v>
      </c>
    </row>
    <row r="32" spans="1:19" ht="24.75" customHeight="1">
      <c r="A32" s="5637" t="s">
        <v>237</v>
      </c>
      <c r="B32" s="5665">
        <v>0</v>
      </c>
      <c r="C32" s="5666">
        <v>0</v>
      </c>
      <c r="D32" s="5667">
        <v>0</v>
      </c>
      <c r="E32" s="6021">
        <v>0</v>
      </c>
      <c r="F32" s="6022">
        <v>0</v>
      </c>
      <c r="G32" s="5667">
        <v>0</v>
      </c>
      <c r="H32" s="6021">
        <v>0</v>
      </c>
      <c r="I32" s="6022">
        <v>0</v>
      </c>
      <c r="J32" s="5667">
        <v>0</v>
      </c>
      <c r="K32" s="6021">
        <v>0</v>
      </c>
      <c r="L32" s="6022">
        <v>0</v>
      </c>
      <c r="M32" s="5667">
        <v>0</v>
      </c>
      <c r="N32" s="6021">
        <v>0</v>
      </c>
      <c r="O32" s="6022">
        <v>0</v>
      </c>
      <c r="P32" s="5667">
        <v>0</v>
      </c>
      <c r="Q32" s="5651">
        <f t="shared" ref="Q32:R36" si="21">B32+E32+H32+K32+N32</f>
        <v>0</v>
      </c>
      <c r="R32" s="5652">
        <f t="shared" si="21"/>
        <v>0</v>
      </c>
      <c r="S32" s="5653">
        <f t="shared" ref="S32:S36" si="22">Q32+R32</f>
        <v>0</v>
      </c>
    </row>
    <row r="33" spans="1:19" ht="24.95" customHeight="1">
      <c r="A33" s="3686" t="s">
        <v>242</v>
      </c>
      <c r="B33" s="5627">
        <v>0</v>
      </c>
      <c r="C33" s="5628">
        <v>0</v>
      </c>
      <c r="D33" s="5629">
        <v>0</v>
      </c>
      <c r="E33" s="5989">
        <v>1</v>
      </c>
      <c r="F33" s="5990">
        <v>0</v>
      </c>
      <c r="G33" s="5991">
        <v>1</v>
      </c>
      <c r="H33" s="5989">
        <v>1</v>
      </c>
      <c r="I33" s="5990">
        <v>0</v>
      </c>
      <c r="J33" s="5991">
        <v>1</v>
      </c>
      <c r="K33" s="5989">
        <v>1</v>
      </c>
      <c r="L33" s="5990">
        <v>0</v>
      </c>
      <c r="M33" s="5991">
        <v>1</v>
      </c>
      <c r="N33" s="5989">
        <v>1</v>
      </c>
      <c r="O33" s="5990">
        <v>0</v>
      </c>
      <c r="P33" s="5991">
        <v>1</v>
      </c>
      <c r="Q33" s="3692">
        <f t="shared" si="21"/>
        <v>4</v>
      </c>
      <c r="R33" s="3693">
        <f t="shared" si="21"/>
        <v>0</v>
      </c>
      <c r="S33" s="3694">
        <f t="shared" si="22"/>
        <v>4</v>
      </c>
    </row>
    <row r="34" spans="1:19" ht="24.95" customHeight="1">
      <c r="A34" s="3686" t="s">
        <v>243</v>
      </c>
      <c r="B34" s="5627">
        <v>0</v>
      </c>
      <c r="C34" s="5628">
        <v>0</v>
      </c>
      <c r="D34" s="5629">
        <v>0</v>
      </c>
      <c r="E34" s="5989">
        <v>1</v>
      </c>
      <c r="F34" s="5990">
        <v>1</v>
      </c>
      <c r="G34" s="5991">
        <v>2</v>
      </c>
      <c r="H34" s="5989">
        <v>1</v>
      </c>
      <c r="I34" s="5990">
        <v>0</v>
      </c>
      <c r="J34" s="5991">
        <v>1</v>
      </c>
      <c r="K34" s="5989">
        <v>1</v>
      </c>
      <c r="L34" s="5990">
        <v>0</v>
      </c>
      <c r="M34" s="5991">
        <v>1</v>
      </c>
      <c r="N34" s="5989">
        <v>0</v>
      </c>
      <c r="O34" s="5990">
        <v>0</v>
      </c>
      <c r="P34" s="5991">
        <v>0</v>
      </c>
      <c r="Q34" s="3692">
        <f t="shared" si="21"/>
        <v>3</v>
      </c>
      <c r="R34" s="3693">
        <f t="shared" si="21"/>
        <v>1</v>
      </c>
      <c r="S34" s="3694">
        <f t="shared" si="22"/>
        <v>4</v>
      </c>
    </row>
    <row r="35" spans="1:19" ht="24.95" customHeight="1">
      <c r="A35" s="3686" t="s">
        <v>254</v>
      </c>
      <c r="B35" s="5627">
        <v>0</v>
      </c>
      <c r="C35" s="5628">
        <v>0</v>
      </c>
      <c r="D35" s="5629">
        <v>0</v>
      </c>
      <c r="E35" s="5989">
        <v>0</v>
      </c>
      <c r="F35" s="5990">
        <v>0</v>
      </c>
      <c r="G35" s="5991">
        <v>0</v>
      </c>
      <c r="H35" s="5989">
        <v>1</v>
      </c>
      <c r="I35" s="5990">
        <v>0</v>
      </c>
      <c r="J35" s="5991">
        <v>1</v>
      </c>
      <c r="K35" s="5989">
        <v>0</v>
      </c>
      <c r="L35" s="5990">
        <v>0</v>
      </c>
      <c r="M35" s="5991">
        <v>0</v>
      </c>
      <c r="N35" s="5989">
        <v>0</v>
      </c>
      <c r="O35" s="5990">
        <v>1</v>
      </c>
      <c r="P35" s="5991">
        <v>1</v>
      </c>
      <c r="Q35" s="3692">
        <f t="shared" si="21"/>
        <v>1</v>
      </c>
      <c r="R35" s="3693">
        <f t="shared" si="21"/>
        <v>1</v>
      </c>
      <c r="S35" s="3694">
        <f t="shared" si="22"/>
        <v>2</v>
      </c>
    </row>
    <row r="36" spans="1:19" ht="24.95" customHeight="1" thickBot="1">
      <c r="A36" s="3689" t="s">
        <v>244</v>
      </c>
      <c r="B36" s="5630">
        <v>0</v>
      </c>
      <c r="C36" s="5631">
        <v>0</v>
      </c>
      <c r="D36" s="5632">
        <v>0</v>
      </c>
      <c r="E36" s="3683">
        <v>0</v>
      </c>
      <c r="F36" s="6035">
        <v>0</v>
      </c>
      <c r="G36" s="6036">
        <v>0</v>
      </c>
      <c r="H36" s="3683">
        <v>0</v>
      </c>
      <c r="I36" s="6035">
        <v>0</v>
      </c>
      <c r="J36" s="6036">
        <v>0</v>
      </c>
      <c r="K36" s="3683">
        <v>0</v>
      </c>
      <c r="L36" s="6035">
        <v>0</v>
      </c>
      <c r="M36" s="6036">
        <v>0</v>
      </c>
      <c r="N36" s="3683">
        <v>0</v>
      </c>
      <c r="O36" s="6035">
        <v>0</v>
      </c>
      <c r="P36" s="6036">
        <v>0</v>
      </c>
      <c r="Q36" s="3695">
        <f t="shared" si="21"/>
        <v>0</v>
      </c>
      <c r="R36" s="3696">
        <f t="shared" si="21"/>
        <v>0</v>
      </c>
      <c r="S36" s="3697">
        <f t="shared" si="22"/>
        <v>0</v>
      </c>
    </row>
    <row r="37" spans="1:19" ht="35.25" customHeight="1" thickBot="1">
      <c r="A37" s="3698" t="s">
        <v>19</v>
      </c>
      <c r="B37" s="3699">
        <f>B29+B30+B31+B33+B34+B35</f>
        <v>0</v>
      </c>
      <c r="C37" s="3699">
        <f t="shared" ref="C37:S37" si="23">C29+C30+C31+C33+C34+C35</f>
        <v>0</v>
      </c>
      <c r="D37" s="3699">
        <f t="shared" si="23"/>
        <v>0</v>
      </c>
      <c r="E37" s="5636">
        <f t="shared" ref="E37:P37" si="24">E29+E30+E31+E33+E34+E35+E36</f>
        <v>2</v>
      </c>
      <c r="F37" s="5636">
        <f t="shared" si="24"/>
        <v>1</v>
      </c>
      <c r="G37" s="5636">
        <f t="shared" si="24"/>
        <v>3</v>
      </c>
      <c r="H37" s="5636">
        <f t="shared" si="24"/>
        <v>3</v>
      </c>
      <c r="I37" s="5636">
        <f t="shared" si="24"/>
        <v>0</v>
      </c>
      <c r="J37" s="5636">
        <f t="shared" si="24"/>
        <v>3</v>
      </c>
      <c r="K37" s="5636">
        <f t="shared" si="24"/>
        <v>3</v>
      </c>
      <c r="L37" s="5636">
        <f t="shared" si="24"/>
        <v>0</v>
      </c>
      <c r="M37" s="5636">
        <f t="shared" si="24"/>
        <v>3</v>
      </c>
      <c r="N37" s="5636">
        <f t="shared" si="24"/>
        <v>1</v>
      </c>
      <c r="O37" s="5636">
        <f t="shared" si="24"/>
        <v>1</v>
      </c>
      <c r="P37" s="5636">
        <f t="shared" si="24"/>
        <v>2</v>
      </c>
      <c r="Q37" s="3700">
        <f t="shared" si="23"/>
        <v>9</v>
      </c>
      <c r="R37" s="3699">
        <f t="shared" si="23"/>
        <v>2</v>
      </c>
      <c r="S37" s="3700">
        <f t="shared" si="23"/>
        <v>11</v>
      </c>
    </row>
    <row r="38" spans="1:19" ht="36" customHeight="1" thickBot="1">
      <c r="A38" s="3148" t="s">
        <v>255</v>
      </c>
      <c r="B38" s="5674">
        <f t="shared" ref="B38:S38" si="25">B27+B37</f>
        <v>51</v>
      </c>
      <c r="C38" s="5674">
        <f t="shared" si="25"/>
        <v>24</v>
      </c>
      <c r="D38" s="5674">
        <f t="shared" si="25"/>
        <v>75</v>
      </c>
      <c r="E38" s="5675">
        <f t="shared" si="25"/>
        <v>32</v>
      </c>
      <c r="F38" s="5675">
        <f t="shared" si="25"/>
        <v>54</v>
      </c>
      <c r="G38" s="5675">
        <f t="shared" si="25"/>
        <v>86</v>
      </c>
      <c r="H38" s="5675">
        <f t="shared" si="25"/>
        <v>51</v>
      </c>
      <c r="I38" s="5675">
        <f t="shared" si="25"/>
        <v>43</v>
      </c>
      <c r="J38" s="5675">
        <f t="shared" si="25"/>
        <v>94</v>
      </c>
      <c r="K38" s="5675">
        <f t="shared" si="25"/>
        <v>41</v>
      </c>
      <c r="L38" s="5675">
        <f t="shared" si="25"/>
        <v>35</v>
      </c>
      <c r="M38" s="5675">
        <f t="shared" si="25"/>
        <v>76</v>
      </c>
      <c r="N38" s="5675">
        <f t="shared" si="25"/>
        <v>43</v>
      </c>
      <c r="O38" s="5675">
        <f t="shared" si="25"/>
        <v>39</v>
      </c>
      <c r="P38" s="5675">
        <f t="shared" si="25"/>
        <v>82</v>
      </c>
      <c r="Q38" s="5676">
        <f t="shared" si="25"/>
        <v>218</v>
      </c>
      <c r="R38" s="5677">
        <f t="shared" si="25"/>
        <v>195</v>
      </c>
      <c r="S38" s="5678">
        <f t="shared" si="25"/>
        <v>413</v>
      </c>
    </row>
    <row r="39" spans="1:19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>
      <c r="A41" s="6382"/>
      <c r="B41" s="6382"/>
      <c r="C41" s="6382"/>
      <c r="D41" s="6382"/>
      <c r="E41" s="6382"/>
      <c r="F41" s="6382"/>
      <c r="G41" s="6382"/>
      <c r="H41" s="6382"/>
      <c r="I41" s="6382"/>
      <c r="J41" s="6382"/>
      <c r="K41" s="6382"/>
      <c r="L41" s="6382"/>
      <c r="M41" s="6382"/>
      <c r="N41" s="6382"/>
      <c r="O41" s="6382"/>
      <c r="P41" s="6382"/>
      <c r="Q41" s="6382"/>
      <c r="R41" s="6382"/>
      <c r="S41" s="6382"/>
    </row>
    <row r="42" spans="1:19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4" spans="1:19">
      <c r="A44" s="6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</sheetData>
  <mergeCells count="10">
    <mergeCell ref="A1:S1"/>
    <mergeCell ref="A2:S2"/>
    <mergeCell ref="A41:S41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zoomScale="60" zoomScaleNormal="60" workbookViewId="0">
      <selection activeCell="S6" sqref="S6"/>
    </sheetView>
  </sheetViews>
  <sheetFormatPr defaultRowHeight="20.25"/>
  <cols>
    <col min="1" max="1" width="73.28515625" style="927" customWidth="1"/>
    <col min="2" max="256" width="9.140625" style="927"/>
    <col min="257" max="257" width="73.28515625" style="927" customWidth="1"/>
    <col min="258" max="512" width="9.140625" style="927"/>
    <col min="513" max="513" width="73.28515625" style="927" customWidth="1"/>
    <col min="514" max="768" width="9.140625" style="927"/>
    <col min="769" max="769" width="73.28515625" style="927" customWidth="1"/>
    <col min="770" max="1024" width="9.140625" style="927"/>
    <col min="1025" max="1025" width="73.28515625" style="927" customWidth="1"/>
    <col min="1026" max="1280" width="9.140625" style="927"/>
    <col min="1281" max="1281" width="73.28515625" style="927" customWidth="1"/>
    <col min="1282" max="1536" width="9.140625" style="927"/>
    <col min="1537" max="1537" width="73.28515625" style="927" customWidth="1"/>
    <col min="1538" max="1792" width="9.140625" style="927"/>
    <col min="1793" max="1793" width="73.28515625" style="927" customWidth="1"/>
    <col min="1794" max="2048" width="9.140625" style="927"/>
    <col min="2049" max="2049" width="73.28515625" style="927" customWidth="1"/>
    <col min="2050" max="2304" width="9.140625" style="927"/>
    <col min="2305" max="2305" width="73.28515625" style="927" customWidth="1"/>
    <col min="2306" max="2560" width="9.140625" style="927"/>
    <col min="2561" max="2561" width="73.28515625" style="927" customWidth="1"/>
    <col min="2562" max="2816" width="9.140625" style="927"/>
    <col min="2817" max="2817" width="73.28515625" style="927" customWidth="1"/>
    <col min="2818" max="3072" width="9.140625" style="927"/>
    <col min="3073" max="3073" width="73.28515625" style="927" customWidth="1"/>
    <col min="3074" max="3328" width="9.140625" style="927"/>
    <col min="3329" max="3329" width="73.28515625" style="927" customWidth="1"/>
    <col min="3330" max="3584" width="9.140625" style="927"/>
    <col min="3585" max="3585" width="73.28515625" style="927" customWidth="1"/>
    <col min="3586" max="3840" width="9.140625" style="927"/>
    <col min="3841" max="3841" width="73.28515625" style="927" customWidth="1"/>
    <col min="3842" max="4096" width="9.140625" style="927"/>
    <col min="4097" max="4097" width="73.28515625" style="927" customWidth="1"/>
    <col min="4098" max="4352" width="9.140625" style="927"/>
    <col min="4353" max="4353" width="73.28515625" style="927" customWidth="1"/>
    <col min="4354" max="4608" width="9.140625" style="927"/>
    <col min="4609" max="4609" width="73.28515625" style="927" customWidth="1"/>
    <col min="4610" max="4864" width="9.140625" style="927"/>
    <col min="4865" max="4865" width="73.28515625" style="927" customWidth="1"/>
    <col min="4866" max="5120" width="9.140625" style="927"/>
    <col min="5121" max="5121" width="73.28515625" style="927" customWidth="1"/>
    <col min="5122" max="5376" width="9.140625" style="927"/>
    <col min="5377" max="5377" width="73.28515625" style="927" customWidth="1"/>
    <col min="5378" max="5632" width="9.140625" style="927"/>
    <col min="5633" max="5633" width="73.28515625" style="927" customWidth="1"/>
    <col min="5634" max="5888" width="9.140625" style="927"/>
    <col min="5889" max="5889" width="73.28515625" style="927" customWidth="1"/>
    <col min="5890" max="6144" width="9.140625" style="927"/>
    <col min="6145" max="6145" width="73.28515625" style="927" customWidth="1"/>
    <col min="6146" max="6400" width="9.140625" style="927"/>
    <col min="6401" max="6401" width="73.28515625" style="927" customWidth="1"/>
    <col min="6402" max="6656" width="9.140625" style="927"/>
    <col min="6657" max="6657" width="73.28515625" style="927" customWidth="1"/>
    <col min="6658" max="6912" width="9.140625" style="927"/>
    <col min="6913" max="6913" width="73.28515625" style="927" customWidth="1"/>
    <col min="6914" max="7168" width="9.140625" style="927"/>
    <col min="7169" max="7169" width="73.28515625" style="927" customWidth="1"/>
    <col min="7170" max="7424" width="9.140625" style="927"/>
    <col min="7425" max="7425" width="73.28515625" style="927" customWidth="1"/>
    <col min="7426" max="7680" width="9.140625" style="927"/>
    <col min="7681" max="7681" width="73.28515625" style="927" customWidth="1"/>
    <col min="7682" max="7936" width="9.140625" style="927"/>
    <col min="7937" max="7937" width="73.28515625" style="927" customWidth="1"/>
    <col min="7938" max="8192" width="9.140625" style="927"/>
    <col min="8193" max="8193" width="73.28515625" style="927" customWidth="1"/>
    <col min="8194" max="8448" width="9.140625" style="927"/>
    <col min="8449" max="8449" width="73.28515625" style="927" customWidth="1"/>
    <col min="8450" max="8704" width="9.140625" style="927"/>
    <col min="8705" max="8705" width="73.28515625" style="927" customWidth="1"/>
    <col min="8706" max="8960" width="9.140625" style="927"/>
    <col min="8961" max="8961" width="73.28515625" style="927" customWidth="1"/>
    <col min="8962" max="9216" width="9.140625" style="927"/>
    <col min="9217" max="9217" width="73.28515625" style="927" customWidth="1"/>
    <col min="9218" max="9472" width="9.140625" style="927"/>
    <col min="9473" max="9473" width="73.28515625" style="927" customWidth="1"/>
    <col min="9474" max="9728" width="9.140625" style="927"/>
    <col min="9729" max="9729" width="73.28515625" style="927" customWidth="1"/>
    <col min="9730" max="9984" width="9.140625" style="927"/>
    <col min="9985" max="9985" width="73.28515625" style="927" customWidth="1"/>
    <col min="9986" max="10240" width="9.140625" style="927"/>
    <col min="10241" max="10241" width="73.28515625" style="927" customWidth="1"/>
    <col min="10242" max="10496" width="9.140625" style="927"/>
    <col min="10497" max="10497" width="73.28515625" style="927" customWidth="1"/>
    <col min="10498" max="10752" width="9.140625" style="927"/>
    <col min="10753" max="10753" width="73.28515625" style="927" customWidth="1"/>
    <col min="10754" max="11008" width="9.140625" style="927"/>
    <col min="11009" max="11009" width="73.28515625" style="927" customWidth="1"/>
    <col min="11010" max="11264" width="9.140625" style="927"/>
    <col min="11265" max="11265" width="73.28515625" style="927" customWidth="1"/>
    <col min="11266" max="11520" width="9.140625" style="927"/>
    <col min="11521" max="11521" width="73.28515625" style="927" customWidth="1"/>
    <col min="11522" max="11776" width="9.140625" style="927"/>
    <col min="11777" max="11777" width="73.28515625" style="927" customWidth="1"/>
    <col min="11778" max="12032" width="9.140625" style="927"/>
    <col min="12033" max="12033" width="73.28515625" style="927" customWidth="1"/>
    <col min="12034" max="12288" width="9.140625" style="927"/>
    <col min="12289" max="12289" width="73.28515625" style="927" customWidth="1"/>
    <col min="12290" max="12544" width="9.140625" style="927"/>
    <col min="12545" max="12545" width="73.28515625" style="927" customWidth="1"/>
    <col min="12546" max="12800" width="9.140625" style="927"/>
    <col min="12801" max="12801" width="73.28515625" style="927" customWidth="1"/>
    <col min="12802" max="13056" width="9.140625" style="927"/>
    <col min="13057" max="13057" width="73.28515625" style="927" customWidth="1"/>
    <col min="13058" max="13312" width="9.140625" style="927"/>
    <col min="13313" max="13313" width="73.28515625" style="927" customWidth="1"/>
    <col min="13314" max="13568" width="9.140625" style="927"/>
    <col min="13569" max="13569" width="73.28515625" style="927" customWidth="1"/>
    <col min="13570" max="13824" width="9.140625" style="927"/>
    <col min="13825" max="13825" width="73.28515625" style="927" customWidth="1"/>
    <col min="13826" max="14080" width="9.140625" style="927"/>
    <col min="14081" max="14081" width="73.28515625" style="927" customWidth="1"/>
    <col min="14082" max="14336" width="9.140625" style="927"/>
    <col min="14337" max="14337" width="73.28515625" style="927" customWidth="1"/>
    <col min="14338" max="14592" width="9.140625" style="927"/>
    <col min="14593" max="14593" width="73.28515625" style="927" customWidth="1"/>
    <col min="14594" max="14848" width="9.140625" style="927"/>
    <col min="14849" max="14849" width="73.28515625" style="927" customWidth="1"/>
    <col min="14850" max="15104" width="9.140625" style="927"/>
    <col min="15105" max="15105" width="73.28515625" style="927" customWidth="1"/>
    <col min="15106" max="15360" width="9.140625" style="927"/>
    <col min="15361" max="15361" width="73.28515625" style="927" customWidth="1"/>
    <col min="15362" max="15616" width="9.140625" style="927"/>
    <col min="15617" max="15617" width="73.28515625" style="927" customWidth="1"/>
    <col min="15618" max="15872" width="9.140625" style="927"/>
    <col min="15873" max="15873" width="73.28515625" style="927" customWidth="1"/>
    <col min="15874" max="16128" width="9.140625" style="927"/>
    <col min="16129" max="16129" width="73.28515625" style="927" customWidth="1"/>
    <col min="16130" max="16384" width="9.140625" style="927"/>
  </cols>
  <sheetData>
    <row r="1" spans="1:19" ht="22.5" customHeight="1">
      <c r="A1" s="6407" t="s">
        <v>228</v>
      </c>
      <c r="B1" s="6407"/>
      <c r="C1" s="6407"/>
      <c r="D1" s="6407"/>
      <c r="E1" s="6407"/>
      <c r="F1" s="6407"/>
      <c r="G1" s="6407"/>
      <c r="H1" s="6407"/>
      <c r="I1" s="6407"/>
      <c r="J1" s="6407"/>
      <c r="K1" s="6407"/>
      <c r="L1" s="6407"/>
      <c r="M1" s="6407"/>
      <c r="N1" s="6407"/>
      <c r="O1" s="6407"/>
      <c r="P1" s="6407"/>
      <c r="Q1" s="6407"/>
      <c r="R1" s="6407"/>
      <c r="S1" s="6407"/>
    </row>
    <row r="2" spans="1:19" ht="28.5" customHeight="1">
      <c r="A2" s="6407" t="s">
        <v>391</v>
      </c>
      <c r="B2" s="6407"/>
      <c r="C2" s="6407"/>
      <c r="D2" s="6407"/>
      <c r="E2" s="6407"/>
      <c r="F2" s="6407"/>
      <c r="G2" s="6407"/>
      <c r="H2" s="6407"/>
      <c r="I2" s="6407"/>
      <c r="J2" s="6407"/>
      <c r="K2" s="6407"/>
      <c r="L2" s="6407"/>
      <c r="M2" s="6407"/>
      <c r="N2" s="6407"/>
      <c r="O2" s="6407"/>
      <c r="P2" s="6407"/>
      <c r="Q2" s="6407"/>
      <c r="R2" s="6407"/>
      <c r="S2" s="6407"/>
    </row>
    <row r="3" spans="1:19" ht="13.5" customHeight="1" thickBot="1">
      <c r="A3" s="5409"/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8"/>
    </row>
    <row r="4" spans="1:19" ht="22.5" customHeight="1">
      <c r="A4" s="7290" t="s">
        <v>1</v>
      </c>
      <c r="B4" s="7293" t="s">
        <v>2</v>
      </c>
      <c r="C4" s="7294"/>
      <c r="D4" s="7294"/>
      <c r="E4" s="7293" t="s">
        <v>3</v>
      </c>
      <c r="F4" s="7294"/>
      <c r="G4" s="7296"/>
      <c r="H4" s="7299" t="s">
        <v>4</v>
      </c>
      <c r="I4" s="7294"/>
      <c r="J4" s="7294"/>
      <c r="K4" s="7293" t="s">
        <v>5</v>
      </c>
      <c r="L4" s="7294"/>
      <c r="M4" s="7296"/>
      <c r="N4" s="7303">
        <v>5</v>
      </c>
      <c r="O4" s="7294"/>
      <c r="P4" s="7294"/>
      <c r="Q4" s="7304" t="s">
        <v>22</v>
      </c>
      <c r="R4" s="7305"/>
      <c r="S4" s="7306"/>
    </row>
    <row r="5" spans="1:19" ht="11.25" customHeight="1" thickBot="1">
      <c r="A5" s="7291"/>
      <c r="B5" s="7295"/>
      <c r="C5" s="7215"/>
      <c r="D5" s="7215"/>
      <c r="E5" s="7297"/>
      <c r="F5" s="7218"/>
      <c r="G5" s="7298"/>
      <c r="H5" s="7218"/>
      <c r="I5" s="7218"/>
      <c r="J5" s="7218"/>
      <c r="K5" s="7300"/>
      <c r="L5" s="7301"/>
      <c r="M5" s="7302"/>
      <c r="N5" s="7295"/>
      <c r="O5" s="7215"/>
      <c r="P5" s="7215"/>
      <c r="Q5" s="7307"/>
      <c r="R5" s="7308"/>
      <c r="S5" s="7309"/>
    </row>
    <row r="6" spans="1:19" ht="124.5" customHeight="1" thickBot="1">
      <c r="A6" s="7292"/>
      <c r="B6" s="5698" t="s">
        <v>7</v>
      </c>
      <c r="C6" s="5698" t="s">
        <v>8</v>
      </c>
      <c r="D6" s="5698" t="s">
        <v>9</v>
      </c>
      <c r="E6" s="5698" t="s">
        <v>7</v>
      </c>
      <c r="F6" s="5698" t="s">
        <v>8</v>
      </c>
      <c r="G6" s="5698" t="s">
        <v>9</v>
      </c>
      <c r="H6" s="5698" t="s">
        <v>7</v>
      </c>
      <c r="I6" s="5698" t="s">
        <v>8</v>
      </c>
      <c r="J6" s="5698" t="s">
        <v>9</v>
      </c>
      <c r="K6" s="5698" t="s">
        <v>7</v>
      </c>
      <c r="L6" s="5698" t="s">
        <v>8</v>
      </c>
      <c r="M6" s="5698" t="s">
        <v>9</v>
      </c>
      <c r="N6" s="5698" t="s">
        <v>7</v>
      </c>
      <c r="O6" s="5698" t="s">
        <v>8</v>
      </c>
      <c r="P6" s="5698" t="s">
        <v>9</v>
      </c>
      <c r="Q6" s="5698" t="s">
        <v>7</v>
      </c>
      <c r="R6" s="5698" t="s">
        <v>8</v>
      </c>
      <c r="S6" s="6039" t="s">
        <v>9</v>
      </c>
    </row>
    <row r="7" spans="1:19" ht="22.5" customHeight="1">
      <c r="A7" s="5699" t="s">
        <v>10</v>
      </c>
      <c r="B7" s="5679"/>
      <c r="C7" s="5680"/>
      <c r="D7" s="5681"/>
      <c r="E7" s="5682"/>
      <c r="F7" s="5682"/>
      <c r="G7" s="5683"/>
      <c r="H7" s="5679"/>
      <c r="I7" s="5682"/>
      <c r="J7" s="5684"/>
      <c r="K7" s="5682"/>
      <c r="L7" s="5682"/>
      <c r="M7" s="5683"/>
      <c r="N7" s="5679"/>
      <c r="O7" s="5682"/>
      <c r="P7" s="5684"/>
      <c r="Q7" s="3701"/>
      <c r="R7" s="3701"/>
      <c r="S7" s="3723"/>
    </row>
    <row r="8" spans="1:19" ht="22.5" customHeight="1">
      <c r="A8" s="3720" t="s">
        <v>233</v>
      </c>
      <c r="B8" s="3713">
        <f t="shared" ref="B8:P9" si="0">SUM(B13,B17)</f>
        <v>0</v>
      </c>
      <c r="C8" s="3713">
        <f t="shared" si="0"/>
        <v>7</v>
      </c>
      <c r="D8" s="3713">
        <f t="shared" si="0"/>
        <v>7</v>
      </c>
      <c r="E8" s="3713">
        <f t="shared" si="0"/>
        <v>0</v>
      </c>
      <c r="F8" s="3713">
        <f t="shared" si="0"/>
        <v>0</v>
      </c>
      <c r="G8" s="3713">
        <f t="shared" si="0"/>
        <v>0</v>
      </c>
      <c r="H8" s="3713">
        <f t="shared" si="0"/>
        <v>0</v>
      </c>
      <c r="I8" s="3713">
        <f t="shared" si="0"/>
        <v>0</v>
      </c>
      <c r="J8" s="3713">
        <f t="shared" si="0"/>
        <v>0</v>
      </c>
      <c r="K8" s="3713">
        <f t="shared" si="0"/>
        <v>0</v>
      </c>
      <c r="L8" s="3713">
        <f t="shared" si="0"/>
        <v>0</v>
      </c>
      <c r="M8" s="3713">
        <f t="shared" si="0"/>
        <v>0</v>
      </c>
      <c r="N8" s="3713">
        <f t="shared" si="0"/>
        <v>0</v>
      </c>
      <c r="O8" s="3713">
        <f t="shared" si="0"/>
        <v>0</v>
      </c>
      <c r="P8" s="3713">
        <f t="shared" si="0"/>
        <v>0</v>
      </c>
      <c r="Q8" s="5710">
        <f>SUM(B8,E8,H8,K8,N8)</f>
        <v>0</v>
      </c>
      <c r="R8" s="5710">
        <f>SUM(C8,F8,I8,L8,O8)</f>
        <v>7</v>
      </c>
      <c r="S8" s="5711">
        <f>SUM(Q8:R8)</f>
        <v>7</v>
      </c>
    </row>
    <row r="9" spans="1:19" ht="22.5" customHeight="1" thickBot="1">
      <c r="A9" s="3722" t="s">
        <v>256</v>
      </c>
      <c r="B9" s="3715">
        <f t="shared" si="0"/>
        <v>9</v>
      </c>
      <c r="C9" s="3715">
        <f t="shared" si="0"/>
        <v>8</v>
      </c>
      <c r="D9" s="3715">
        <f t="shared" si="0"/>
        <v>17</v>
      </c>
      <c r="E9" s="3715">
        <f t="shared" si="0"/>
        <v>14</v>
      </c>
      <c r="F9" s="3715">
        <f t="shared" si="0"/>
        <v>18</v>
      </c>
      <c r="G9" s="3715">
        <f t="shared" si="0"/>
        <v>32</v>
      </c>
      <c r="H9" s="3715">
        <f t="shared" si="0"/>
        <v>11</v>
      </c>
      <c r="I9" s="3715">
        <f t="shared" si="0"/>
        <v>26</v>
      </c>
      <c r="J9" s="3715">
        <f t="shared" si="0"/>
        <v>37</v>
      </c>
      <c r="K9" s="3715">
        <f t="shared" si="0"/>
        <v>0</v>
      </c>
      <c r="L9" s="3715">
        <f t="shared" si="0"/>
        <v>25</v>
      </c>
      <c r="M9" s="3715">
        <f t="shared" si="0"/>
        <v>25</v>
      </c>
      <c r="N9" s="3715">
        <f t="shared" si="0"/>
        <v>0</v>
      </c>
      <c r="O9" s="3715">
        <f t="shared" si="0"/>
        <v>0</v>
      </c>
      <c r="P9" s="3715">
        <f t="shared" si="0"/>
        <v>0</v>
      </c>
      <c r="Q9" s="5712">
        <f>SUM(B9,E9,H9,K9,N9)</f>
        <v>34</v>
      </c>
      <c r="R9" s="5712">
        <f>SUM(C9,F9,I9,L9,O9)</f>
        <v>77</v>
      </c>
      <c r="S9" s="5713">
        <f>SUM(Q9:R9)</f>
        <v>111</v>
      </c>
    </row>
    <row r="10" spans="1:19" ht="22.5" customHeight="1" thickBot="1">
      <c r="A10" s="5700" t="s">
        <v>14</v>
      </c>
      <c r="B10" s="5701">
        <f>SUM(B8:B9)</f>
        <v>9</v>
      </c>
      <c r="C10" s="5701">
        <f t="shared" ref="C10:S10" si="1">SUM(C8:C9)</f>
        <v>15</v>
      </c>
      <c r="D10" s="5701">
        <f t="shared" si="1"/>
        <v>24</v>
      </c>
      <c r="E10" s="5701">
        <f t="shared" si="1"/>
        <v>14</v>
      </c>
      <c r="F10" s="5701">
        <f t="shared" si="1"/>
        <v>18</v>
      </c>
      <c r="G10" s="5701">
        <f t="shared" si="1"/>
        <v>32</v>
      </c>
      <c r="H10" s="5701">
        <f t="shared" si="1"/>
        <v>11</v>
      </c>
      <c r="I10" s="5701">
        <f t="shared" si="1"/>
        <v>26</v>
      </c>
      <c r="J10" s="5701">
        <f t="shared" si="1"/>
        <v>37</v>
      </c>
      <c r="K10" s="5701">
        <f t="shared" si="1"/>
        <v>0</v>
      </c>
      <c r="L10" s="5701">
        <f t="shared" si="1"/>
        <v>25</v>
      </c>
      <c r="M10" s="5701">
        <f t="shared" si="1"/>
        <v>25</v>
      </c>
      <c r="N10" s="5701">
        <f t="shared" si="1"/>
        <v>0</v>
      </c>
      <c r="O10" s="5701">
        <f t="shared" si="1"/>
        <v>0</v>
      </c>
      <c r="P10" s="5701">
        <f t="shared" si="1"/>
        <v>0</v>
      </c>
      <c r="Q10" s="5701">
        <f t="shared" si="1"/>
        <v>34</v>
      </c>
      <c r="R10" s="5701">
        <f t="shared" si="1"/>
        <v>84</v>
      </c>
      <c r="S10" s="5702">
        <f t="shared" si="1"/>
        <v>118</v>
      </c>
    </row>
    <row r="11" spans="1:19" ht="22.5" customHeight="1" thickBot="1">
      <c r="A11" s="5558" t="s">
        <v>15</v>
      </c>
      <c r="B11" s="5567"/>
      <c r="C11" s="5568"/>
      <c r="D11" s="5569"/>
      <c r="E11" s="5567"/>
      <c r="F11" s="5568"/>
      <c r="G11" s="5569"/>
      <c r="H11" s="5567"/>
      <c r="I11" s="5568"/>
      <c r="J11" s="5569"/>
      <c r="K11" s="5567"/>
      <c r="L11" s="5568"/>
      <c r="M11" s="5569"/>
      <c r="N11" s="5567"/>
      <c r="O11" s="5568"/>
      <c r="P11" s="5569"/>
      <c r="Q11" s="5567"/>
      <c r="R11" s="5568"/>
      <c r="S11" s="5569"/>
    </row>
    <row r="12" spans="1:19" ht="22.5" customHeight="1">
      <c r="A12" s="5558" t="s">
        <v>16</v>
      </c>
      <c r="B12" s="5685"/>
      <c r="C12" s="1271"/>
      <c r="D12" s="929"/>
      <c r="E12" s="5685"/>
      <c r="F12" s="1271"/>
      <c r="G12" s="929"/>
      <c r="H12" s="5685"/>
      <c r="I12" s="1271"/>
      <c r="J12" s="929"/>
      <c r="K12" s="5685"/>
      <c r="L12" s="1271"/>
      <c r="M12" s="929"/>
      <c r="N12" s="5686"/>
      <c r="O12" s="1515"/>
      <c r="P12" s="929"/>
      <c r="Q12" s="5686"/>
      <c r="R12" s="1515"/>
      <c r="S12" s="929"/>
    </row>
    <row r="13" spans="1:19" ht="22.5" customHeight="1">
      <c r="A13" s="3720" t="s">
        <v>233</v>
      </c>
      <c r="B13" s="5687">
        <v>0</v>
      </c>
      <c r="C13" s="5688">
        <v>7</v>
      </c>
      <c r="D13" s="5689">
        <v>7</v>
      </c>
      <c r="E13" s="5690">
        <v>0</v>
      </c>
      <c r="F13" s="5688">
        <v>0</v>
      </c>
      <c r="G13" s="5689">
        <v>0</v>
      </c>
      <c r="H13" s="5687">
        <v>0</v>
      </c>
      <c r="I13" s="5688">
        <v>0</v>
      </c>
      <c r="J13" s="5689">
        <v>0</v>
      </c>
      <c r="K13" s="5687">
        <v>0</v>
      </c>
      <c r="L13" s="5688">
        <v>0</v>
      </c>
      <c r="M13" s="5689">
        <v>0</v>
      </c>
      <c r="N13" s="5687">
        <v>0</v>
      </c>
      <c r="O13" s="5688">
        <v>0</v>
      </c>
      <c r="P13" s="5691">
        <v>0</v>
      </c>
      <c r="Q13" s="5703">
        <f>B13+E13+H13+K13+N13</f>
        <v>0</v>
      </c>
      <c r="R13" s="5704">
        <f>C13+F13+I13+L13+O13</f>
        <v>7</v>
      </c>
      <c r="S13" s="5705">
        <f>Q13+R13</f>
        <v>7</v>
      </c>
    </row>
    <row r="14" spans="1:19" ht="22.5" customHeight="1" thickBot="1">
      <c r="A14" s="5562" t="s">
        <v>256</v>
      </c>
      <c r="B14" s="5687">
        <v>9</v>
      </c>
      <c r="C14" s="5688">
        <v>8</v>
      </c>
      <c r="D14" s="5689">
        <v>17</v>
      </c>
      <c r="E14" s="5706">
        <v>13</v>
      </c>
      <c r="F14" s="5707">
        <v>18</v>
      </c>
      <c r="G14" s="5689">
        <v>31</v>
      </c>
      <c r="H14" s="5708">
        <v>11</v>
      </c>
      <c r="I14" s="5707">
        <v>26</v>
      </c>
      <c r="J14" s="5689">
        <v>37</v>
      </c>
      <c r="K14" s="5708">
        <v>0</v>
      </c>
      <c r="L14" s="5707">
        <v>24</v>
      </c>
      <c r="M14" s="5689">
        <v>24</v>
      </c>
      <c r="N14" s="5708">
        <v>0</v>
      </c>
      <c r="O14" s="5707">
        <v>0</v>
      </c>
      <c r="P14" s="5691">
        <v>0</v>
      </c>
      <c r="Q14" s="5703">
        <f>B14+E14+H14+K14+N14</f>
        <v>33</v>
      </c>
      <c r="R14" s="5704">
        <f>C14+F14+I14+L14+O14</f>
        <v>76</v>
      </c>
      <c r="S14" s="5705">
        <f>Q14+R14</f>
        <v>109</v>
      </c>
    </row>
    <row r="15" spans="1:19" ht="22.5" customHeight="1" thickBot="1">
      <c r="A15" s="5559" t="s">
        <v>17</v>
      </c>
      <c r="B15" s="5701">
        <f t="shared" ref="B15:S15" si="2">SUM(B13:B14)</f>
        <v>9</v>
      </c>
      <c r="C15" s="5701">
        <f t="shared" si="2"/>
        <v>15</v>
      </c>
      <c r="D15" s="5701">
        <f t="shared" si="2"/>
        <v>24</v>
      </c>
      <c r="E15" s="5701">
        <f t="shared" si="2"/>
        <v>13</v>
      </c>
      <c r="F15" s="5701">
        <f t="shared" si="2"/>
        <v>18</v>
      </c>
      <c r="G15" s="5701">
        <f t="shared" si="2"/>
        <v>31</v>
      </c>
      <c r="H15" s="5701">
        <f t="shared" si="2"/>
        <v>11</v>
      </c>
      <c r="I15" s="5701">
        <f t="shared" si="2"/>
        <v>26</v>
      </c>
      <c r="J15" s="5701">
        <f t="shared" si="2"/>
        <v>37</v>
      </c>
      <c r="K15" s="5701">
        <f t="shared" si="2"/>
        <v>0</v>
      </c>
      <c r="L15" s="5701">
        <f t="shared" si="2"/>
        <v>24</v>
      </c>
      <c r="M15" s="5701">
        <f t="shared" si="2"/>
        <v>24</v>
      </c>
      <c r="N15" s="5701">
        <f t="shared" si="2"/>
        <v>0</v>
      </c>
      <c r="O15" s="5701">
        <f t="shared" si="2"/>
        <v>0</v>
      </c>
      <c r="P15" s="5701">
        <f t="shared" si="2"/>
        <v>0</v>
      </c>
      <c r="Q15" s="5701">
        <f t="shared" si="2"/>
        <v>33</v>
      </c>
      <c r="R15" s="5701">
        <f t="shared" si="2"/>
        <v>83</v>
      </c>
      <c r="S15" s="5702">
        <f t="shared" si="2"/>
        <v>116</v>
      </c>
    </row>
    <row r="16" spans="1:19" ht="22.5" customHeight="1">
      <c r="A16" s="5692" t="s">
        <v>18</v>
      </c>
      <c r="B16" s="5693"/>
      <c r="C16" s="5694"/>
      <c r="D16" s="5695"/>
      <c r="E16" s="5693"/>
      <c r="F16" s="5694"/>
      <c r="G16" s="5695"/>
      <c r="H16" s="5693"/>
      <c r="I16" s="5694"/>
      <c r="J16" s="5695"/>
      <c r="K16" s="5693"/>
      <c r="L16" s="5694"/>
      <c r="M16" s="5695"/>
      <c r="N16" s="5693"/>
      <c r="O16" s="5694"/>
      <c r="P16" s="5695"/>
      <c r="Q16" s="5696"/>
      <c r="R16" s="5694"/>
      <c r="S16" s="5697"/>
    </row>
    <row r="17" spans="1:19" ht="22.5" customHeight="1">
      <c r="A17" s="3720" t="s">
        <v>233</v>
      </c>
      <c r="B17" s="5715">
        <v>0</v>
      </c>
      <c r="C17" s="5716">
        <v>0</v>
      </c>
      <c r="D17" s="3706">
        <v>0</v>
      </c>
      <c r="E17" s="5715">
        <v>0</v>
      </c>
      <c r="F17" s="5716">
        <v>0</v>
      </c>
      <c r="G17" s="3706">
        <v>0</v>
      </c>
      <c r="H17" s="5715">
        <v>0</v>
      </c>
      <c r="I17" s="5716">
        <v>0</v>
      </c>
      <c r="J17" s="3706">
        <v>0</v>
      </c>
      <c r="K17" s="5715">
        <v>0</v>
      </c>
      <c r="L17" s="5716">
        <v>0</v>
      </c>
      <c r="M17" s="3706">
        <v>0</v>
      </c>
      <c r="N17" s="5715">
        <v>0</v>
      </c>
      <c r="O17" s="5716">
        <v>0</v>
      </c>
      <c r="P17" s="3706">
        <v>0</v>
      </c>
      <c r="Q17" s="5703">
        <f>B17+E17+H17+K17+N17</f>
        <v>0</v>
      </c>
      <c r="R17" s="5704">
        <f>C17+F17+I17+L17+O17</f>
        <v>0</v>
      </c>
      <c r="S17" s="5705">
        <f>Q17+R17</f>
        <v>0</v>
      </c>
    </row>
    <row r="18" spans="1:19" ht="22.5" customHeight="1" thickBot="1">
      <c r="A18" s="3722" t="s">
        <v>256</v>
      </c>
      <c r="B18" s="5717">
        <v>0</v>
      </c>
      <c r="C18" s="5718">
        <v>0</v>
      </c>
      <c r="D18" s="3709">
        <v>0</v>
      </c>
      <c r="E18" s="5717">
        <v>1</v>
      </c>
      <c r="F18" s="5718">
        <v>0</v>
      </c>
      <c r="G18" s="3709">
        <v>1</v>
      </c>
      <c r="H18" s="5717">
        <v>0</v>
      </c>
      <c r="I18" s="5718">
        <v>0</v>
      </c>
      <c r="J18" s="3709">
        <v>0</v>
      </c>
      <c r="K18" s="5717">
        <v>0</v>
      </c>
      <c r="L18" s="5718">
        <v>1</v>
      </c>
      <c r="M18" s="3709">
        <v>1</v>
      </c>
      <c r="N18" s="5717">
        <v>0</v>
      </c>
      <c r="O18" s="5718">
        <v>0</v>
      </c>
      <c r="P18" s="3709">
        <v>0</v>
      </c>
      <c r="Q18" s="5719">
        <f>B18+E18+H18+K18+N18</f>
        <v>1</v>
      </c>
      <c r="R18" s="5720">
        <f>C18+F18+I18+L18+O18</f>
        <v>1</v>
      </c>
      <c r="S18" s="5721">
        <f>Q18+R18</f>
        <v>2</v>
      </c>
    </row>
    <row r="19" spans="1:19" ht="30" customHeight="1" thickBot="1">
      <c r="A19" s="5714" t="s">
        <v>19</v>
      </c>
      <c r="B19" s="5709">
        <f t="shared" ref="B19:S19" si="3">SUM(B17:B18)</f>
        <v>0</v>
      </c>
      <c r="C19" s="5709">
        <f t="shared" si="3"/>
        <v>0</v>
      </c>
      <c r="D19" s="5709">
        <f t="shared" si="3"/>
        <v>0</v>
      </c>
      <c r="E19" s="5709">
        <f t="shared" si="3"/>
        <v>1</v>
      </c>
      <c r="F19" s="5709">
        <f t="shared" si="3"/>
        <v>0</v>
      </c>
      <c r="G19" s="5709">
        <f t="shared" si="3"/>
        <v>1</v>
      </c>
      <c r="H19" s="5709">
        <f t="shared" si="3"/>
        <v>0</v>
      </c>
      <c r="I19" s="5709">
        <f t="shared" si="3"/>
        <v>0</v>
      </c>
      <c r="J19" s="5709">
        <f t="shared" si="3"/>
        <v>0</v>
      </c>
      <c r="K19" s="5709">
        <f t="shared" si="3"/>
        <v>0</v>
      </c>
      <c r="L19" s="5709">
        <f t="shared" si="3"/>
        <v>1</v>
      </c>
      <c r="M19" s="5709">
        <f t="shared" si="3"/>
        <v>1</v>
      </c>
      <c r="N19" s="5709">
        <f t="shared" si="3"/>
        <v>0</v>
      </c>
      <c r="O19" s="5709">
        <f t="shared" si="3"/>
        <v>0</v>
      </c>
      <c r="P19" s="5709">
        <f t="shared" si="3"/>
        <v>0</v>
      </c>
      <c r="Q19" s="5709">
        <f t="shared" si="3"/>
        <v>1</v>
      </c>
      <c r="R19" s="5709">
        <f t="shared" si="3"/>
        <v>1</v>
      </c>
      <c r="S19" s="5709">
        <f t="shared" si="3"/>
        <v>2</v>
      </c>
    </row>
    <row r="20" spans="1:19" ht="28.5" customHeight="1" thickBot="1">
      <c r="A20" s="5592" t="s">
        <v>257</v>
      </c>
      <c r="B20" s="5593">
        <f t="shared" ref="B20:S20" si="4">SUM(B15,B19)</f>
        <v>9</v>
      </c>
      <c r="C20" s="5593">
        <f t="shared" si="4"/>
        <v>15</v>
      </c>
      <c r="D20" s="5593">
        <f t="shared" si="4"/>
        <v>24</v>
      </c>
      <c r="E20" s="5593">
        <f t="shared" si="4"/>
        <v>14</v>
      </c>
      <c r="F20" s="5593">
        <f t="shared" si="4"/>
        <v>18</v>
      </c>
      <c r="G20" s="5593">
        <f t="shared" si="4"/>
        <v>32</v>
      </c>
      <c r="H20" s="5593">
        <f t="shared" si="4"/>
        <v>11</v>
      </c>
      <c r="I20" s="5593">
        <f t="shared" si="4"/>
        <v>26</v>
      </c>
      <c r="J20" s="5593">
        <f t="shared" si="4"/>
        <v>37</v>
      </c>
      <c r="K20" s="5593">
        <f t="shared" si="4"/>
        <v>0</v>
      </c>
      <c r="L20" s="5593">
        <f t="shared" si="4"/>
        <v>25</v>
      </c>
      <c r="M20" s="5593">
        <f t="shared" si="4"/>
        <v>25</v>
      </c>
      <c r="N20" s="5593">
        <f t="shared" si="4"/>
        <v>0</v>
      </c>
      <c r="O20" s="5593">
        <f t="shared" si="4"/>
        <v>0</v>
      </c>
      <c r="P20" s="5593">
        <f t="shared" si="4"/>
        <v>0</v>
      </c>
      <c r="Q20" s="5593">
        <f t="shared" si="4"/>
        <v>34</v>
      </c>
      <c r="R20" s="5593">
        <f t="shared" si="4"/>
        <v>84</v>
      </c>
      <c r="S20" s="5593">
        <f t="shared" si="4"/>
        <v>118</v>
      </c>
    </row>
    <row r="21" spans="1:19" ht="22.5" customHeight="1">
      <c r="A21" s="930"/>
      <c r="B21" s="930"/>
      <c r="C21" s="930"/>
      <c r="D21" s="930"/>
      <c r="E21" s="930"/>
      <c r="F21" s="930"/>
      <c r="G21" s="930"/>
      <c r="H21" s="930"/>
      <c r="I21" s="930"/>
      <c r="J21" s="930"/>
      <c r="K21" s="930"/>
      <c r="L21" s="930"/>
      <c r="M21" s="930"/>
      <c r="N21" s="930"/>
      <c r="O21" s="930"/>
      <c r="P21" s="930"/>
      <c r="Q21" s="930"/>
      <c r="R21" s="930"/>
      <c r="S21" s="930"/>
    </row>
    <row r="22" spans="1:19" ht="22.5" customHeight="1">
      <c r="A22" s="930"/>
      <c r="B22" s="930"/>
      <c r="C22" s="930"/>
      <c r="D22" s="930"/>
      <c r="E22" s="930"/>
      <c r="F22" s="930"/>
      <c r="G22" s="930"/>
      <c r="H22" s="930"/>
      <c r="I22" s="930"/>
      <c r="J22" s="930"/>
      <c r="K22" s="930"/>
      <c r="L22" s="930"/>
      <c r="M22" s="930"/>
      <c r="N22" s="930"/>
      <c r="O22" s="930"/>
      <c r="P22" s="930"/>
      <c r="Q22" s="930"/>
      <c r="R22" s="930"/>
      <c r="S22" s="930"/>
    </row>
    <row r="23" spans="1:19" ht="22.5" customHeight="1">
      <c r="A23" s="930"/>
      <c r="B23" s="930"/>
      <c r="C23" s="930"/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</row>
    <row r="24" spans="1:19" ht="22.5" customHeight="1">
      <c r="A24" s="930"/>
      <c r="B24" s="930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</row>
    <row r="25" spans="1:19" ht="31.5" customHeight="1">
      <c r="A25" s="930"/>
      <c r="B25" s="930"/>
      <c r="C25" s="930"/>
      <c r="D25" s="930"/>
      <c r="E25" s="930"/>
      <c r="F25" s="930"/>
      <c r="G25" s="930"/>
      <c r="H25" s="930"/>
      <c r="I25" s="930"/>
      <c r="J25" s="930"/>
      <c r="K25" s="930"/>
      <c r="L25" s="930"/>
      <c r="M25" s="930"/>
      <c r="N25" s="930"/>
      <c r="O25" s="930"/>
      <c r="P25" s="930"/>
      <c r="Q25" s="930"/>
      <c r="R25" s="930"/>
      <c r="S25" s="930"/>
    </row>
    <row r="26" spans="1:19" ht="30" customHeight="1">
      <c r="A26" s="930"/>
      <c r="B26" s="930"/>
      <c r="C26" s="930"/>
      <c r="D26" s="930"/>
      <c r="E26" s="930"/>
      <c r="F26" s="930"/>
      <c r="G26" s="930"/>
      <c r="H26" s="930"/>
      <c r="I26" s="930"/>
      <c r="J26" s="930"/>
      <c r="K26" s="930"/>
      <c r="L26" s="930"/>
      <c r="M26" s="930"/>
      <c r="N26" s="930"/>
      <c r="O26" s="930"/>
      <c r="P26" s="930"/>
      <c r="Q26" s="930"/>
      <c r="R26" s="930"/>
      <c r="S26" s="930"/>
    </row>
    <row r="27" spans="1:19" ht="22.5" customHeight="1">
      <c r="A27" s="930"/>
      <c r="B27" s="930"/>
      <c r="C27" s="930"/>
      <c r="D27" s="930"/>
      <c r="E27" s="930"/>
      <c r="F27" s="930"/>
      <c r="G27" s="930"/>
      <c r="H27" s="930"/>
      <c r="I27" s="930"/>
      <c r="J27" s="930"/>
      <c r="K27" s="930"/>
      <c r="L27" s="930"/>
      <c r="M27" s="930"/>
      <c r="N27" s="930"/>
      <c r="O27" s="930"/>
      <c r="P27" s="930"/>
      <c r="Q27" s="930"/>
      <c r="R27" s="930"/>
      <c r="S27" s="930"/>
    </row>
    <row r="28" spans="1:19" ht="22.5" customHeight="1">
      <c r="A28" s="930"/>
      <c r="B28" s="930"/>
      <c r="C28" s="930"/>
      <c r="D28" s="930"/>
      <c r="E28" s="930"/>
      <c r="F28" s="930"/>
      <c r="G28" s="930"/>
      <c r="H28" s="930"/>
      <c r="I28" s="930"/>
      <c r="J28" s="930"/>
      <c r="K28" s="930"/>
      <c r="L28" s="930"/>
      <c r="M28" s="930"/>
      <c r="N28" s="930"/>
      <c r="O28" s="930"/>
      <c r="P28" s="930"/>
      <c r="Q28" s="930"/>
      <c r="R28" s="930"/>
      <c r="S28" s="930"/>
    </row>
    <row r="29" spans="1:19" ht="22.5" customHeight="1">
      <c r="A29" s="930"/>
      <c r="B29" s="930"/>
      <c r="C29" s="930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</row>
    <row r="30" spans="1:19" ht="22.5" customHeight="1">
      <c r="A30" s="930"/>
      <c r="B30" s="930"/>
      <c r="C30" s="930"/>
      <c r="D30" s="930"/>
      <c r="E30" s="930"/>
      <c r="F30" s="930"/>
      <c r="G30" s="930"/>
      <c r="H30" s="930"/>
      <c r="I30" s="930"/>
      <c r="J30" s="930"/>
      <c r="K30" s="930"/>
      <c r="L30" s="930"/>
      <c r="M30" s="930"/>
      <c r="N30" s="930"/>
      <c r="O30" s="930"/>
      <c r="P30" s="930"/>
      <c r="Q30" s="930"/>
      <c r="R30" s="930"/>
      <c r="S30" s="930"/>
    </row>
    <row r="31" spans="1:19" ht="22.5" customHeight="1"/>
    <row r="32" spans="1:19" ht="22.5" customHeight="1"/>
    <row r="33" ht="22.5" customHeight="1"/>
    <row r="34" ht="22.5" customHeight="1"/>
    <row r="35" ht="22.5" customHeight="1"/>
    <row r="36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7"/>
  <sheetViews>
    <sheetView view="pageBreakPreview" topLeftCell="A27" zoomScale="50" zoomScaleNormal="50" zoomScaleSheetLayoutView="50" workbookViewId="0">
      <selection activeCell="B52" sqref="B52:J52"/>
    </sheetView>
  </sheetViews>
  <sheetFormatPr defaultRowHeight="20.25"/>
  <cols>
    <col min="1" max="1" width="125.5703125" style="919" customWidth="1"/>
    <col min="2" max="2" width="16.85546875" style="919" customWidth="1"/>
    <col min="3" max="3" width="15" style="919" customWidth="1"/>
    <col min="4" max="4" width="13" style="919" customWidth="1"/>
    <col min="5" max="5" width="14.7109375" style="919" customWidth="1"/>
    <col min="6" max="6" width="13.28515625" style="919" customWidth="1"/>
    <col min="7" max="7" width="12.7109375" style="919" customWidth="1"/>
    <col min="8" max="8" width="13.85546875" style="919" customWidth="1"/>
    <col min="9" max="9" width="13.140625" style="919" customWidth="1"/>
    <col min="10" max="10" width="14.7109375" style="919" customWidth="1"/>
    <col min="11" max="256" width="9.140625" style="919"/>
    <col min="257" max="257" width="89" style="919" customWidth="1"/>
    <col min="258" max="258" width="11.42578125" style="919" customWidth="1"/>
    <col min="259" max="259" width="12.140625" style="919" customWidth="1"/>
    <col min="260" max="260" width="11" style="919" customWidth="1"/>
    <col min="261" max="261" width="11.5703125" style="919" customWidth="1"/>
    <col min="262" max="262" width="9.85546875" style="919" customWidth="1"/>
    <col min="263" max="263" width="9.5703125" style="919" customWidth="1"/>
    <col min="264" max="264" width="12.42578125" style="919" customWidth="1"/>
    <col min="265" max="265" width="13.140625" style="919" customWidth="1"/>
    <col min="266" max="266" width="10.7109375" style="919" customWidth="1"/>
    <col min="267" max="512" width="9.140625" style="919"/>
    <col min="513" max="513" width="89" style="919" customWidth="1"/>
    <col min="514" max="514" width="11.42578125" style="919" customWidth="1"/>
    <col min="515" max="515" width="12.140625" style="919" customWidth="1"/>
    <col min="516" max="516" width="11" style="919" customWidth="1"/>
    <col min="517" max="517" width="11.5703125" style="919" customWidth="1"/>
    <col min="518" max="518" width="9.85546875" style="919" customWidth="1"/>
    <col min="519" max="519" width="9.5703125" style="919" customWidth="1"/>
    <col min="520" max="520" width="12.42578125" style="919" customWidth="1"/>
    <col min="521" max="521" width="13.140625" style="919" customWidth="1"/>
    <col min="522" max="522" width="10.7109375" style="919" customWidth="1"/>
    <col min="523" max="768" width="9.140625" style="919"/>
    <col min="769" max="769" width="89" style="919" customWidth="1"/>
    <col min="770" max="770" width="11.42578125" style="919" customWidth="1"/>
    <col min="771" max="771" width="12.140625" style="919" customWidth="1"/>
    <col min="772" max="772" width="11" style="919" customWidth="1"/>
    <col min="773" max="773" width="11.5703125" style="919" customWidth="1"/>
    <col min="774" max="774" width="9.85546875" style="919" customWidth="1"/>
    <col min="775" max="775" width="9.5703125" style="919" customWidth="1"/>
    <col min="776" max="776" width="12.42578125" style="919" customWidth="1"/>
    <col min="777" max="777" width="13.140625" style="919" customWidth="1"/>
    <col min="778" max="778" width="10.7109375" style="919" customWidth="1"/>
    <col min="779" max="1024" width="9.140625" style="919"/>
    <col min="1025" max="1025" width="89" style="919" customWidth="1"/>
    <col min="1026" max="1026" width="11.42578125" style="919" customWidth="1"/>
    <col min="1027" max="1027" width="12.140625" style="919" customWidth="1"/>
    <col min="1028" max="1028" width="11" style="919" customWidth="1"/>
    <col min="1029" max="1029" width="11.5703125" style="919" customWidth="1"/>
    <col min="1030" max="1030" width="9.85546875" style="919" customWidth="1"/>
    <col min="1031" max="1031" width="9.5703125" style="919" customWidth="1"/>
    <col min="1032" max="1032" width="12.42578125" style="919" customWidth="1"/>
    <col min="1033" max="1033" width="13.140625" style="919" customWidth="1"/>
    <col min="1034" max="1034" width="10.7109375" style="919" customWidth="1"/>
    <col min="1035" max="1280" width="9.140625" style="919"/>
    <col min="1281" max="1281" width="89" style="919" customWidth="1"/>
    <col min="1282" max="1282" width="11.42578125" style="919" customWidth="1"/>
    <col min="1283" max="1283" width="12.140625" style="919" customWidth="1"/>
    <col min="1284" max="1284" width="11" style="919" customWidth="1"/>
    <col min="1285" max="1285" width="11.5703125" style="919" customWidth="1"/>
    <col min="1286" max="1286" width="9.85546875" style="919" customWidth="1"/>
    <col min="1287" max="1287" width="9.5703125" style="919" customWidth="1"/>
    <col min="1288" max="1288" width="12.42578125" style="919" customWidth="1"/>
    <col min="1289" max="1289" width="13.140625" style="919" customWidth="1"/>
    <col min="1290" max="1290" width="10.7109375" style="919" customWidth="1"/>
    <col min="1291" max="1536" width="9.140625" style="919"/>
    <col min="1537" max="1537" width="89" style="919" customWidth="1"/>
    <col min="1538" max="1538" width="11.42578125" style="919" customWidth="1"/>
    <col min="1539" max="1539" width="12.140625" style="919" customWidth="1"/>
    <col min="1540" max="1540" width="11" style="919" customWidth="1"/>
    <col min="1541" max="1541" width="11.5703125" style="919" customWidth="1"/>
    <col min="1542" max="1542" width="9.85546875" style="919" customWidth="1"/>
    <col min="1543" max="1543" width="9.5703125" style="919" customWidth="1"/>
    <col min="1544" max="1544" width="12.42578125" style="919" customWidth="1"/>
    <col min="1545" max="1545" width="13.140625" style="919" customWidth="1"/>
    <col min="1546" max="1546" width="10.7109375" style="919" customWidth="1"/>
    <col min="1547" max="1792" width="9.140625" style="919"/>
    <col min="1793" max="1793" width="89" style="919" customWidth="1"/>
    <col min="1794" max="1794" width="11.42578125" style="919" customWidth="1"/>
    <col min="1795" max="1795" width="12.140625" style="919" customWidth="1"/>
    <col min="1796" max="1796" width="11" style="919" customWidth="1"/>
    <col min="1797" max="1797" width="11.5703125" style="919" customWidth="1"/>
    <col min="1798" max="1798" width="9.85546875" style="919" customWidth="1"/>
    <col min="1799" max="1799" width="9.5703125" style="919" customWidth="1"/>
    <col min="1800" max="1800" width="12.42578125" style="919" customWidth="1"/>
    <col min="1801" max="1801" width="13.140625" style="919" customWidth="1"/>
    <col min="1802" max="1802" width="10.7109375" style="919" customWidth="1"/>
    <col min="1803" max="2048" width="9.140625" style="919"/>
    <col min="2049" max="2049" width="89" style="919" customWidth="1"/>
    <col min="2050" max="2050" width="11.42578125" style="919" customWidth="1"/>
    <col min="2051" max="2051" width="12.140625" style="919" customWidth="1"/>
    <col min="2052" max="2052" width="11" style="919" customWidth="1"/>
    <col min="2053" max="2053" width="11.5703125" style="919" customWidth="1"/>
    <col min="2054" max="2054" width="9.85546875" style="919" customWidth="1"/>
    <col min="2055" max="2055" width="9.5703125" style="919" customWidth="1"/>
    <col min="2056" max="2056" width="12.42578125" style="919" customWidth="1"/>
    <col min="2057" max="2057" width="13.140625" style="919" customWidth="1"/>
    <col min="2058" max="2058" width="10.7109375" style="919" customWidth="1"/>
    <col min="2059" max="2304" width="9.140625" style="919"/>
    <col min="2305" max="2305" width="89" style="919" customWidth="1"/>
    <col min="2306" max="2306" width="11.42578125" style="919" customWidth="1"/>
    <col min="2307" max="2307" width="12.140625" style="919" customWidth="1"/>
    <col min="2308" max="2308" width="11" style="919" customWidth="1"/>
    <col min="2309" max="2309" width="11.5703125" style="919" customWidth="1"/>
    <col min="2310" max="2310" width="9.85546875" style="919" customWidth="1"/>
    <col min="2311" max="2311" width="9.5703125" style="919" customWidth="1"/>
    <col min="2312" max="2312" width="12.42578125" style="919" customWidth="1"/>
    <col min="2313" max="2313" width="13.140625" style="919" customWidth="1"/>
    <col min="2314" max="2314" width="10.7109375" style="919" customWidth="1"/>
    <col min="2315" max="2560" width="9.140625" style="919"/>
    <col min="2561" max="2561" width="89" style="919" customWidth="1"/>
    <col min="2562" max="2562" width="11.42578125" style="919" customWidth="1"/>
    <col min="2563" max="2563" width="12.140625" style="919" customWidth="1"/>
    <col min="2564" max="2564" width="11" style="919" customWidth="1"/>
    <col min="2565" max="2565" width="11.5703125" style="919" customWidth="1"/>
    <col min="2566" max="2566" width="9.85546875" style="919" customWidth="1"/>
    <col min="2567" max="2567" width="9.5703125" style="919" customWidth="1"/>
    <col min="2568" max="2568" width="12.42578125" style="919" customWidth="1"/>
    <col min="2569" max="2569" width="13.140625" style="919" customWidth="1"/>
    <col min="2570" max="2570" width="10.7109375" style="919" customWidth="1"/>
    <col min="2571" max="2816" width="9.140625" style="919"/>
    <col min="2817" max="2817" width="89" style="919" customWidth="1"/>
    <col min="2818" max="2818" width="11.42578125" style="919" customWidth="1"/>
    <col min="2819" max="2819" width="12.140625" style="919" customWidth="1"/>
    <col min="2820" max="2820" width="11" style="919" customWidth="1"/>
    <col min="2821" max="2821" width="11.5703125" style="919" customWidth="1"/>
    <col min="2822" max="2822" width="9.85546875" style="919" customWidth="1"/>
    <col min="2823" max="2823" width="9.5703125" style="919" customWidth="1"/>
    <col min="2824" max="2824" width="12.42578125" style="919" customWidth="1"/>
    <col min="2825" max="2825" width="13.140625" style="919" customWidth="1"/>
    <col min="2826" max="2826" width="10.7109375" style="919" customWidth="1"/>
    <col min="2827" max="3072" width="9.140625" style="919"/>
    <col min="3073" max="3073" width="89" style="919" customWidth="1"/>
    <col min="3074" max="3074" width="11.42578125" style="919" customWidth="1"/>
    <col min="3075" max="3075" width="12.140625" style="919" customWidth="1"/>
    <col min="3076" max="3076" width="11" style="919" customWidth="1"/>
    <col min="3077" max="3077" width="11.5703125" style="919" customWidth="1"/>
    <col min="3078" max="3078" width="9.85546875" style="919" customWidth="1"/>
    <col min="3079" max="3079" width="9.5703125" style="919" customWidth="1"/>
    <col min="3080" max="3080" width="12.42578125" style="919" customWidth="1"/>
    <col min="3081" max="3081" width="13.140625" style="919" customWidth="1"/>
    <col min="3082" max="3082" width="10.7109375" style="919" customWidth="1"/>
    <col min="3083" max="3328" width="9.140625" style="919"/>
    <col min="3329" max="3329" width="89" style="919" customWidth="1"/>
    <col min="3330" max="3330" width="11.42578125" style="919" customWidth="1"/>
    <col min="3331" max="3331" width="12.140625" style="919" customWidth="1"/>
    <col min="3332" max="3332" width="11" style="919" customWidth="1"/>
    <col min="3333" max="3333" width="11.5703125" style="919" customWidth="1"/>
    <col min="3334" max="3334" width="9.85546875" style="919" customWidth="1"/>
    <col min="3335" max="3335" width="9.5703125" style="919" customWidth="1"/>
    <col min="3336" max="3336" width="12.42578125" style="919" customWidth="1"/>
    <col min="3337" max="3337" width="13.140625" style="919" customWidth="1"/>
    <col min="3338" max="3338" width="10.7109375" style="919" customWidth="1"/>
    <col min="3339" max="3584" width="9.140625" style="919"/>
    <col min="3585" max="3585" width="89" style="919" customWidth="1"/>
    <col min="3586" max="3586" width="11.42578125" style="919" customWidth="1"/>
    <col min="3587" max="3587" width="12.140625" style="919" customWidth="1"/>
    <col min="3588" max="3588" width="11" style="919" customWidth="1"/>
    <col min="3589" max="3589" width="11.5703125" style="919" customWidth="1"/>
    <col min="3590" max="3590" width="9.85546875" style="919" customWidth="1"/>
    <col min="3591" max="3591" width="9.5703125" style="919" customWidth="1"/>
    <col min="3592" max="3592" width="12.42578125" style="919" customWidth="1"/>
    <col min="3593" max="3593" width="13.140625" style="919" customWidth="1"/>
    <col min="3594" max="3594" width="10.7109375" style="919" customWidth="1"/>
    <col min="3595" max="3840" width="9.140625" style="919"/>
    <col min="3841" max="3841" width="89" style="919" customWidth="1"/>
    <col min="3842" max="3842" width="11.42578125" style="919" customWidth="1"/>
    <col min="3843" max="3843" width="12.140625" style="919" customWidth="1"/>
    <col min="3844" max="3844" width="11" style="919" customWidth="1"/>
    <col min="3845" max="3845" width="11.5703125" style="919" customWidth="1"/>
    <col min="3846" max="3846" width="9.85546875" style="919" customWidth="1"/>
    <col min="3847" max="3847" width="9.5703125" style="919" customWidth="1"/>
    <col min="3848" max="3848" width="12.42578125" style="919" customWidth="1"/>
    <col min="3849" max="3849" width="13.140625" style="919" customWidth="1"/>
    <col min="3850" max="3850" width="10.7109375" style="919" customWidth="1"/>
    <col min="3851" max="4096" width="9.140625" style="919"/>
    <col min="4097" max="4097" width="89" style="919" customWidth="1"/>
    <col min="4098" max="4098" width="11.42578125" style="919" customWidth="1"/>
    <col min="4099" max="4099" width="12.140625" style="919" customWidth="1"/>
    <col min="4100" max="4100" width="11" style="919" customWidth="1"/>
    <col min="4101" max="4101" width="11.5703125" style="919" customWidth="1"/>
    <col min="4102" max="4102" width="9.85546875" style="919" customWidth="1"/>
    <col min="4103" max="4103" width="9.5703125" style="919" customWidth="1"/>
    <col min="4104" max="4104" width="12.42578125" style="919" customWidth="1"/>
    <col min="4105" max="4105" width="13.140625" style="919" customWidth="1"/>
    <col min="4106" max="4106" width="10.7109375" style="919" customWidth="1"/>
    <col min="4107" max="4352" width="9.140625" style="919"/>
    <col min="4353" max="4353" width="89" style="919" customWidth="1"/>
    <col min="4354" max="4354" width="11.42578125" style="919" customWidth="1"/>
    <col min="4355" max="4355" width="12.140625" style="919" customWidth="1"/>
    <col min="4356" max="4356" width="11" style="919" customWidth="1"/>
    <col min="4357" max="4357" width="11.5703125" style="919" customWidth="1"/>
    <col min="4358" max="4358" width="9.85546875" style="919" customWidth="1"/>
    <col min="4359" max="4359" width="9.5703125" style="919" customWidth="1"/>
    <col min="4360" max="4360" width="12.42578125" style="919" customWidth="1"/>
    <col min="4361" max="4361" width="13.140625" style="919" customWidth="1"/>
    <col min="4362" max="4362" width="10.7109375" style="919" customWidth="1"/>
    <col min="4363" max="4608" width="9.140625" style="919"/>
    <col min="4609" max="4609" width="89" style="919" customWidth="1"/>
    <col min="4610" max="4610" width="11.42578125" style="919" customWidth="1"/>
    <col min="4611" max="4611" width="12.140625" style="919" customWidth="1"/>
    <col min="4612" max="4612" width="11" style="919" customWidth="1"/>
    <col min="4613" max="4613" width="11.5703125" style="919" customWidth="1"/>
    <col min="4614" max="4614" width="9.85546875" style="919" customWidth="1"/>
    <col min="4615" max="4615" width="9.5703125" style="919" customWidth="1"/>
    <col min="4616" max="4616" width="12.42578125" style="919" customWidth="1"/>
    <col min="4617" max="4617" width="13.140625" style="919" customWidth="1"/>
    <col min="4618" max="4618" width="10.7109375" style="919" customWidth="1"/>
    <col min="4619" max="4864" width="9.140625" style="919"/>
    <col min="4865" max="4865" width="89" style="919" customWidth="1"/>
    <col min="4866" max="4866" width="11.42578125" style="919" customWidth="1"/>
    <col min="4867" max="4867" width="12.140625" style="919" customWidth="1"/>
    <col min="4868" max="4868" width="11" style="919" customWidth="1"/>
    <col min="4869" max="4869" width="11.5703125" style="919" customWidth="1"/>
    <col min="4870" max="4870" width="9.85546875" style="919" customWidth="1"/>
    <col min="4871" max="4871" width="9.5703125" style="919" customWidth="1"/>
    <col min="4872" max="4872" width="12.42578125" style="919" customWidth="1"/>
    <col min="4873" max="4873" width="13.140625" style="919" customWidth="1"/>
    <col min="4874" max="4874" width="10.7109375" style="919" customWidth="1"/>
    <col min="4875" max="5120" width="9.140625" style="919"/>
    <col min="5121" max="5121" width="89" style="919" customWidth="1"/>
    <col min="5122" max="5122" width="11.42578125" style="919" customWidth="1"/>
    <col min="5123" max="5123" width="12.140625" style="919" customWidth="1"/>
    <col min="5124" max="5124" width="11" style="919" customWidth="1"/>
    <col min="5125" max="5125" width="11.5703125" style="919" customWidth="1"/>
    <col min="5126" max="5126" width="9.85546875" style="919" customWidth="1"/>
    <col min="5127" max="5127" width="9.5703125" style="919" customWidth="1"/>
    <col min="5128" max="5128" width="12.42578125" style="919" customWidth="1"/>
    <col min="5129" max="5129" width="13.140625" style="919" customWidth="1"/>
    <col min="5130" max="5130" width="10.7109375" style="919" customWidth="1"/>
    <col min="5131" max="5376" width="9.140625" style="919"/>
    <col min="5377" max="5377" width="89" style="919" customWidth="1"/>
    <col min="5378" max="5378" width="11.42578125" style="919" customWidth="1"/>
    <col min="5379" max="5379" width="12.140625" style="919" customWidth="1"/>
    <col min="5380" max="5380" width="11" style="919" customWidth="1"/>
    <col min="5381" max="5381" width="11.5703125" style="919" customWidth="1"/>
    <col min="5382" max="5382" width="9.85546875" style="919" customWidth="1"/>
    <col min="5383" max="5383" width="9.5703125" style="919" customWidth="1"/>
    <col min="5384" max="5384" width="12.42578125" style="919" customWidth="1"/>
    <col min="5385" max="5385" width="13.140625" style="919" customWidth="1"/>
    <col min="5386" max="5386" width="10.7109375" style="919" customWidth="1"/>
    <col min="5387" max="5632" width="9.140625" style="919"/>
    <col min="5633" max="5633" width="89" style="919" customWidth="1"/>
    <col min="5634" max="5634" width="11.42578125" style="919" customWidth="1"/>
    <col min="5635" max="5635" width="12.140625" style="919" customWidth="1"/>
    <col min="5636" max="5636" width="11" style="919" customWidth="1"/>
    <col min="5637" max="5637" width="11.5703125" style="919" customWidth="1"/>
    <col min="5638" max="5638" width="9.85546875" style="919" customWidth="1"/>
    <col min="5639" max="5639" width="9.5703125" style="919" customWidth="1"/>
    <col min="5640" max="5640" width="12.42578125" style="919" customWidth="1"/>
    <col min="5641" max="5641" width="13.140625" style="919" customWidth="1"/>
    <col min="5642" max="5642" width="10.7109375" style="919" customWidth="1"/>
    <col min="5643" max="5888" width="9.140625" style="919"/>
    <col min="5889" max="5889" width="89" style="919" customWidth="1"/>
    <col min="5890" max="5890" width="11.42578125" style="919" customWidth="1"/>
    <col min="5891" max="5891" width="12.140625" style="919" customWidth="1"/>
    <col min="5892" max="5892" width="11" style="919" customWidth="1"/>
    <col min="5893" max="5893" width="11.5703125" style="919" customWidth="1"/>
    <col min="5894" max="5894" width="9.85546875" style="919" customWidth="1"/>
    <col min="5895" max="5895" width="9.5703125" style="919" customWidth="1"/>
    <col min="5896" max="5896" width="12.42578125" style="919" customWidth="1"/>
    <col min="5897" max="5897" width="13.140625" style="919" customWidth="1"/>
    <col min="5898" max="5898" width="10.7109375" style="919" customWidth="1"/>
    <col min="5899" max="6144" width="9.140625" style="919"/>
    <col min="6145" max="6145" width="89" style="919" customWidth="1"/>
    <col min="6146" max="6146" width="11.42578125" style="919" customWidth="1"/>
    <col min="6147" max="6147" width="12.140625" style="919" customWidth="1"/>
    <col min="6148" max="6148" width="11" style="919" customWidth="1"/>
    <col min="6149" max="6149" width="11.5703125" style="919" customWidth="1"/>
    <col min="6150" max="6150" width="9.85546875" style="919" customWidth="1"/>
    <col min="6151" max="6151" width="9.5703125" style="919" customWidth="1"/>
    <col min="6152" max="6152" width="12.42578125" style="919" customWidth="1"/>
    <col min="6153" max="6153" width="13.140625" style="919" customWidth="1"/>
    <col min="6154" max="6154" width="10.7109375" style="919" customWidth="1"/>
    <col min="6155" max="6400" width="9.140625" style="919"/>
    <col min="6401" max="6401" width="89" style="919" customWidth="1"/>
    <col min="6402" max="6402" width="11.42578125" style="919" customWidth="1"/>
    <col min="6403" max="6403" width="12.140625" style="919" customWidth="1"/>
    <col min="6404" max="6404" width="11" style="919" customWidth="1"/>
    <col min="6405" max="6405" width="11.5703125" style="919" customWidth="1"/>
    <col min="6406" max="6406" width="9.85546875" style="919" customWidth="1"/>
    <col min="6407" max="6407" width="9.5703125" style="919" customWidth="1"/>
    <col min="6408" max="6408" width="12.42578125" style="919" customWidth="1"/>
    <col min="6409" max="6409" width="13.140625" style="919" customWidth="1"/>
    <col min="6410" max="6410" width="10.7109375" style="919" customWidth="1"/>
    <col min="6411" max="6656" width="9.140625" style="919"/>
    <col min="6657" max="6657" width="89" style="919" customWidth="1"/>
    <col min="6658" max="6658" width="11.42578125" style="919" customWidth="1"/>
    <col min="6659" max="6659" width="12.140625" style="919" customWidth="1"/>
    <col min="6660" max="6660" width="11" style="919" customWidth="1"/>
    <col min="6661" max="6661" width="11.5703125" style="919" customWidth="1"/>
    <col min="6662" max="6662" width="9.85546875" style="919" customWidth="1"/>
    <col min="6663" max="6663" width="9.5703125" style="919" customWidth="1"/>
    <col min="6664" max="6664" width="12.42578125" style="919" customWidth="1"/>
    <col min="6665" max="6665" width="13.140625" style="919" customWidth="1"/>
    <col min="6666" max="6666" width="10.7109375" style="919" customWidth="1"/>
    <col min="6667" max="6912" width="9.140625" style="919"/>
    <col min="6913" max="6913" width="89" style="919" customWidth="1"/>
    <col min="6914" max="6914" width="11.42578125" style="919" customWidth="1"/>
    <col min="6915" max="6915" width="12.140625" style="919" customWidth="1"/>
    <col min="6916" max="6916" width="11" style="919" customWidth="1"/>
    <col min="6917" max="6917" width="11.5703125" style="919" customWidth="1"/>
    <col min="6918" max="6918" width="9.85546875" style="919" customWidth="1"/>
    <col min="6919" max="6919" width="9.5703125" style="919" customWidth="1"/>
    <col min="6920" max="6920" width="12.42578125" style="919" customWidth="1"/>
    <col min="6921" max="6921" width="13.140625" style="919" customWidth="1"/>
    <col min="6922" max="6922" width="10.7109375" style="919" customWidth="1"/>
    <col min="6923" max="7168" width="9.140625" style="919"/>
    <col min="7169" max="7169" width="89" style="919" customWidth="1"/>
    <col min="7170" max="7170" width="11.42578125" style="919" customWidth="1"/>
    <col min="7171" max="7171" width="12.140625" style="919" customWidth="1"/>
    <col min="7172" max="7172" width="11" style="919" customWidth="1"/>
    <col min="7173" max="7173" width="11.5703125" style="919" customWidth="1"/>
    <col min="7174" max="7174" width="9.85546875" style="919" customWidth="1"/>
    <col min="7175" max="7175" width="9.5703125" style="919" customWidth="1"/>
    <col min="7176" max="7176" width="12.42578125" style="919" customWidth="1"/>
    <col min="7177" max="7177" width="13.140625" style="919" customWidth="1"/>
    <col min="7178" max="7178" width="10.7109375" style="919" customWidth="1"/>
    <col min="7179" max="7424" width="9.140625" style="919"/>
    <col min="7425" max="7425" width="89" style="919" customWidth="1"/>
    <col min="7426" max="7426" width="11.42578125" style="919" customWidth="1"/>
    <col min="7427" max="7427" width="12.140625" style="919" customWidth="1"/>
    <col min="7428" max="7428" width="11" style="919" customWidth="1"/>
    <col min="7429" max="7429" width="11.5703125" style="919" customWidth="1"/>
    <col min="7430" max="7430" width="9.85546875" style="919" customWidth="1"/>
    <col min="7431" max="7431" width="9.5703125" style="919" customWidth="1"/>
    <col min="7432" max="7432" width="12.42578125" style="919" customWidth="1"/>
    <col min="7433" max="7433" width="13.140625" style="919" customWidth="1"/>
    <col min="7434" max="7434" width="10.7109375" style="919" customWidth="1"/>
    <col min="7435" max="7680" width="9.140625" style="919"/>
    <col min="7681" max="7681" width="89" style="919" customWidth="1"/>
    <col min="7682" max="7682" width="11.42578125" style="919" customWidth="1"/>
    <col min="7683" max="7683" width="12.140625" style="919" customWidth="1"/>
    <col min="7684" max="7684" width="11" style="919" customWidth="1"/>
    <col min="7685" max="7685" width="11.5703125" style="919" customWidth="1"/>
    <col min="7686" max="7686" width="9.85546875" style="919" customWidth="1"/>
    <col min="7687" max="7687" width="9.5703125" style="919" customWidth="1"/>
    <col min="7688" max="7688" width="12.42578125" style="919" customWidth="1"/>
    <col min="7689" max="7689" width="13.140625" style="919" customWidth="1"/>
    <col min="7690" max="7690" width="10.7109375" style="919" customWidth="1"/>
    <col min="7691" max="7936" width="9.140625" style="919"/>
    <col min="7937" max="7937" width="89" style="919" customWidth="1"/>
    <col min="7938" max="7938" width="11.42578125" style="919" customWidth="1"/>
    <col min="7939" max="7939" width="12.140625" style="919" customWidth="1"/>
    <col min="7940" max="7940" width="11" style="919" customWidth="1"/>
    <col min="7941" max="7941" width="11.5703125" style="919" customWidth="1"/>
    <col min="7942" max="7942" width="9.85546875" style="919" customWidth="1"/>
    <col min="7943" max="7943" width="9.5703125" style="919" customWidth="1"/>
    <col min="7944" max="7944" width="12.42578125" style="919" customWidth="1"/>
    <col min="7945" max="7945" width="13.140625" style="919" customWidth="1"/>
    <col min="7946" max="7946" width="10.7109375" style="919" customWidth="1"/>
    <col min="7947" max="8192" width="9.140625" style="919"/>
    <col min="8193" max="8193" width="89" style="919" customWidth="1"/>
    <col min="8194" max="8194" width="11.42578125" style="919" customWidth="1"/>
    <col min="8195" max="8195" width="12.140625" style="919" customWidth="1"/>
    <col min="8196" max="8196" width="11" style="919" customWidth="1"/>
    <col min="8197" max="8197" width="11.5703125" style="919" customWidth="1"/>
    <col min="8198" max="8198" width="9.85546875" style="919" customWidth="1"/>
    <col min="8199" max="8199" width="9.5703125" style="919" customWidth="1"/>
    <col min="8200" max="8200" width="12.42578125" style="919" customWidth="1"/>
    <col min="8201" max="8201" width="13.140625" style="919" customWidth="1"/>
    <col min="8202" max="8202" width="10.7109375" style="919" customWidth="1"/>
    <col min="8203" max="8448" width="9.140625" style="919"/>
    <col min="8449" max="8449" width="89" style="919" customWidth="1"/>
    <col min="8450" max="8450" width="11.42578125" style="919" customWidth="1"/>
    <col min="8451" max="8451" width="12.140625" style="919" customWidth="1"/>
    <col min="8452" max="8452" width="11" style="919" customWidth="1"/>
    <col min="8453" max="8453" width="11.5703125" style="919" customWidth="1"/>
    <col min="8454" max="8454" width="9.85546875" style="919" customWidth="1"/>
    <col min="8455" max="8455" width="9.5703125" style="919" customWidth="1"/>
    <col min="8456" max="8456" width="12.42578125" style="919" customWidth="1"/>
    <col min="8457" max="8457" width="13.140625" style="919" customWidth="1"/>
    <col min="8458" max="8458" width="10.7109375" style="919" customWidth="1"/>
    <col min="8459" max="8704" width="9.140625" style="919"/>
    <col min="8705" max="8705" width="89" style="919" customWidth="1"/>
    <col min="8706" max="8706" width="11.42578125" style="919" customWidth="1"/>
    <col min="8707" max="8707" width="12.140625" style="919" customWidth="1"/>
    <col min="8708" max="8708" width="11" style="919" customWidth="1"/>
    <col min="8709" max="8709" width="11.5703125" style="919" customWidth="1"/>
    <col min="8710" max="8710" width="9.85546875" style="919" customWidth="1"/>
    <col min="8711" max="8711" width="9.5703125" style="919" customWidth="1"/>
    <col min="8712" max="8712" width="12.42578125" style="919" customWidth="1"/>
    <col min="8713" max="8713" width="13.140625" style="919" customWidth="1"/>
    <col min="8714" max="8714" width="10.7109375" style="919" customWidth="1"/>
    <col min="8715" max="8960" width="9.140625" style="919"/>
    <col min="8961" max="8961" width="89" style="919" customWidth="1"/>
    <col min="8962" max="8962" width="11.42578125" style="919" customWidth="1"/>
    <col min="8963" max="8963" width="12.140625" style="919" customWidth="1"/>
    <col min="8964" max="8964" width="11" style="919" customWidth="1"/>
    <col min="8965" max="8965" width="11.5703125" style="919" customWidth="1"/>
    <col min="8966" max="8966" width="9.85546875" style="919" customWidth="1"/>
    <col min="8967" max="8967" width="9.5703125" style="919" customWidth="1"/>
    <col min="8968" max="8968" width="12.42578125" style="919" customWidth="1"/>
    <col min="8969" max="8969" width="13.140625" style="919" customWidth="1"/>
    <col min="8970" max="8970" width="10.7109375" style="919" customWidth="1"/>
    <col min="8971" max="9216" width="9.140625" style="919"/>
    <col min="9217" max="9217" width="89" style="919" customWidth="1"/>
    <col min="9218" max="9218" width="11.42578125" style="919" customWidth="1"/>
    <col min="9219" max="9219" width="12.140625" style="919" customWidth="1"/>
    <col min="9220" max="9220" width="11" style="919" customWidth="1"/>
    <col min="9221" max="9221" width="11.5703125" style="919" customWidth="1"/>
    <col min="9222" max="9222" width="9.85546875" style="919" customWidth="1"/>
    <col min="9223" max="9223" width="9.5703125" style="919" customWidth="1"/>
    <col min="9224" max="9224" width="12.42578125" style="919" customWidth="1"/>
    <col min="9225" max="9225" width="13.140625" style="919" customWidth="1"/>
    <col min="9226" max="9226" width="10.7109375" style="919" customWidth="1"/>
    <col min="9227" max="9472" width="9.140625" style="919"/>
    <col min="9473" max="9473" width="89" style="919" customWidth="1"/>
    <col min="9474" max="9474" width="11.42578125" style="919" customWidth="1"/>
    <col min="9475" max="9475" width="12.140625" style="919" customWidth="1"/>
    <col min="9476" max="9476" width="11" style="919" customWidth="1"/>
    <col min="9477" max="9477" width="11.5703125" style="919" customWidth="1"/>
    <col min="9478" max="9478" width="9.85546875" style="919" customWidth="1"/>
    <col min="9479" max="9479" width="9.5703125" style="919" customWidth="1"/>
    <col min="9480" max="9480" width="12.42578125" style="919" customWidth="1"/>
    <col min="9481" max="9481" width="13.140625" style="919" customWidth="1"/>
    <col min="9482" max="9482" width="10.7109375" style="919" customWidth="1"/>
    <col min="9483" max="9728" width="9.140625" style="919"/>
    <col min="9729" max="9729" width="89" style="919" customWidth="1"/>
    <col min="9730" max="9730" width="11.42578125" style="919" customWidth="1"/>
    <col min="9731" max="9731" width="12.140625" style="919" customWidth="1"/>
    <col min="9732" max="9732" width="11" style="919" customWidth="1"/>
    <col min="9733" max="9733" width="11.5703125" style="919" customWidth="1"/>
    <col min="9734" max="9734" width="9.85546875" style="919" customWidth="1"/>
    <col min="9735" max="9735" width="9.5703125" style="919" customWidth="1"/>
    <col min="9736" max="9736" width="12.42578125" style="919" customWidth="1"/>
    <col min="9737" max="9737" width="13.140625" style="919" customWidth="1"/>
    <col min="9738" max="9738" width="10.7109375" style="919" customWidth="1"/>
    <col min="9739" max="9984" width="9.140625" style="919"/>
    <col min="9985" max="9985" width="89" style="919" customWidth="1"/>
    <col min="9986" max="9986" width="11.42578125" style="919" customWidth="1"/>
    <col min="9987" max="9987" width="12.140625" style="919" customWidth="1"/>
    <col min="9988" max="9988" width="11" style="919" customWidth="1"/>
    <col min="9989" max="9989" width="11.5703125" style="919" customWidth="1"/>
    <col min="9990" max="9990" width="9.85546875" style="919" customWidth="1"/>
    <col min="9991" max="9991" width="9.5703125" style="919" customWidth="1"/>
    <col min="9992" max="9992" width="12.42578125" style="919" customWidth="1"/>
    <col min="9993" max="9993" width="13.140625" style="919" customWidth="1"/>
    <col min="9994" max="9994" width="10.7109375" style="919" customWidth="1"/>
    <col min="9995" max="10240" width="9.140625" style="919"/>
    <col min="10241" max="10241" width="89" style="919" customWidth="1"/>
    <col min="10242" max="10242" width="11.42578125" style="919" customWidth="1"/>
    <col min="10243" max="10243" width="12.140625" style="919" customWidth="1"/>
    <col min="10244" max="10244" width="11" style="919" customWidth="1"/>
    <col min="10245" max="10245" width="11.5703125" style="919" customWidth="1"/>
    <col min="10246" max="10246" width="9.85546875" style="919" customWidth="1"/>
    <col min="10247" max="10247" width="9.5703125" style="919" customWidth="1"/>
    <col min="10248" max="10248" width="12.42578125" style="919" customWidth="1"/>
    <col min="10249" max="10249" width="13.140625" style="919" customWidth="1"/>
    <col min="10250" max="10250" width="10.7109375" style="919" customWidth="1"/>
    <col min="10251" max="10496" width="9.140625" style="919"/>
    <col min="10497" max="10497" width="89" style="919" customWidth="1"/>
    <col min="10498" max="10498" width="11.42578125" style="919" customWidth="1"/>
    <col min="10499" max="10499" width="12.140625" style="919" customWidth="1"/>
    <col min="10500" max="10500" width="11" style="919" customWidth="1"/>
    <col min="10501" max="10501" width="11.5703125" style="919" customWidth="1"/>
    <col min="10502" max="10502" width="9.85546875" style="919" customWidth="1"/>
    <col min="10503" max="10503" width="9.5703125" style="919" customWidth="1"/>
    <col min="10504" max="10504" width="12.42578125" style="919" customWidth="1"/>
    <col min="10505" max="10505" width="13.140625" style="919" customWidth="1"/>
    <col min="10506" max="10506" width="10.7109375" style="919" customWidth="1"/>
    <col min="10507" max="10752" width="9.140625" style="919"/>
    <col min="10753" max="10753" width="89" style="919" customWidth="1"/>
    <col min="10754" max="10754" width="11.42578125" style="919" customWidth="1"/>
    <col min="10755" max="10755" width="12.140625" style="919" customWidth="1"/>
    <col min="10756" max="10756" width="11" style="919" customWidth="1"/>
    <col min="10757" max="10757" width="11.5703125" style="919" customWidth="1"/>
    <col min="10758" max="10758" width="9.85546875" style="919" customWidth="1"/>
    <col min="10759" max="10759" width="9.5703125" style="919" customWidth="1"/>
    <col min="10760" max="10760" width="12.42578125" style="919" customWidth="1"/>
    <col min="10761" max="10761" width="13.140625" style="919" customWidth="1"/>
    <col min="10762" max="10762" width="10.7109375" style="919" customWidth="1"/>
    <col min="10763" max="11008" width="9.140625" style="919"/>
    <col min="11009" max="11009" width="89" style="919" customWidth="1"/>
    <col min="11010" max="11010" width="11.42578125" style="919" customWidth="1"/>
    <col min="11011" max="11011" width="12.140625" style="919" customWidth="1"/>
    <col min="11012" max="11012" width="11" style="919" customWidth="1"/>
    <col min="11013" max="11013" width="11.5703125" style="919" customWidth="1"/>
    <col min="11014" max="11014" width="9.85546875" style="919" customWidth="1"/>
    <col min="11015" max="11015" width="9.5703125" style="919" customWidth="1"/>
    <col min="11016" max="11016" width="12.42578125" style="919" customWidth="1"/>
    <col min="11017" max="11017" width="13.140625" style="919" customWidth="1"/>
    <col min="11018" max="11018" width="10.7109375" style="919" customWidth="1"/>
    <col min="11019" max="11264" width="9.140625" style="919"/>
    <col min="11265" max="11265" width="89" style="919" customWidth="1"/>
    <col min="11266" max="11266" width="11.42578125" style="919" customWidth="1"/>
    <col min="11267" max="11267" width="12.140625" style="919" customWidth="1"/>
    <col min="11268" max="11268" width="11" style="919" customWidth="1"/>
    <col min="11269" max="11269" width="11.5703125" style="919" customWidth="1"/>
    <col min="11270" max="11270" width="9.85546875" style="919" customWidth="1"/>
    <col min="11271" max="11271" width="9.5703125" style="919" customWidth="1"/>
    <col min="11272" max="11272" width="12.42578125" style="919" customWidth="1"/>
    <col min="11273" max="11273" width="13.140625" style="919" customWidth="1"/>
    <col min="11274" max="11274" width="10.7109375" style="919" customWidth="1"/>
    <col min="11275" max="11520" width="9.140625" style="919"/>
    <col min="11521" max="11521" width="89" style="919" customWidth="1"/>
    <col min="11522" max="11522" width="11.42578125" style="919" customWidth="1"/>
    <col min="11523" max="11523" width="12.140625" style="919" customWidth="1"/>
    <col min="11524" max="11524" width="11" style="919" customWidth="1"/>
    <col min="11525" max="11525" width="11.5703125" style="919" customWidth="1"/>
    <col min="11526" max="11526" width="9.85546875" style="919" customWidth="1"/>
    <col min="11527" max="11527" width="9.5703125" style="919" customWidth="1"/>
    <col min="11528" max="11528" width="12.42578125" style="919" customWidth="1"/>
    <col min="11529" max="11529" width="13.140625" style="919" customWidth="1"/>
    <col min="11530" max="11530" width="10.7109375" style="919" customWidth="1"/>
    <col min="11531" max="11776" width="9.140625" style="919"/>
    <col min="11777" max="11777" width="89" style="919" customWidth="1"/>
    <col min="11778" max="11778" width="11.42578125" style="919" customWidth="1"/>
    <col min="11779" max="11779" width="12.140625" style="919" customWidth="1"/>
    <col min="11780" max="11780" width="11" style="919" customWidth="1"/>
    <col min="11781" max="11781" width="11.5703125" style="919" customWidth="1"/>
    <col min="11782" max="11782" width="9.85546875" style="919" customWidth="1"/>
    <col min="11783" max="11783" width="9.5703125" style="919" customWidth="1"/>
    <col min="11784" max="11784" width="12.42578125" style="919" customWidth="1"/>
    <col min="11785" max="11785" width="13.140625" style="919" customWidth="1"/>
    <col min="11786" max="11786" width="10.7109375" style="919" customWidth="1"/>
    <col min="11787" max="12032" width="9.140625" style="919"/>
    <col min="12033" max="12033" width="89" style="919" customWidth="1"/>
    <col min="12034" max="12034" width="11.42578125" style="919" customWidth="1"/>
    <col min="12035" max="12035" width="12.140625" style="919" customWidth="1"/>
    <col min="12036" max="12036" width="11" style="919" customWidth="1"/>
    <col min="12037" max="12037" width="11.5703125" style="919" customWidth="1"/>
    <col min="12038" max="12038" width="9.85546875" style="919" customWidth="1"/>
    <col min="12039" max="12039" width="9.5703125" style="919" customWidth="1"/>
    <col min="12040" max="12040" width="12.42578125" style="919" customWidth="1"/>
    <col min="12041" max="12041" width="13.140625" style="919" customWidth="1"/>
    <col min="12042" max="12042" width="10.7109375" style="919" customWidth="1"/>
    <col min="12043" max="12288" width="9.140625" style="919"/>
    <col min="12289" max="12289" width="89" style="919" customWidth="1"/>
    <col min="12290" max="12290" width="11.42578125" style="919" customWidth="1"/>
    <col min="12291" max="12291" width="12.140625" style="919" customWidth="1"/>
    <col min="12292" max="12292" width="11" style="919" customWidth="1"/>
    <col min="12293" max="12293" width="11.5703125" style="919" customWidth="1"/>
    <col min="12294" max="12294" width="9.85546875" style="919" customWidth="1"/>
    <col min="12295" max="12295" width="9.5703125" style="919" customWidth="1"/>
    <col min="12296" max="12296" width="12.42578125" style="919" customWidth="1"/>
    <col min="12297" max="12297" width="13.140625" style="919" customWidth="1"/>
    <col min="12298" max="12298" width="10.7109375" style="919" customWidth="1"/>
    <col min="12299" max="12544" width="9.140625" style="919"/>
    <col min="12545" max="12545" width="89" style="919" customWidth="1"/>
    <col min="12546" max="12546" width="11.42578125" style="919" customWidth="1"/>
    <col min="12547" max="12547" width="12.140625" style="919" customWidth="1"/>
    <col min="12548" max="12548" width="11" style="919" customWidth="1"/>
    <col min="12549" max="12549" width="11.5703125" style="919" customWidth="1"/>
    <col min="12550" max="12550" width="9.85546875" style="919" customWidth="1"/>
    <col min="12551" max="12551" width="9.5703125" style="919" customWidth="1"/>
    <col min="12552" max="12552" width="12.42578125" style="919" customWidth="1"/>
    <col min="12553" max="12553" width="13.140625" style="919" customWidth="1"/>
    <col min="12554" max="12554" width="10.7109375" style="919" customWidth="1"/>
    <col min="12555" max="12800" width="9.140625" style="919"/>
    <col min="12801" max="12801" width="89" style="919" customWidth="1"/>
    <col min="12802" max="12802" width="11.42578125" style="919" customWidth="1"/>
    <col min="12803" max="12803" width="12.140625" style="919" customWidth="1"/>
    <col min="12804" max="12804" width="11" style="919" customWidth="1"/>
    <col min="12805" max="12805" width="11.5703125" style="919" customWidth="1"/>
    <col min="12806" max="12806" width="9.85546875" style="919" customWidth="1"/>
    <col min="12807" max="12807" width="9.5703125" style="919" customWidth="1"/>
    <col min="12808" max="12808" width="12.42578125" style="919" customWidth="1"/>
    <col min="12809" max="12809" width="13.140625" style="919" customWidth="1"/>
    <col min="12810" max="12810" width="10.7109375" style="919" customWidth="1"/>
    <col min="12811" max="13056" width="9.140625" style="919"/>
    <col min="13057" max="13057" width="89" style="919" customWidth="1"/>
    <col min="13058" max="13058" width="11.42578125" style="919" customWidth="1"/>
    <col min="13059" max="13059" width="12.140625" style="919" customWidth="1"/>
    <col min="13060" max="13060" width="11" style="919" customWidth="1"/>
    <col min="13061" max="13061" width="11.5703125" style="919" customWidth="1"/>
    <col min="13062" max="13062" width="9.85546875" style="919" customWidth="1"/>
    <col min="13063" max="13063" width="9.5703125" style="919" customWidth="1"/>
    <col min="13064" max="13064" width="12.42578125" style="919" customWidth="1"/>
    <col min="13065" max="13065" width="13.140625" style="919" customWidth="1"/>
    <col min="13066" max="13066" width="10.7109375" style="919" customWidth="1"/>
    <col min="13067" max="13312" width="9.140625" style="919"/>
    <col min="13313" max="13313" width="89" style="919" customWidth="1"/>
    <col min="13314" max="13314" width="11.42578125" style="919" customWidth="1"/>
    <col min="13315" max="13315" width="12.140625" style="919" customWidth="1"/>
    <col min="13316" max="13316" width="11" style="919" customWidth="1"/>
    <col min="13317" max="13317" width="11.5703125" style="919" customWidth="1"/>
    <col min="13318" max="13318" width="9.85546875" style="919" customWidth="1"/>
    <col min="13319" max="13319" width="9.5703125" style="919" customWidth="1"/>
    <col min="13320" max="13320" width="12.42578125" style="919" customWidth="1"/>
    <col min="13321" max="13321" width="13.140625" style="919" customWidth="1"/>
    <col min="13322" max="13322" width="10.7109375" style="919" customWidth="1"/>
    <col min="13323" max="13568" width="9.140625" style="919"/>
    <col min="13569" max="13569" width="89" style="919" customWidth="1"/>
    <col min="13570" max="13570" width="11.42578125" style="919" customWidth="1"/>
    <col min="13571" max="13571" width="12.140625" style="919" customWidth="1"/>
    <col min="13572" max="13572" width="11" style="919" customWidth="1"/>
    <col min="13573" max="13573" width="11.5703125" style="919" customWidth="1"/>
    <col min="13574" max="13574" width="9.85546875" style="919" customWidth="1"/>
    <col min="13575" max="13575" width="9.5703125" style="919" customWidth="1"/>
    <col min="13576" max="13576" width="12.42578125" style="919" customWidth="1"/>
    <col min="13577" max="13577" width="13.140625" style="919" customWidth="1"/>
    <col min="13578" max="13578" width="10.7109375" style="919" customWidth="1"/>
    <col min="13579" max="13824" width="9.140625" style="919"/>
    <col min="13825" max="13825" width="89" style="919" customWidth="1"/>
    <col min="13826" max="13826" width="11.42578125" style="919" customWidth="1"/>
    <col min="13827" max="13827" width="12.140625" style="919" customWidth="1"/>
    <col min="13828" max="13828" width="11" style="919" customWidth="1"/>
    <col min="13829" max="13829" width="11.5703125" style="919" customWidth="1"/>
    <col min="13830" max="13830" width="9.85546875" style="919" customWidth="1"/>
    <col min="13831" max="13831" width="9.5703125" style="919" customWidth="1"/>
    <col min="13832" max="13832" width="12.42578125" style="919" customWidth="1"/>
    <col min="13833" max="13833" width="13.140625" style="919" customWidth="1"/>
    <col min="13834" max="13834" width="10.7109375" style="919" customWidth="1"/>
    <col min="13835" max="14080" width="9.140625" style="919"/>
    <col min="14081" max="14081" width="89" style="919" customWidth="1"/>
    <col min="14082" max="14082" width="11.42578125" style="919" customWidth="1"/>
    <col min="14083" max="14083" width="12.140625" style="919" customWidth="1"/>
    <col min="14084" max="14084" width="11" style="919" customWidth="1"/>
    <col min="14085" max="14085" width="11.5703125" style="919" customWidth="1"/>
    <col min="14086" max="14086" width="9.85546875" style="919" customWidth="1"/>
    <col min="14087" max="14087" width="9.5703125" style="919" customWidth="1"/>
    <col min="14088" max="14088" width="12.42578125" style="919" customWidth="1"/>
    <col min="14089" max="14089" width="13.140625" style="919" customWidth="1"/>
    <col min="14090" max="14090" width="10.7109375" style="919" customWidth="1"/>
    <col min="14091" max="14336" width="9.140625" style="919"/>
    <col min="14337" max="14337" width="89" style="919" customWidth="1"/>
    <col min="14338" max="14338" width="11.42578125" style="919" customWidth="1"/>
    <col min="14339" max="14339" width="12.140625" style="919" customWidth="1"/>
    <col min="14340" max="14340" width="11" style="919" customWidth="1"/>
    <col min="14341" max="14341" width="11.5703125" style="919" customWidth="1"/>
    <col min="14342" max="14342" width="9.85546875" style="919" customWidth="1"/>
    <col min="14343" max="14343" width="9.5703125" style="919" customWidth="1"/>
    <col min="14344" max="14344" width="12.42578125" style="919" customWidth="1"/>
    <col min="14345" max="14345" width="13.140625" style="919" customWidth="1"/>
    <col min="14346" max="14346" width="10.7109375" style="919" customWidth="1"/>
    <col min="14347" max="14592" width="9.140625" style="919"/>
    <col min="14593" max="14593" width="89" style="919" customWidth="1"/>
    <col min="14594" max="14594" width="11.42578125" style="919" customWidth="1"/>
    <col min="14595" max="14595" width="12.140625" style="919" customWidth="1"/>
    <col min="14596" max="14596" width="11" style="919" customWidth="1"/>
    <col min="14597" max="14597" width="11.5703125" style="919" customWidth="1"/>
    <col min="14598" max="14598" width="9.85546875" style="919" customWidth="1"/>
    <col min="14599" max="14599" width="9.5703125" style="919" customWidth="1"/>
    <col min="14600" max="14600" width="12.42578125" style="919" customWidth="1"/>
    <col min="14601" max="14601" width="13.140625" style="919" customWidth="1"/>
    <col min="14602" max="14602" width="10.7109375" style="919" customWidth="1"/>
    <col min="14603" max="14848" width="9.140625" style="919"/>
    <col min="14849" max="14849" width="89" style="919" customWidth="1"/>
    <col min="14850" max="14850" width="11.42578125" style="919" customWidth="1"/>
    <col min="14851" max="14851" width="12.140625" style="919" customWidth="1"/>
    <col min="14852" max="14852" width="11" style="919" customWidth="1"/>
    <col min="14853" max="14853" width="11.5703125" style="919" customWidth="1"/>
    <col min="14854" max="14854" width="9.85546875" style="919" customWidth="1"/>
    <col min="14855" max="14855" width="9.5703125" style="919" customWidth="1"/>
    <col min="14856" max="14856" width="12.42578125" style="919" customWidth="1"/>
    <col min="14857" max="14857" width="13.140625" style="919" customWidth="1"/>
    <col min="14858" max="14858" width="10.7109375" style="919" customWidth="1"/>
    <col min="14859" max="15104" width="9.140625" style="919"/>
    <col min="15105" max="15105" width="89" style="919" customWidth="1"/>
    <col min="15106" max="15106" width="11.42578125" style="919" customWidth="1"/>
    <col min="15107" max="15107" width="12.140625" style="919" customWidth="1"/>
    <col min="15108" max="15108" width="11" style="919" customWidth="1"/>
    <col min="15109" max="15109" width="11.5703125" style="919" customWidth="1"/>
    <col min="15110" max="15110" width="9.85546875" style="919" customWidth="1"/>
    <col min="15111" max="15111" width="9.5703125" style="919" customWidth="1"/>
    <col min="15112" max="15112" width="12.42578125" style="919" customWidth="1"/>
    <col min="15113" max="15113" width="13.140625" style="919" customWidth="1"/>
    <col min="15114" max="15114" width="10.7109375" style="919" customWidth="1"/>
    <col min="15115" max="15360" width="9.140625" style="919"/>
    <col min="15361" max="15361" width="89" style="919" customWidth="1"/>
    <col min="15362" max="15362" width="11.42578125" style="919" customWidth="1"/>
    <col min="15363" max="15363" width="12.140625" style="919" customWidth="1"/>
    <col min="15364" max="15364" width="11" style="919" customWidth="1"/>
    <col min="15365" max="15365" width="11.5703125" style="919" customWidth="1"/>
    <col min="15366" max="15366" width="9.85546875" style="919" customWidth="1"/>
    <col min="15367" max="15367" width="9.5703125" style="919" customWidth="1"/>
    <col min="15368" max="15368" width="12.42578125" style="919" customWidth="1"/>
    <col min="15369" max="15369" width="13.140625" style="919" customWidth="1"/>
    <col min="15370" max="15370" width="10.7109375" style="919" customWidth="1"/>
    <col min="15371" max="15616" width="9.140625" style="919"/>
    <col min="15617" max="15617" width="89" style="919" customWidth="1"/>
    <col min="15618" max="15618" width="11.42578125" style="919" customWidth="1"/>
    <col min="15619" max="15619" width="12.140625" style="919" customWidth="1"/>
    <col min="15620" max="15620" width="11" style="919" customWidth="1"/>
    <col min="15621" max="15621" width="11.5703125" style="919" customWidth="1"/>
    <col min="15622" max="15622" width="9.85546875" style="919" customWidth="1"/>
    <col min="15623" max="15623" width="9.5703125" style="919" customWidth="1"/>
    <col min="15624" max="15624" width="12.42578125" style="919" customWidth="1"/>
    <col min="15625" max="15625" width="13.140625" style="919" customWidth="1"/>
    <col min="15626" max="15626" width="10.7109375" style="919" customWidth="1"/>
    <col min="15627" max="15872" width="9.140625" style="919"/>
    <col min="15873" max="15873" width="89" style="919" customWidth="1"/>
    <col min="15874" max="15874" width="11.42578125" style="919" customWidth="1"/>
    <col min="15875" max="15875" width="12.140625" style="919" customWidth="1"/>
    <col min="15876" max="15876" width="11" style="919" customWidth="1"/>
    <col min="15877" max="15877" width="11.5703125" style="919" customWidth="1"/>
    <col min="15878" max="15878" width="9.85546875" style="919" customWidth="1"/>
    <col min="15879" max="15879" width="9.5703125" style="919" customWidth="1"/>
    <col min="15880" max="15880" width="12.42578125" style="919" customWidth="1"/>
    <col min="15881" max="15881" width="13.140625" style="919" customWidth="1"/>
    <col min="15882" max="15882" width="10.7109375" style="919" customWidth="1"/>
    <col min="15883" max="16128" width="9.140625" style="919"/>
    <col min="16129" max="16129" width="89" style="919" customWidth="1"/>
    <col min="16130" max="16130" width="11.42578125" style="919" customWidth="1"/>
    <col min="16131" max="16131" width="12.140625" style="919" customWidth="1"/>
    <col min="16132" max="16132" width="11" style="919" customWidth="1"/>
    <col min="16133" max="16133" width="11.5703125" style="919" customWidth="1"/>
    <col min="16134" max="16134" width="9.85546875" style="919" customWidth="1"/>
    <col min="16135" max="16135" width="9.5703125" style="919" customWidth="1"/>
    <col min="16136" max="16136" width="12.42578125" style="919" customWidth="1"/>
    <col min="16137" max="16137" width="13.140625" style="919" customWidth="1"/>
    <col min="16138" max="16138" width="10.7109375" style="919" customWidth="1"/>
    <col min="16139" max="16384" width="9.140625" style="919"/>
  </cols>
  <sheetData>
    <row r="1" spans="1:10" ht="84.75" customHeight="1">
      <c r="A1" s="6407" t="s">
        <v>228</v>
      </c>
      <c r="B1" s="6407"/>
      <c r="C1" s="6407"/>
      <c r="D1" s="6407"/>
      <c r="E1" s="6407"/>
      <c r="F1" s="6407"/>
      <c r="G1" s="6407"/>
      <c r="H1" s="6407"/>
      <c r="I1" s="6407"/>
      <c r="J1" s="6407"/>
    </row>
    <row r="2" spans="1:10" ht="31.5" customHeight="1">
      <c r="A2" s="6407" t="s">
        <v>381</v>
      </c>
      <c r="B2" s="6407"/>
      <c r="C2" s="6407"/>
      <c r="D2" s="6407"/>
      <c r="E2" s="6407"/>
      <c r="F2" s="6407"/>
      <c r="G2" s="6407"/>
      <c r="H2" s="6407"/>
      <c r="I2" s="6407"/>
      <c r="J2" s="6407"/>
    </row>
    <row r="3" spans="1:10" ht="33" customHeight="1" thickBot="1">
      <c r="A3" s="5409"/>
      <c r="B3" s="920"/>
      <c r="C3" s="920"/>
      <c r="D3" s="920"/>
      <c r="E3" s="920"/>
      <c r="F3" s="920"/>
      <c r="G3" s="920"/>
      <c r="H3" s="920"/>
      <c r="I3" s="920"/>
      <c r="J3" s="920"/>
    </row>
    <row r="4" spans="1:10" ht="33" customHeight="1" thickBot="1">
      <c r="A4" s="7310" t="s">
        <v>1</v>
      </c>
      <c r="B4" s="7311" t="s">
        <v>36</v>
      </c>
      <c r="C4" s="7312"/>
      <c r="D4" s="7313"/>
      <c r="E4" s="7311" t="s">
        <v>37</v>
      </c>
      <c r="F4" s="7312"/>
      <c r="G4" s="7313"/>
      <c r="H4" s="7314" t="s">
        <v>38</v>
      </c>
      <c r="I4" s="7305"/>
      <c r="J4" s="7306"/>
    </row>
    <row r="5" spans="1:10" ht="166.5" customHeight="1" thickBot="1">
      <c r="A5" s="7292"/>
      <c r="B5" s="5554" t="s">
        <v>7</v>
      </c>
      <c r="C5" s="5554" t="s">
        <v>8</v>
      </c>
      <c r="D5" s="5554" t="s">
        <v>9</v>
      </c>
      <c r="E5" s="5554" t="s">
        <v>7</v>
      </c>
      <c r="F5" s="5554" t="s">
        <v>8</v>
      </c>
      <c r="G5" s="5554" t="s">
        <v>9</v>
      </c>
      <c r="H5" s="5554" t="s">
        <v>7</v>
      </c>
      <c r="I5" s="5554" t="s">
        <v>8</v>
      </c>
      <c r="J5" s="5554" t="s">
        <v>9</v>
      </c>
    </row>
    <row r="6" spans="1:10" ht="31.5" customHeight="1" thickBot="1">
      <c r="A6" s="5555" t="s">
        <v>10</v>
      </c>
      <c r="B6" s="5556"/>
      <c r="C6" s="1247"/>
      <c r="D6" s="921"/>
      <c r="E6" s="5556"/>
      <c r="F6" s="1247"/>
      <c r="G6" s="1248"/>
      <c r="H6" s="5557"/>
      <c r="I6" s="1250"/>
      <c r="J6" s="922"/>
    </row>
    <row r="7" spans="1:10">
      <c r="A7" s="5594" t="s">
        <v>258</v>
      </c>
      <c r="B7" s="6082">
        <f t="shared" ref="B7:J20" si="0">B23+B38</f>
        <v>16</v>
      </c>
      <c r="C7" s="6083">
        <f t="shared" si="0"/>
        <v>1</v>
      </c>
      <c r="D7" s="6084">
        <f t="shared" si="0"/>
        <v>17</v>
      </c>
      <c r="E7" s="6082">
        <f t="shared" si="0"/>
        <v>14</v>
      </c>
      <c r="F7" s="6083">
        <f t="shared" si="0"/>
        <v>0</v>
      </c>
      <c r="G7" s="6084">
        <f t="shared" si="0"/>
        <v>14</v>
      </c>
      <c r="H7" s="6119">
        <f t="shared" si="0"/>
        <v>30</v>
      </c>
      <c r="I7" s="6083">
        <f t="shared" si="0"/>
        <v>1</v>
      </c>
      <c r="J7" s="6123">
        <f t="shared" si="0"/>
        <v>31</v>
      </c>
    </row>
    <row r="8" spans="1:10">
      <c r="A8" s="3720" t="s">
        <v>259</v>
      </c>
      <c r="B8" s="6085">
        <f t="shared" si="0"/>
        <v>14</v>
      </c>
      <c r="C8" s="6086">
        <f t="shared" si="0"/>
        <v>0</v>
      </c>
      <c r="D8" s="6087">
        <f t="shared" si="0"/>
        <v>14</v>
      </c>
      <c r="E8" s="6085">
        <f t="shared" si="0"/>
        <v>14</v>
      </c>
      <c r="F8" s="6086">
        <f t="shared" si="0"/>
        <v>1</v>
      </c>
      <c r="G8" s="6087">
        <f t="shared" si="0"/>
        <v>15</v>
      </c>
      <c r="H8" s="6120">
        <f t="shared" si="0"/>
        <v>28</v>
      </c>
      <c r="I8" s="6086">
        <f t="shared" si="0"/>
        <v>1</v>
      </c>
      <c r="J8" s="6124">
        <f t="shared" si="0"/>
        <v>29</v>
      </c>
    </row>
    <row r="9" spans="1:10">
      <c r="A9" s="3720" t="s">
        <v>261</v>
      </c>
      <c r="B9" s="6085">
        <f t="shared" si="0"/>
        <v>13</v>
      </c>
      <c r="C9" s="6086">
        <f t="shared" si="0"/>
        <v>0</v>
      </c>
      <c r="D9" s="6087">
        <f t="shared" si="0"/>
        <v>13</v>
      </c>
      <c r="E9" s="6085">
        <f t="shared" si="0"/>
        <v>18</v>
      </c>
      <c r="F9" s="6086">
        <f t="shared" si="0"/>
        <v>0</v>
      </c>
      <c r="G9" s="6087">
        <f t="shared" si="0"/>
        <v>18</v>
      </c>
      <c r="H9" s="6120">
        <f t="shared" si="0"/>
        <v>31</v>
      </c>
      <c r="I9" s="6086">
        <f t="shared" si="0"/>
        <v>0</v>
      </c>
      <c r="J9" s="6124">
        <f t="shared" si="0"/>
        <v>31</v>
      </c>
    </row>
    <row r="10" spans="1:10">
      <c r="A10" s="3720" t="s">
        <v>262</v>
      </c>
      <c r="B10" s="6085">
        <f t="shared" si="0"/>
        <v>17</v>
      </c>
      <c r="C10" s="6086">
        <f t="shared" si="0"/>
        <v>1</v>
      </c>
      <c r="D10" s="6087">
        <f t="shared" si="0"/>
        <v>18</v>
      </c>
      <c r="E10" s="6085">
        <f t="shared" si="0"/>
        <v>18</v>
      </c>
      <c r="F10" s="6086">
        <f t="shared" si="0"/>
        <v>0</v>
      </c>
      <c r="G10" s="6087">
        <f t="shared" si="0"/>
        <v>18</v>
      </c>
      <c r="H10" s="6120">
        <f t="shared" si="0"/>
        <v>35</v>
      </c>
      <c r="I10" s="6086">
        <f t="shared" si="0"/>
        <v>1</v>
      </c>
      <c r="J10" s="6124">
        <f t="shared" si="0"/>
        <v>36</v>
      </c>
    </row>
    <row r="11" spans="1:10">
      <c r="A11" s="3720" t="s">
        <v>263</v>
      </c>
      <c r="B11" s="6085">
        <f t="shared" si="0"/>
        <v>30</v>
      </c>
      <c r="C11" s="6086">
        <f t="shared" si="0"/>
        <v>10</v>
      </c>
      <c r="D11" s="6087">
        <f t="shared" si="0"/>
        <v>40</v>
      </c>
      <c r="E11" s="6085">
        <f t="shared" si="0"/>
        <v>31</v>
      </c>
      <c r="F11" s="6086">
        <f t="shared" si="0"/>
        <v>7</v>
      </c>
      <c r="G11" s="6087">
        <f t="shared" si="0"/>
        <v>38</v>
      </c>
      <c r="H11" s="6120">
        <f t="shared" si="0"/>
        <v>61</v>
      </c>
      <c r="I11" s="6086">
        <f t="shared" si="0"/>
        <v>17</v>
      </c>
      <c r="J11" s="6124">
        <f t="shared" si="0"/>
        <v>78</v>
      </c>
    </row>
    <row r="12" spans="1:10">
      <c r="A12" s="5565" t="s">
        <v>235</v>
      </c>
      <c r="B12" s="6085">
        <f t="shared" si="0"/>
        <v>0</v>
      </c>
      <c r="C12" s="6086">
        <f t="shared" si="0"/>
        <v>0</v>
      </c>
      <c r="D12" s="6087">
        <f t="shared" si="0"/>
        <v>0</v>
      </c>
      <c r="E12" s="6085">
        <f t="shared" si="0"/>
        <v>0</v>
      </c>
      <c r="F12" s="6086">
        <f t="shared" si="0"/>
        <v>0</v>
      </c>
      <c r="G12" s="6087">
        <f t="shared" si="0"/>
        <v>0</v>
      </c>
      <c r="H12" s="6120">
        <f t="shared" si="0"/>
        <v>0</v>
      </c>
      <c r="I12" s="6086">
        <f t="shared" si="0"/>
        <v>0</v>
      </c>
      <c r="J12" s="6124">
        <f t="shared" si="0"/>
        <v>0</v>
      </c>
    </row>
    <row r="13" spans="1:10" ht="40.5">
      <c r="A13" s="5565" t="s">
        <v>239</v>
      </c>
      <c r="B13" s="6085">
        <f t="shared" si="0"/>
        <v>0</v>
      </c>
      <c r="C13" s="6086">
        <f t="shared" si="0"/>
        <v>0</v>
      </c>
      <c r="D13" s="6087">
        <f t="shared" si="0"/>
        <v>0</v>
      </c>
      <c r="E13" s="6085">
        <f t="shared" si="0"/>
        <v>0</v>
      </c>
      <c r="F13" s="6086">
        <f t="shared" si="0"/>
        <v>0</v>
      </c>
      <c r="G13" s="6087">
        <f t="shared" si="0"/>
        <v>0</v>
      </c>
      <c r="H13" s="6120">
        <f t="shared" si="0"/>
        <v>0</v>
      </c>
      <c r="I13" s="6086">
        <f t="shared" si="0"/>
        <v>0</v>
      </c>
      <c r="J13" s="6124">
        <f t="shared" si="0"/>
        <v>0</v>
      </c>
    </row>
    <row r="14" spans="1:10">
      <c r="A14" s="5595" t="s">
        <v>237</v>
      </c>
      <c r="B14" s="6085">
        <f t="shared" si="0"/>
        <v>30</v>
      </c>
      <c r="C14" s="6086">
        <f t="shared" si="0"/>
        <v>10</v>
      </c>
      <c r="D14" s="6087">
        <f t="shared" si="0"/>
        <v>40</v>
      </c>
      <c r="E14" s="6085">
        <f t="shared" si="0"/>
        <v>31</v>
      </c>
      <c r="F14" s="6086">
        <f t="shared" si="0"/>
        <v>7</v>
      </c>
      <c r="G14" s="6087">
        <f t="shared" si="0"/>
        <v>38</v>
      </c>
      <c r="H14" s="6120">
        <f t="shared" si="0"/>
        <v>61</v>
      </c>
      <c r="I14" s="6086">
        <f t="shared" si="0"/>
        <v>17</v>
      </c>
      <c r="J14" s="6124">
        <f t="shared" si="0"/>
        <v>78</v>
      </c>
    </row>
    <row r="15" spans="1:10">
      <c r="A15" s="5565" t="s">
        <v>240</v>
      </c>
      <c r="B15" s="6085">
        <f t="shared" si="0"/>
        <v>0</v>
      </c>
      <c r="C15" s="6086">
        <f t="shared" si="0"/>
        <v>0</v>
      </c>
      <c r="D15" s="6087">
        <f t="shared" si="0"/>
        <v>0</v>
      </c>
      <c r="E15" s="6085">
        <f t="shared" si="0"/>
        <v>0</v>
      </c>
      <c r="F15" s="6086">
        <f t="shared" si="0"/>
        <v>0</v>
      </c>
      <c r="G15" s="6087">
        <f t="shared" si="0"/>
        <v>0</v>
      </c>
      <c r="H15" s="6120">
        <f t="shared" si="0"/>
        <v>0</v>
      </c>
      <c r="I15" s="6086">
        <f t="shared" si="0"/>
        <v>0</v>
      </c>
      <c r="J15" s="6124">
        <f t="shared" si="0"/>
        <v>0</v>
      </c>
    </row>
    <row r="16" spans="1:10" ht="29.25" customHeight="1">
      <c r="A16" s="3720" t="s">
        <v>264</v>
      </c>
      <c r="B16" s="6085">
        <f t="shared" si="0"/>
        <v>11</v>
      </c>
      <c r="C16" s="6086">
        <f t="shared" si="0"/>
        <v>1</v>
      </c>
      <c r="D16" s="6087">
        <f t="shared" si="0"/>
        <v>12</v>
      </c>
      <c r="E16" s="6085">
        <f t="shared" si="0"/>
        <v>6</v>
      </c>
      <c r="F16" s="6086">
        <f t="shared" si="0"/>
        <v>0</v>
      </c>
      <c r="G16" s="6087">
        <f t="shared" si="0"/>
        <v>6</v>
      </c>
      <c r="H16" s="6120">
        <f t="shared" si="0"/>
        <v>17</v>
      </c>
      <c r="I16" s="6086">
        <f t="shared" si="0"/>
        <v>1</v>
      </c>
      <c r="J16" s="6124">
        <f t="shared" si="0"/>
        <v>18</v>
      </c>
    </row>
    <row r="17" spans="1:10" ht="29.25" customHeight="1">
      <c r="A17" s="3720" t="s">
        <v>265</v>
      </c>
      <c r="B17" s="6085">
        <f t="shared" si="0"/>
        <v>26</v>
      </c>
      <c r="C17" s="6086">
        <f t="shared" si="0"/>
        <v>1</v>
      </c>
      <c r="D17" s="6087">
        <f t="shared" si="0"/>
        <v>27</v>
      </c>
      <c r="E17" s="6085">
        <f t="shared" si="0"/>
        <v>31</v>
      </c>
      <c r="F17" s="6086">
        <f t="shared" si="0"/>
        <v>0</v>
      </c>
      <c r="G17" s="6087">
        <f t="shared" si="0"/>
        <v>31</v>
      </c>
      <c r="H17" s="6120">
        <f t="shared" si="0"/>
        <v>57</v>
      </c>
      <c r="I17" s="6086">
        <f t="shared" si="0"/>
        <v>1</v>
      </c>
      <c r="J17" s="6124">
        <f t="shared" si="0"/>
        <v>58</v>
      </c>
    </row>
    <row r="18" spans="1:10" ht="29.25" customHeight="1">
      <c r="A18" s="3720" t="s">
        <v>266</v>
      </c>
      <c r="B18" s="6085">
        <f t="shared" si="0"/>
        <v>17</v>
      </c>
      <c r="C18" s="6086">
        <f t="shared" si="0"/>
        <v>4</v>
      </c>
      <c r="D18" s="6087">
        <f t="shared" si="0"/>
        <v>21</v>
      </c>
      <c r="E18" s="6085">
        <f t="shared" si="0"/>
        <v>24</v>
      </c>
      <c r="F18" s="6086">
        <f t="shared" si="0"/>
        <v>0</v>
      </c>
      <c r="G18" s="6087">
        <f t="shared" si="0"/>
        <v>24</v>
      </c>
      <c r="H18" s="6120">
        <f t="shared" si="0"/>
        <v>41</v>
      </c>
      <c r="I18" s="6086">
        <f t="shared" si="0"/>
        <v>4</v>
      </c>
      <c r="J18" s="6124">
        <f t="shared" si="0"/>
        <v>45</v>
      </c>
    </row>
    <row r="19" spans="1:10" ht="29.25" customHeight="1">
      <c r="A19" s="3720" t="s">
        <v>267</v>
      </c>
      <c r="B19" s="6085">
        <f t="shared" si="0"/>
        <v>0</v>
      </c>
      <c r="C19" s="6086">
        <f t="shared" si="0"/>
        <v>0</v>
      </c>
      <c r="D19" s="6087">
        <f t="shared" si="0"/>
        <v>0</v>
      </c>
      <c r="E19" s="6085">
        <f t="shared" si="0"/>
        <v>7</v>
      </c>
      <c r="F19" s="6086">
        <f t="shared" si="0"/>
        <v>0</v>
      </c>
      <c r="G19" s="6087">
        <f t="shared" si="0"/>
        <v>7</v>
      </c>
      <c r="H19" s="6120">
        <f t="shared" si="0"/>
        <v>7</v>
      </c>
      <c r="I19" s="6086">
        <f t="shared" si="0"/>
        <v>0</v>
      </c>
      <c r="J19" s="6124">
        <f t="shared" si="0"/>
        <v>7</v>
      </c>
    </row>
    <row r="20" spans="1:10" ht="31.5" customHeight="1" thickBot="1">
      <c r="A20" s="5596" t="s">
        <v>27</v>
      </c>
      <c r="B20" s="3715">
        <f t="shared" si="0"/>
        <v>144</v>
      </c>
      <c r="C20" s="5712">
        <f t="shared" si="0"/>
        <v>18</v>
      </c>
      <c r="D20" s="5713">
        <f t="shared" si="0"/>
        <v>162</v>
      </c>
      <c r="E20" s="3715">
        <f t="shared" si="0"/>
        <v>163</v>
      </c>
      <c r="F20" s="5712">
        <f t="shared" si="0"/>
        <v>8</v>
      </c>
      <c r="G20" s="5713">
        <f t="shared" si="0"/>
        <v>171</v>
      </c>
      <c r="H20" s="6121">
        <f t="shared" si="0"/>
        <v>307</v>
      </c>
      <c r="I20" s="5712">
        <f t="shared" si="0"/>
        <v>26</v>
      </c>
      <c r="J20" s="3747">
        <f t="shared" si="0"/>
        <v>333</v>
      </c>
    </row>
    <row r="21" spans="1:10" ht="27" customHeight="1" thickBot="1">
      <c r="A21" s="5558" t="s">
        <v>15</v>
      </c>
      <c r="B21" s="6088"/>
      <c r="C21" s="6089"/>
      <c r="D21" s="6090"/>
      <c r="E21" s="6088"/>
      <c r="F21" s="6089"/>
      <c r="G21" s="6090"/>
      <c r="H21" s="6122"/>
      <c r="I21" s="6126"/>
      <c r="J21" s="6125"/>
    </row>
    <row r="22" spans="1:10" ht="31.5" customHeight="1" thickBot="1">
      <c r="A22" s="5559" t="s">
        <v>16</v>
      </c>
      <c r="B22" s="6091"/>
      <c r="C22" s="6092"/>
      <c r="D22" s="6093"/>
      <c r="E22" s="6091"/>
      <c r="F22" s="6092"/>
      <c r="G22" s="6093"/>
      <c r="H22" s="5570"/>
      <c r="I22" s="1271"/>
      <c r="J22" s="1343"/>
    </row>
    <row r="23" spans="1:10" ht="24.95" customHeight="1">
      <c r="A23" s="5594" t="s">
        <v>258</v>
      </c>
      <c r="B23" s="6041">
        <v>16</v>
      </c>
      <c r="C23" s="6042">
        <v>1</v>
      </c>
      <c r="D23" s="6043">
        <v>17</v>
      </c>
      <c r="E23" s="6041">
        <v>14</v>
      </c>
      <c r="F23" s="6042">
        <v>0</v>
      </c>
      <c r="G23" s="6043">
        <v>14</v>
      </c>
      <c r="H23" s="5571">
        <f t="shared" ref="H23:I26" si="1">B23+E23</f>
        <v>30</v>
      </c>
      <c r="I23" s="5572">
        <f t="shared" si="1"/>
        <v>1</v>
      </c>
      <c r="J23" s="5573">
        <f>H23+I23</f>
        <v>31</v>
      </c>
    </row>
    <row r="24" spans="1:10" ht="24.95" customHeight="1">
      <c r="A24" s="3720" t="s">
        <v>259</v>
      </c>
      <c r="B24" s="6047">
        <v>14</v>
      </c>
      <c r="C24" s="6048">
        <v>0</v>
      </c>
      <c r="D24" s="6049">
        <v>14</v>
      </c>
      <c r="E24" s="6047">
        <v>13</v>
      </c>
      <c r="F24" s="6048">
        <v>1</v>
      </c>
      <c r="G24" s="6049">
        <v>14</v>
      </c>
      <c r="H24" s="5575">
        <f t="shared" si="1"/>
        <v>27</v>
      </c>
      <c r="I24" s="5576">
        <f t="shared" si="1"/>
        <v>1</v>
      </c>
      <c r="J24" s="5577">
        <f>H24+I24</f>
        <v>28</v>
      </c>
    </row>
    <row r="25" spans="1:10" ht="24.95" customHeight="1">
      <c r="A25" s="3720" t="s">
        <v>261</v>
      </c>
      <c r="B25" s="6047">
        <v>12</v>
      </c>
      <c r="C25" s="6048">
        <v>0</v>
      </c>
      <c r="D25" s="6049">
        <v>12</v>
      </c>
      <c r="E25" s="6047">
        <v>18</v>
      </c>
      <c r="F25" s="6048">
        <v>0</v>
      </c>
      <c r="G25" s="6049">
        <v>18</v>
      </c>
      <c r="H25" s="5575">
        <f t="shared" si="1"/>
        <v>30</v>
      </c>
      <c r="I25" s="5576">
        <f t="shared" si="1"/>
        <v>0</v>
      </c>
      <c r="J25" s="5577">
        <f>H25+I25</f>
        <v>30</v>
      </c>
    </row>
    <row r="26" spans="1:10" ht="24.95" customHeight="1" thickBot="1">
      <c r="A26" s="6053" t="s">
        <v>262</v>
      </c>
      <c r="B26" s="6071">
        <v>17</v>
      </c>
      <c r="C26" s="6094">
        <v>1</v>
      </c>
      <c r="D26" s="6095">
        <v>18</v>
      </c>
      <c r="E26" s="6071">
        <v>17</v>
      </c>
      <c r="F26" s="6094">
        <v>0</v>
      </c>
      <c r="G26" s="6095">
        <v>17</v>
      </c>
      <c r="H26" s="6072">
        <f t="shared" si="1"/>
        <v>34</v>
      </c>
      <c r="I26" s="6073">
        <f t="shared" si="1"/>
        <v>1</v>
      </c>
      <c r="J26" s="6074">
        <f>H26+I26</f>
        <v>35</v>
      </c>
    </row>
    <row r="27" spans="1:10" ht="24.95" customHeight="1" thickBot="1">
      <c r="A27" s="6075" t="s">
        <v>263</v>
      </c>
      <c r="B27" s="6076">
        <f t="shared" ref="B27:J27" si="2">SUM(B28:B31)</f>
        <v>30</v>
      </c>
      <c r="C27" s="6096">
        <f t="shared" si="2"/>
        <v>9</v>
      </c>
      <c r="D27" s="6097">
        <f t="shared" si="2"/>
        <v>39</v>
      </c>
      <c r="E27" s="6076">
        <f t="shared" si="2"/>
        <v>30</v>
      </c>
      <c r="F27" s="6096">
        <f t="shared" si="2"/>
        <v>7</v>
      </c>
      <c r="G27" s="6097">
        <f t="shared" si="2"/>
        <v>37</v>
      </c>
      <c r="H27" s="6076">
        <f t="shared" si="2"/>
        <v>60</v>
      </c>
      <c r="I27" s="6076">
        <f t="shared" si="2"/>
        <v>16</v>
      </c>
      <c r="J27" s="6077">
        <f t="shared" si="2"/>
        <v>76</v>
      </c>
    </row>
    <row r="28" spans="1:10" ht="24.95" customHeight="1">
      <c r="A28" s="6059" t="s">
        <v>235</v>
      </c>
      <c r="B28" s="5980">
        <v>0</v>
      </c>
      <c r="C28" s="5981">
        <v>0</v>
      </c>
      <c r="D28" s="5931">
        <v>0</v>
      </c>
      <c r="E28" s="5980">
        <v>0</v>
      </c>
      <c r="F28" s="5981">
        <v>0</v>
      </c>
      <c r="G28" s="5931">
        <v>0</v>
      </c>
      <c r="H28" s="6060">
        <f t="shared" ref="H28:I33" si="3">B28+E28</f>
        <v>0</v>
      </c>
      <c r="I28" s="6061">
        <f t="shared" si="3"/>
        <v>0</v>
      </c>
      <c r="J28" s="5573">
        <f t="shared" ref="J28:J35" si="4">H28+I28</f>
        <v>0</v>
      </c>
    </row>
    <row r="29" spans="1:10" ht="39" customHeight="1">
      <c r="A29" s="6062" t="s">
        <v>239</v>
      </c>
      <c r="B29" s="5984">
        <v>0</v>
      </c>
      <c r="C29" s="6078">
        <v>0</v>
      </c>
      <c r="D29" s="6079">
        <v>0</v>
      </c>
      <c r="E29" s="5984">
        <v>0</v>
      </c>
      <c r="F29" s="6078">
        <v>0</v>
      </c>
      <c r="G29" s="6079">
        <v>0</v>
      </c>
      <c r="H29" s="6063">
        <f t="shared" si="3"/>
        <v>0</v>
      </c>
      <c r="I29" s="6064">
        <f t="shared" si="3"/>
        <v>0</v>
      </c>
      <c r="J29" s="6065">
        <f t="shared" si="4"/>
        <v>0</v>
      </c>
    </row>
    <row r="30" spans="1:10" ht="39" customHeight="1">
      <c r="A30" s="6066" t="s">
        <v>237</v>
      </c>
      <c r="B30" s="5984">
        <v>30</v>
      </c>
      <c r="C30" s="6078">
        <v>9</v>
      </c>
      <c r="D30" s="6079">
        <v>39</v>
      </c>
      <c r="E30" s="5984">
        <v>30</v>
      </c>
      <c r="F30" s="6078">
        <v>7</v>
      </c>
      <c r="G30" s="6079">
        <v>37</v>
      </c>
      <c r="H30" s="6063">
        <f t="shared" si="3"/>
        <v>60</v>
      </c>
      <c r="I30" s="6064">
        <f t="shared" si="3"/>
        <v>16</v>
      </c>
      <c r="J30" s="6065">
        <f t="shared" si="4"/>
        <v>76</v>
      </c>
    </row>
    <row r="31" spans="1:10" ht="24.95" customHeight="1" thickBot="1">
      <c r="A31" s="6067" t="s">
        <v>240</v>
      </c>
      <c r="B31" s="5946">
        <v>0</v>
      </c>
      <c r="C31" s="5944">
        <v>0</v>
      </c>
      <c r="D31" s="5947">
        <v>0</v>
      </c>
      <c r="E31" s="5946">
        <v>0</v>
      </c>
      <c r="F31" s="5944">
        <v>0</v>
      </c>
      <c r="G31" s="5947">
        <v>0</v>
      </c>
      <c r="H31" s="6068">
        <f t="shared" si="3"/>
        <v>0</v>
      </c>
      <c r="I31" s="6069">
        <f t="shared" si="3"/>
        <v>0</v>
      </c>
      <c r="J31" s="6070">
        <f t="shared" si="4"/>
        <v>0</v>
      </c>
    </row>
    <row r="32" spans="1:10" ht="24.95" customHeight="1">
      <c r="A32" s="6054" t="s">
        <v>264</v>
      </c>
      <c r="B32" s="6055">
        <v>11</v>
      </c>
      <c r="C32" s="6098">
        <v>1</v>
      </c>
      <c r="D32" s="6099">
        <v>12</v>
      </c>
      <c r="E32" s="6055">
        <v>6</v>
      </c>
      <c r="F32" s="6098">
        <v>0</v>
      </c>
      <c r="G32" s="6099">
        <v>6</v>
      </c>
      <c r="H32" s="6056">
        <f t="shared" si="3"/>
        <v>17</v>
      </c>
      <c r="I32" s="6057">
        <f t="shared" si="3"/>
        <v>1</v>
      </c>
      <c r="J32" s="6058">
        <f t="shared" si="4"/>
        <v>18</v>
      </c>
    </row>
    <row r="33" spans="1:10" ht="24.95" customHeight="1">
      <c r="A33" s="3720" t="s">
        <v>265</v>
      </c>
      <c r="B33" s="6047">
        <v>26</v>
      </c>
      <c r="C33" s="6048">
        <v>1</v>
      </c>
      <c r="D33" s="6049">
        <v>27</v>
      </c>
      <c r="E33" s="6047">
        <v>31</v>
      </c>
      <c r="F33" s="6048">
        <v>0</v>
      </c>
      <c r="G33" s="6049">
        <v>31</v>
      </c>
      <c r="H33" s="5575">
        <f t="shared" si="3"/>
        <v>57</v>
      </c>
      <c r="I33" s="5576">
        <f t="shared" si="3"/>
        <v>1</v>
      </c>
      <c r="J33" s="5577">
        <f t="shared" si="4"/>
        <v>58</v>
      </c>
    </row>
    <row r="34" spans="1:10" ht="24.95" customHeight="1">
      <c r="A34" s="3720" t="s">
        <v>266</v>
      </c>
      <c r="B34" s="6047">
        <v>16</v>
      </c>
      <c r="C34" s="6048">
        <v>4</v>
      </c>
      <c r="D34" s="6049">
        <v>20</v>
      </c>
      <c r="E34" s="6047">
        <v>23</v>
      </c>
      <c r="F34" s="6048">
        <v>0</v>
      </c>
      <c r="G34" s="6049">
        <v>23</v>
      </c>
      <c r="H34" s="5575">
        <f>B34+E34</f>
        <v>39</v>
      </c>
      <c r="I34" s="5576">
        <f>C34+F34</f>
        <v>4</v>
      </c>
      <c r="J34" s="5577">
        <f t="shared" si="4"/>
        <v>43</v>
      </c>
    </row>
    <row r="35" spans="1:10" ht="24.95" customHeight="1" thickBot="1">
      <c r="A35" s="5562" t="s">
        <v>267</v>
      </c>
      <c r="B35" s="6047">
        <v>0</v>
      </c>
      <c r="C35" s="6048">
        <v>0</v>
      </c>
      <c r="D35" s="6049">
        <v>0</v>
      </c>
      <c r="E35" s="6047">
        <v>7</v>
      </c>
      <c r="F35" s="6048">
        <v>0</v>
      </c>
      <c r="G35" s="6049">
        <v>7</v>
      </c>
      <c r="H35" s="5575">
        <f>B35+E35</f>
        <v>7</v>
      </c>
      <c r="I35" s="5576">
        <f>C35+F35</f>
        <v>0</v>
      </c>
      <c r="J35" s="5577">
        <f t="shared" si="4"/>
        <v>7</v>
      </c>
    </row>
    <row r="36" spans="1:10" ht="24.95" customHeight="1" thickBot="1">
      <c r="A36" s="5578" t="s">
        <v>17</v>
      </c>
      <c r="B36" s="6100">
        <f t="shared" ref="B36:J36" si="5">B23+B24+B25+B26+B27+B32+B33+B34+B35</f>
        <v>142</v>
      </c>
      <c r="C36" s="6101">
        <f t="shared" si="5"/>
        <v>17</v>
      </c>
      <c r="D36" s="6102">
        <f t="shared" si="5"/>
        <v>159</v>
      </c>
      <c r="E36" s="6100">
        <f t="shared" si="5"/>
        <v>159</v>
      </c>
      <c r="F36" s="6101">
        <f t="shared" si="5"/>
        <v>8</v>
      </c>
      <c r="G36" s="6102">
        <f t="shared" si="5"/>
        <v>167</v>
      </c>
      <c r="H36" s="5537">
        <f t="shared" si="5"/>
        <v>301</v>
      </c>
      <c r="I36" s="5537">
        <f t="shared" si="5"/>
        <v>25</v>
      </c>
      <c r="J36" s="5537">
        <f t="shared" si="5"/>
        <v>326</v>
      </c>
    </row>
    <row r="37" spans="1:10" ht="24.95" customHeight="1">
      <c r="A37" s="5561" t="s">
        <v>18</v>
      </c>
      <c r="B37" s="6103"/>
      <c r="C37" s="6104"/>
      <c r="D37" s="6105"/>
      <c r="E37" s="6103"/>
      <c r="F37" s="6104"/>
      <c r="G37" s="6105"/>
      <c r="H37" s="5579"/>
      <c r="I37" s="5580"/>
      <c r="J37" s="5581"/>
    </row>
    <row r="38" spans="1:10" ht="24.95" customHeight="1">
      <c r="A38" s="3720" t="s">
        <v>258</v>
      </c>
      <c r="B38" s="6047">
        <v>0</v>
      </c>
      <c r="C38" s="6048">
        <v>0</v>
      </c>
      <c r="D38" s="6049">
        <v>0</v>
      </c>
      <c r="E38" s="6047">
        <v>0</v>
      </c>
      <c r="F38" s="6048">
        <v>0</v>
      </c>
      <c r="G38" s="6049">
        <v>0</v>
      </c>
      <c r="H38" s="5582">
        <f t="shared" ref="H38:I41" si="6">B38+E38</f>
        <v>0</v>
      </c>
      <c r="I38" s="5583">
        <f t="shared" si="6"/>
        <v>0</v>
      </c>
      <c r="J38" s="5584">
        <f>H38+I38</f>
        <v>0</v>
      </c>
    </row>
    <row r="39" spans="1:10" ht="24.95" customHeight="1">
      <c r="A39" s="3720" t="s">
        <v>259</v>
      </c>
      <c r="B39" s="6047">
        <v>0</v>
      </c>
      <c r="C39" s="6048">
        <v>0</v>
      </c>
      <c r="D39" s="6049">
        <v>0</v>
      </c>
      <c r="E39" s="6047">
        <v>1</v>
      </c>
      <c r="F39" s="6048">
        <v>0</v>
      </c>
      <c r="G39" s="6049">
        <v>1</v>
      </c>
      <c r="H39" s="5582">
        <f t="shared" si="6"/>
        <v>1</v>
      </c>
      <c r="I39" s="5583">
        <f t="shared" si="6"/>
        <v>0</v>
      </c>
      <c r="J39" s="5584">
        <f>H39+I39</f>
        <v>1</v>
      </c>
    </row>
    <row r="40" spans="1:10" ht="24.95" customHeight="1">
      <c r="A40" s="3720" t="s">
        <v>261</v>
      </c>
      <c r="B40" s="6047">
        <v>1</v>
      </c>
      <c r="C40" s="6048">
        <v>0</v>
      </c>
      <c r="D40" s="6049">
        <v>1</v>
      </c>
      <c r="E40" s="6047">
        <v>0</v>
      </c>
      <c r="F40" s="6048">
        <v>0</v>
      </c>
      <c r="G40" s="6049">
        <v>0</v>
      </c>
      <c r="H40" s="5582">
        <f t="shared" si="6"/>
        <v>1</v>
      </c>
      <c r="I40" s="5583">
        <f t="shared" si="6"/>
        <v>0</v>
      </c>
      <c r="J40" s="5584">
        <f>H40+I40</f>
        <v>1</v>
      </c>
    </row>
    <row r="41" spans="1:10" ht="24.95" customHeight="1" thickBot="1">
      <c r="A41" s="5562" t="s">
        <v>262</v>
      </c>
      <c r="B41" s="6071">
        <v>0</v>
      </c>
      <c r="C41" s="6094">
        <v>0</v>
      </c>
      <c r="D41" s="6095">
        <v>0</v>
      </c>
      <c r="E41" s="6071">
        <v>1</v>
      </c>
      <c r="F41" s="6094">
        <v>0</v>
      </c>
      <c r="G41" s="6095">
        <v>1</v>
      </c>
      <c r="H41" s="5585">
        <f t="shared" si="6"/>
        <v>1</v>
      </c>
      <c r="I41" s="5586">
        <f t="shared" si="6"/>
        <v>0</v>
      </c>
      <c r="J41" s="5587">
        <f>H41+I41</f>
        <v>1</v>
      </c>
    </row>
    <row r="42" spans="1:10" ht="24.95" customHeight="1" thickBot="1">
      <c r="A42" s="5563" t="s">
        <v>263</v>
      </c>
      <c r="B42" s="6106">
        <f t="shared" ref="B42:J42" si="7">SUM(B43:B46)</f>
        <v>0</v>
      </c>
      <c r="C42" s="6107">
        <f t="shared" si="7"/>
        <v>1</v>
      </c>
      <c r="D42" s="6108">
        <f t="shared" si="7"/>
        <v>1</v>
      </c>
      <c r="E42" s="6106">
        <f t="shared" si="7"/>
        <v>1</v>
      </c>
      <c r="F42" s="6107">
        <f t="shared" si="7"/>
        <v>0</v>
      </c>
      <c r="G42" s="6108">
        <f t="shared" si="7"/>
        <v>1</v>
      </c>
      <c r="H42" s="5574">
        <f t="shared" si="7"/>
        <v>1</v>
      </c>
      <c r="I42" s="5574">
        <f t="shared" si="7"/>
        <v>1</v>
      </c>
      <c r="J42" s="5574">
        <f t="shared" si="7"/>
        <v>2</v>
      </c>
    </row>
    <row r="43" spans="1:10" ht="24.95" customHeight="1">
      <c r="A43" s="5564" t="s">
        <v>235</v>
      </c>
      <c r="B43" s="6109">
        <v>0</v>
      </c>
      <c r="C43" s="6110">
        <v>0</v>
      </c>
      <c r="D43" s="6111">
        <v>0</v>
      </c>
      <c r="E43" s="6109">
        <v>0</v>
      </c>
      <c r="F43" s="6110">
        <v>0</v>
      </c>
      <c r="G43" s="6111">
        <v>0</v>
      </c>
      <c r="H43" s="5588">
        <f t="shared" ref="H43:I50" si="8">B43+E43</f>
        <v>0</v>
      </c>
      <c r="I43" s="5589">
        <f t="shared" si="8"/>
        <v>0</v>
      </c>
      <c r="J43" s="5590">
        <f t="shared" ref="J43:J50" si="9">H43+I43</f>
        <v>0</v>
      </c>
    </row>
    <row r="44" spans="1:10" ht="40.15" customHeight="1">
      <c r="A44" s="5565" t="s">
        <v>239</v>
      </c>
      <c r="B44" s="6112">
        <v>0</v>
      </c>
      <c r="C44" s="6113">
        <v>0</v>
      </c>
      <c r="D44" s="6114">
        <v>0</v>
      </c>
      <c r="E44" s="6112">
        <v>0</v>
      </c>
      <c r="F44" s="6113">
        <v>0</v>
      </c>
      <c r="G44" s="6114">
        <v>0</v>
      </c>
      <c r="H44" s="5582">
        <f t="shared" si="8"/>
        <v>0</v>
      </c>
      <c r="I44" s="5583">
        <f t="shared" si="8"/>
        <v>0</v>
      </c>
      <c r="J44" s="5584">
        <f t="shared" si="9"/>
        <v>0</v>
      </c>
    </row>
    <row r="45" spans="1:10" ht="23.25" customHeight="1">
      <c r="A45" s="5560" t="s">
        <v>237</v>
      </c>
      <c r="B45" s="6115">
        <v>0</v>
      </c>
      <c r="C45" s="6116">
        <v>1</v>
      </c>
      <c r="D45" s="6117">
        <v>1</v>
      </c>
      <c r="E45" s="6115">
        <v>1</v>
      </c>
      <c r="F45" s="6116">
        <v>0</v>
      </c>
      <c r="G45" s="6117">
        <v>1</v>
      </c>
      <c r="H45" s="5582">
        <f t="shared" si="8"/>
        <v>1</v>
      </c>
      <c r="I45" s="5583">
        <f t="shared" si="8"/>
        <v>1</v>
      </c>
      <c r="J45" s="5584">
        <f t="shared" si="9"/>
        <v>2</v>
      </c>
    </row>
    <row r="46" spans="1:10" ht="24.95" customHeight="1" thickBot="1">
      <c r="A46" s="5566" t="s">
        <v>240</v>
      </c>
      <c r="B46" s="6080">
        <v>0</v>
      </c>
      <c r="C46" s="6081">
        <v>0</v>
      </c>
      <c r="D46" s="6118">
        <v>0</v>
      </c>
      <c r="E46" s="6080">
        <v>0</v>
      </c>
      <c r="F46" s="6081">
        <v>0</v>
      </c>
      <c r="G46" s="6118">
        <v>0</v>
      </c>
      <c r="H46" s="5585">
        <f t="shared" si="8"/>
        <v>0</v>
      </c>
      <c r="I46" s="5586">
        <f t="shared" si="8"/>
        <v>0</v>
      </c>
      <c r="J46" s="5587">
        <f t="shared" si="9"/>
        <v>0</v>
      </c>
    </row>
    <row r="47" spans="1:10" ht="24.95" customHeight="1">
      <c r="A47" s="6040" t="s">
        <v>264</v>
      </c>
      <c r="B47" s="6041">
        <v>0</v>
      </c>
      <c r="C47" s="6042">
        <v>0</v>
      </c>
      <c r="D47" s="6043">
        <v>0</v>
      </c>
      <c r="E47" s="6041">
        <v>0</v>
      </c>
      <c r="F47" s="6042">
        <v>0</v>
      </c>
      <c r="G47" s="6043">
        <v>0</v>
      </c>
      <c r="H47" s="6044">
        <f t="shared" si="8"/>
        <v>0</v>
      </c>
      <c r="I47" s="6045">
        <f t="shared" si="8"/>
        <v>0</v>
      </c>
      <c r="J47" s="5590">
        <f t="shared" si="9"/>
        <v>0</v>
      </c>
    </row>
    <row r="48" spans="1:10" ht="24.95" customHeight="1">
      <c r="A48" s="6046" t="s">
        <v>265</v>
      </c>
      <c r="B48" s="6047">
        <v>0</v>
      </c>
      <c r="C48" s="6048">
        <v>0</v>
      </c>
      <c r="D48" s="6049">
        <v>0</v>
      </c>
      <c r="E48" s="6047">
        <v>0</v>
      </c>
      <c r="F48" s="6048">
        <v>0</v>
      </c>
      <c r="G48" s="6049">
        <v>0</v>
      </c>
      <c r="H48" s="6050">
        <f t="shared" si="8"/>
        <v>0</v>
      </c>
      <c r="I48" s="6051">
        <f t="shared" si="8"/>
        <v>0</v>
      </c>
      <c r="J48" s="6052">
        <f t="shared" si="9"/>
        <v>0</v>
      </c>
    </row>
    <row r="49" spans="1:10" ht="24.95" customHeight="1">
      <c r="A49" s="6046" t="s">
        <v>266</v>
      </c>
      <c r="B49" s="6047">
        <v>1</v>
      </c>
      <c r="C49" s="6048">
        <v>0</v>
      </c>
      <c r="D49" s="6049">
        <v>1</v>
      </c>
      <c r="E49" s="6047">
        <v>1</v>
      </c>
      <c r="F49" s="6048">
        <v>0</v>
      </c>
      <c r="G49" s="6049">
        <v>1</v>
      </c>
      <c r="H49" s="6050">
        <f t="shared" si="8"/>
        <v>2</v>
      </c>
      <c r="I49" s="6051">
        <f t="shared" si="8"/>
        <v>0</v>
      </c>
      <c r="J49" s="6052">
        <f t="shared" si="9"/>
        <v>2</v>
      </c>
    </row>
    <row r="50" spans="1:10" ht="24.95" customHeight="1" thickBot="1">
      <c r="A50" s="3722" t="s">
        <v>267</v>
      </c>
      <c r="B50" s="3707">
        <v>0</v>
      </c>
      <c r="C50" s="3708">
        <v>0</v>
      </c>
      <c r="D50" s="3709">
        <v>0</v>
      </c>
      <c r="E50" s="3707">
        <v>0</v>
      </c>
      <c r="F50" s="3708">
        <v>0</v>
      </c>
      <c r="G50" s="3709">
        <v>0</v>
      </c>
      <c r="H50" s="5585">
        <f t="shared" si="8"/>
        <v>0</v>
      </c>
      <c r="I50" s="5586">
        <f t="shared" si="8"/>
        <v>0</v>
      </c>
      <c r="J50" s="5587">
        <f t="shared" si="9"/>
        <v>0</v>
      </c>
    </row>
    <row r="51" spans="1:10" ht="29.25" customHeight="1" thickBot="1">
      <c r="A51" s="5578" t="s">
        <v>19</v>
      </c>
      <c r="B51" s="5591">
        <f t="shared" ref="B51:J51" si="10">B38+B39+B40+B41+B42+B47+B48+B49+B50</f>
        <v>2</v>
      </c>
      <c r="C51" s="5591">
        <f t="shared" si="10"/>
        <v>1</v>
      </c>
      <c r="D51" s="5591">
        <f t="shared" si="10"/>
        <v>3</v>
      </c>
      <c r="E51" s="5591">
        <f t="shared" si="10"/>
        <v>4</v>
      </c>
      <c r="F51" s="5591">
        <f t="shared" si="10"/>
        <v>0</v>
      </c>
      <c r="G51" s="5591">
        <f t="shared" si="10"/>
        <v>4</v>
      </c>
      <c r="H51" s="5591">
        <f t="shared" si="10"/>
        <v>6</v>
      </c>
      <c r="I51" s="5591">
        <f t="shared" si="10"/>
        <v>1</v>
      </c>
      <c r="J51" s="5591">
        <f t="shared" si="10"/>
        <v>7</v>
      </c>
    </row>
    <row r="52" spans="1:10" ht="35.25" customHeight="1" thickBot="1">
      <c r="A52" s="5592" t="s">
        <v>271</v>
      </c>
      <c r="B52" s="6127">
        <f t="shared" ref="B52:J52" si="11">B36+B51</f>
        <v>144</v>
      </c>
      <c r="C52" s="6127">
        <f t="shared" si="11"/>
        <v>18</v>
      </c>
      <c r="D52" s="6127">
        <f t="shared" si="11"/>
        <v>162</v>
      </c>
      <c r="E52" s="6127">
        <f t="shared" si="11"/>
        <v>163</v>
      </c>
      <c r="F52" s="6127">
        <f t="shared" si="11"/>
        <v>8</v>
      </c>
      <c r="G52" s="6127">
        <f t="shared" si="11"/>
        <v>171</v>
      </c>
      <c r="H52" s="6127">
        <f t="shared" si="11"/>
        <v>307</v>
      </c>
      <c r="I52" s="6127">
        <f t="shared" si="11"/>
        <v>26</v>
      </c>
      <c r="J52" s="6128">
        <f t="shared" si="11"/>
        <v>333</v>
      </c>
    </row>
    <row r="53" spans="1:10" ht="25.5" hidden="1" customHeight="1" thickBot="1">
      <c r="A53" s="575"/>
      <c r="B53" s="926"/>
      <c r="C53" s="926"/>
      <c r="D53" s="926"/>
      <c r="E53" s="926"/>
      <c r="F53" s="926"/>
      <c r="G53" s="926"/>
      <c r="H53" s="926"/>
      <c r="I53" s="926"/>
      <c r="J53" s="926"/>
    </row>
    <row r="54" spans="1:10" ht="4.5" customHeight="1">
      <c r="A54" s="6406"/>
      <c r="B54" s="6406"/>
      <c r="C54" s="6406"/>
      <c r="D54" s="6406"/>
      <c r="E54" s="6406"/>
      <c r="F54" s="6406"/>
      <c r="G54" s="6406"/>
      <c r="H54" s="6406"/>
      <c r="I54" s="6406"/>
      <c r="J54" s="6406"/>
    </row>
    <row r="57" spans="1:10" ht="42.75" customHeight="1"/>
  </sheetData>
  <mergeCells count="7">
    <mergeCell ref="A54:J54"/>
    <mergeCell ref="A4:A5"/>
    <mergeCell ref="A1:J1"/>
    <mergeCell ref="A2:J2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"/>
  <sheetViews>
    <sheetView zoomScale="50" zoomScaleNormal="50" workbookViewId="0">
      <selection activeCell="H17" sqref="H17"/>
    </sheetView>
  </sheetViews>
  <sheetFormatPr defaultRowHeight="20.25"/>
  <cols>
    <col min="1" max="1" width="91.42578125" style="919" customWidth="1"/>
    <col min="2" max="2" width="13.85546875" style="919" customWidth="1"/>
    <col min="3" max="3" width="12.140625" style="919" customWidth="1"/>
    <col min="4" max="4" width="11" style="919" customWidth="1"/>
    <col min="5" max="5" width="14.140625" style="919" customWidth="1"/>
    <col min="6" max="6" width="11.85546875" style="919" customWidth="1"/>
    <col min="7" max="7" width="9.5703125" style="919" customWidth="1"/>
    <col min="8" max="8" width="14.7109375" style="919" customWidth="1"/>
    <col min="9" max="10" width="9.5703125" style="919" customWidth="1"/>
    <col min="11" max="11" width="14.28515625" style="919" customWidth="1"/>
    <col min="12" max="12" width="13.140625" style="919" customWidth="1"/>
    <col min="13" max="13" width="10.7109375" style="919" customWidth="1"/>
    <col min="14" max="256" width="9.140625" style="919"/>
    <col min="257" max="257" width="91.42578125" style="919" customWidth="1"/>
    <col min="258" max="258" width="13.85546875" style="919" customWidth="1"/>
    <col min="259" max="259" width="12.140625" style="919" customWidth="1"/>
    <col min="260" max="260" width="11" style="919" customWidth="1"/>
    <col min="261" max="261" width="14.140625" style="919" customWidth="1"/>
    <col min="262" max="262" width="11.85546875" style="919" customWidth="1"/>
    <col min="263" max="263" width="9.5703125" style="919" customWidth="1"/>
    <col min="264" max="264" width="14.7109375" style="919" customWidth="1"/>
    <col min="265" max="266" width="9.5703125" style="919" customWidth="1"/>
    <col min="267" max="267" width="14.28515625" style="919" customWidth="1"/>
    <col min="268" max="268" width="13.140625" style="919" customWidth="1"/>
    <col min="269" max="269" width="10.7109375" style="919" customWidth="1"/>
    <col min="270" max="512" width="9.140625" style="919"/>
    <col min="513" max="513" width="91.42578125" style="919" customWidth="1"/>
    <col min="514" max="514" width="13.85546875" style="919" customWidth="1"/>
    <col min="515" max="515" width="12.140625" style="919" customWidth="1"/>
    <col min="516" max="516" width="11" style="919" customWidth="1"/>
    <col min="517" max="517" width="14.140625" style="919" customWidth="1"/>
    <col min="518" max="518" width="11.85546875" style="919" customWidth="1"/>
    <col min="519" max="519" width="9.5703125" style="919" customWidth="1"/>
    <col min="520" max="520" width="14.7109375" style="919" customWidth="1"/>
    <col min="521" max="522" width="9.5703125" style="919" customWidth="1"/>
    <col min="523" max="523" width="14.28515625" style="919" customWidth="1"/>
    <col min="524" max="524" width="13.140625" style="919" customWidth="1"/>
    <col min="525" max="525" width="10.7109375" style="919" customWidth="1"/>
    <col min="526" max="768" width="9.140625" style="919"/>
    <col min="769" max="769" width="91.42578125" style="919" customWidth="1"/>
    <col min="770" max="770" width="13.85546875" style="919" customWidth="1"/>
    <col min="771" max="771" width="12.140625" style="919" customWidth="1"/>
    <col min="772" max="772" width="11" style="919" customWidth="1"/>
    <col min="773" max="773" width="14.140625" style="919" customWidth="1"/>
    <col min="774" max="774" width="11.85546875" style="919" customWidth="1"/>
    <col min="775" max="775" width="9.5703125" style="919" customWidth="1"/>
    <col min="776" max="776" width="14.7109375" style="919" customWidth="1"/>
    <col min="777" max="778" width="9.5703125" style="919" customWidth="1"/>
    <col min="779" max="779" width="14.28515625" style="919" customWidth="1"/>
    <col min="780" max="780" width="13.140625" style="919" customWidth="1"/>
    <col min="781" max="781" width="10.7109375" style="919" customWidth="1"/>
    <col min="782" max="1024" width="9.140625" style="919"/>
    <col min="1025" max="1025" width="91.42578125" style="919" customWidth="1"/>
    <col min="1026" max="1026" width="13.85546875" style="919" customWidth="1"/>
    <col min="1027" max="1027" width="12.140625" style="919" customWidth="1"/>
    <col min="1028" max="1028" width="11" style="919" customWidth="1"/>
    <col min="1029" max="1029" width="14.140625" style="919" customWidth="1"/>
    <col min="1030" max="1030" width="11.85546875" style="919" customWidth="1"/>
    <col min="1031" max="1031" width="9.5703125" style="919" customWidth="1"/>
    <col min="1032" max="1032" width="14.7109375" style="919" customWidth="1"/>
    <col min="1033" max="1034" width="9.5703125" style="919" customWidth="1"/>
    <col min="1035" max="1035" width="14.28515625" style="919" customWidth="1"/>
    <col min="1036" max="1036" width="13.140625" style="919" customWidth="1"/>
    <col min="1037" max="1037" width="10.7109375" style="919" customWidth="1"/>
    <col min="1038" max="1280" width="9.140625" style="919"/>
    <col min="1281" max="1281" width="91.42578125" style="919" customWidth="1"/>
    <col min="1282" max="1282" width="13.85546875" style="919" customWidth="1"/>
    <col min="1283" max="1283" width="12.140625" style="919" customWidth="1"/>
    <col min="1284" max="1284" width="11" style="919" customWidth="1"/>
    <col min="1285" max="1285" width="14.140625" style="919" customWidth="1"/>
    <col min="1286" max="1286" width="11.85546875" style="919" customWidth="1"/>
    <col min="1287" max="1287" width="9.5703125" style="919" customWidth="1"/>
    <col min="1288" max="1288" width="14.7109375" style="919" customWidth="1"/>
    <col min="1289" max="1290" width="9.5703125" style="919" customWidth="1"/>
    <col min="1291" max="1291" width="14.28515625" style="919" customWidth="1"/>
    <col min="1292" max="1292" width="13.140625" style="919" customWidth="1"/>
    <col min="1293" max="1293" width="10.7109375" style="919" customWidth="1"/>
    <col min="1294" max="1536" width="9.140625" style="919"/>
    <col min="1537" max="1537" width="91.42578125" style="919" customWidth="1"/>
    <col min="1538" max="1538" width="13.85546875" style="919" customWidth="1"/>
    <col min="1539" max="1539" width="12.140625" style="919" customWidth="1"/>
    <col min="1540" max="1540" width="11" style="919" customWidth="1"/>
    <col min="1541" max="1541" width="14.140625" style="919" customWidth="1"/>
    <col min="1542" max="1542" width="11.85546875" style="919" customWidth="1"/>
    <col min="1543" max="1543" width="9.5703125" style="919" customWidth="1"/>
    <col min="1544" max="1544" width="14.7109375" style="919" customWidth="1"/>
    <col min="1545" max="1546" width="9.5703125" style="919" customWidth="1"/>
    <col min="1547" max="1547" width="14.28515625" style="919" customWidth="1"/>
    <col min="1548" max="1548" width="13.140625" style="919" customWidth="1"/>
    <col min="1549" max="1549" width="10.7109375" style="919" customWidth="1"/>
    <col min="1550" max="1792" width="9.140625" style="919"/>
    <col min="1793" max="1793" width="91.42578125" style="919" customWidth="1"/>
    <col min="1794" max="1794" width="13.85546875" style="919" customWidth="1"/>
    <col min="1795" max="1795" width="12.140625" style="919" customWidth="1"/>
    <col min="1796" max="1796" width="11" style="919" customWidth="1"/>
    <col min="1797" max="1797" width="14.140625" style="919" customWidth="1"/>
    <col min="1798" max="1798" width="11.85546875" style="919" customWidth="1"/>
    <col min="1799" max="1799" width="9.5703125" style="919" customWidth="1"/>
    <col min="1800" max="1800" width="14.7109375" style="919" customWidth="1"/>
    <col min="1801" max="1802" width="9.5703125" style="919" customWidth="1"/>
    <col min="1803" max="1803" width="14.28515625" style="919" customWidth="1"/>
    <col min="1804" max="1804" width="13.140625" style="919" customWidth="1"/>
    <col min="1805" max="1805" width="10.7109375" style="919" customWidth="1"/>
    <col min="1806" max="2048" width="9.140625" style="919"/>
    <col min="2049" max="2049" width="91.42578125" style="919" customWidth="1"/>
    <col min="2050" max="2050" width="13.85546875" style="919" customWidth="1"/>
    <col min="2051" max="2051" width="12.140625" style="919" customWidth="1"/>
    <col min="2052" max="2052" width="11" style="919" customWidth="1"/>
    <col min="2053" max="2053" width="14.140625" style="919" customWidth="1"/>
    <col min="2054" max="2054" width="11.85546875" style="919" customWidth="1"/>
    <col min="2055" max="2055" width="9.5703125" style="919" customWidth="1"/>
    <col min="2056" max="2056" width="14.7109375" style="919" customWidth="1"/>
    <col min="2057" max="2058" width="9.5703125" style="919" customWidth="1"/>
    <col min="2059" max="2059" width="14.28515625" style="919" customWidth="1"/>
    <col min="2060" max="2060" width="13.140625" style="919" customWidth="1"/>
    <col min="2061" max="2061" width="10.7109375" style="919" customWidth="1"/>
    <col min="2062" max="2304" width="9.140625" style="919"/>
    <col min="2305" max="2305" width="91.42578125" style="919" customWidth="1"/>
    <col min="2306" max="2306" width="13.85546875" style="919" customWidth="1"/>
    <col min="2307" max="2307" width="12.140625" style="919" customWidth="1"/>
    <col min="2308" max="2308" width="11" style="919" customWidth="1"/>
    <col min="2309" max="2309" width="14.140625" style="919" customWidth="1"/>
    <col min="2310" max="2310" width="11.85546875" style="919" customWidth="1"/>
    <col min="2311" max="2311" width="9.5703125" style="919" customWidth="1"/>
    <col min="2312" max="2312" width="14.7109375" style="919" customWidth="1"/>
    <col min="2313" max="2314" width="9.5703125" style="919" customWidth="1"/>
    <col min="2315" max="2315" width="14.28515625" style="919" customWidth="1"/>
    <col min="2316" max="2316" width="13.140625" style="919" customWidth="1"/>
    <col min="2317" max="2317" width="10.7109375" style="919" customWidth="1"/>
    <col min="2318" max="2560" width="9.140625" style="919"/>
    <col min="2561" max="2561" width="91.42578125" style="919" customWidth="1"/>
    <col min="2562" max="2562" width="13.85546875" style="919" customWidth="1"/>
    <col min="2563" max="2563" width="12.140625" style="919" customWidth="1"/>
    <col min="2564" max="2564" width="11" style="919" customWidth="1"/>
    <col min="2565" max="2565" width="14.140625" style="919" customWidth="1"/>
    <col min="2566" max="2566" width="11.85546875" style="919" customWidth="1"/>
    <col min="2567" max="2567" width="9.5703125" style="919" customWidth="1"/>
    <col min="2568" max="2568" width="14.7109375" style="919" customWidth="1"/>
    <col min="2569" max="2570" width="9.5703125" style="919" customWidth="1"/>
    <col min="2571" max="2571" width="14.28515625" style="919" customWidth="1"/>
    <col min="2572" max="2572" width="13.140625" style="919" customWidth="1"/>
    <col min="2573" max="2573" width="10.7109375" style="919" customWidth="1"/>
    <col min="2574" max="2816" width="9.140625" style="919"/>
    <col min="2817" max="2817" width="91.42578125" style="919" customWidth="1"/>
    <col min="2818" max="2818" width="13.85546875" style="919" customWidth="1"/>
    <col min="2819" max="2819" width="12.140625" style="919" customWidth="1"/>
    <col min="2820" max="2820" width="11" style="919" customWidth="1"/>
    <col min="2821" max="2821" width="14.140625" style="919" customWidth="1"/>
    <col min="2822" max="2822" width="11.85546875" style="919" customWidth="1"/>
    <col min="2823" max="2823" width="9.5703125" style="919" customWidth="1"/>
    <col min="2824" max="2824" width="14.7109375" style="919" customWidth="1"/>
    <col min="2825" max="2826" width="9.5703125" style="919" customWidth="1"/>
    <col min="2827" max="2827" width="14.28515625" style="919" customWidth="1"/>
    <col min="2828" max="2828" width="13.140625" style="919" customWidth="1"/>
    <col min="2829" max="2829" width="10.7109375" style="919" customWidth="1"/>
    <col min="2830" max="3072" width="9.140625" style="919"/>
    <col min="3073" max="3073" width="91.42578125" style="919" customWidth="1"/>
    <col min="3074" max="3074" width="13.85546875" style="919" customWidth="1"/>
    <col min="3075" max="3075" width="12.140625" style="919" customWidth="1"/>
    <col min="3076" max="3076" width="11" style="919" customWidth="1"/>
    <col min="3077" max="3077" width="14.140625" style="919" customWidth="1"/>
    <col min="3078" max="3078" width="11.85546875" style="919" customWidth="1"/>
    <col min="3079" max="3079" width="9.5703125" style="919" customWidth="1"/>
    <col min="3080" max="3080" width="14.7109375" style="919" customWidth="1"/>
    <col min="3081" max="3082" width="9.5703125" style="919" customWidth="1"/>
    <col min="3083" max="3083" width="14.28515625" style="919" customWidth="1"/>
    <col min="3084" max="3084" width="13.140625" style="919" customWidth="1"/>
    <col min="3085" max="3085" width="10.7109375" style="919" customWidth="1"/>
    <col min="3086" max="3328" width="9.140625" style="919"/>
    <col min="3329" max="3329" width="91.42578125" style="919" customWidth="1"/>
    <col min="3330" max="3330" width="13.85546875" style="919" customWidth="1"/>
    <col min="3331" max="3331" width="12.140625" style="919" customWidth="1"/>
    <col min="3332" max="3332" width="11" style="919" customWidth="1"/>
    <col min="3333" max="3333" width="14.140625" style="919" customWidth="1"/>
    <col min="3334" max="3334" width="11.85546875" style="919" customWidth="1"/>
    <col min="3335" max="3335" width="9.5703125" style="919" customWidth="1"/>
    <col min="3336" max="3336" width="14.7109375" style="919" customWidth="1"/>
    <col min="3337" max="3338" width="9.5703125" style="919" customWidth="1"/>
    <col min="3339" max="3339" width="14.28515625" style="919" customWidth="1"/>
    <col min="3340" max="3340" width="13.140625" style="919" customWidth="1"/>
    <col min="3341" max="3341" width="10.7109375" style="919" customWidth="1"/>
    <col min="3342" max="3584" width="9.140625" style="919"/>
    <col min="3585" max="3585" width="91.42578125" style="919" customWidth="1"/>
    <col min="3586" max="3586" width="13.85546875" style="919" customWidth="1"/>
    <col min="3587" max="3587" width="12.140625" style="919" customWidth="1"/>
    <col min="3588" max="3588" width="11" style="919" customWidth="1"/>
    <col min="3589" max="3589" width="14.140625" style="919" customWidth="1"/>
    <col min="3590" max="3590" width="11.85546875" style="919" customWidth="1"/>
    <col min="3591" max="3591" width="9.5703125" style="919" customWidth="1"/>
    <col min="3592" max="3592" width="14.7109375" style="919" customWidth="1"/>
    <col min="3593" max="3594" width="9.5703125" style="919" customWidth="1"/>
    <col min="3595" max="3595" width="14.28515625" style="919" customWidth="1"/>
    <col min="3596" max="3596" width="13.140625" style="919" customWidth="1"/>
    <col min="3597" max="3597" width="10.7109375" style="919" customWidth="1"/>
    <col min="3598" max="3840" width="9.140625" style="919"/>
    <col min="3841" max="3841" width="91.42578125" style="919" customWidth="1"/>
    <col min="3842" max="3842" width="13.85546875" style="919" customWidth="1"/>
    <col min="3843" max="3843" width="12.140625" style="919" customWidth="1"/>
    <col min="3844" max="3844" width="11" style="919" customWidth="1"/>
    <col min="3845" max="3845" width="14.140625" style="919" customWidth="1"/>
    <col min="3846" max="3846" width="11.85546875" style="919" customWidth="1"/>
    <col min="3847" max="3847" width="9.5703125" style="919" customWidth="1"/>
    <col min="3848" max="3848" width="14.7109375" style="919" customWidth="1"/>
    <col min="3849" max="3850" width="9.5703125" style="919" customWidth="1"/>
    <col min="3851" max="3851" width="14.28515625" style="919" customWidth="1"/>
    <col min="3852" max="3852" width="13.140625" style="919" customWidth="1"/>
    <col min="3853" max="3853" width="10.7109375" style="919" customWidth="1"/>
    <col min="3854" max="4096" width="9.140625" style="919"/>
    <col min="4097" max="4097" width="91.42578125" style="919" customWidth="1"/>
    <col min="4098" max="4098" width="13.85546875" style="919" customWidth="1"/>
    <col min="4099" max="4099" width="12.140625" style="919" customWidth="1"/>
    <col min="4100" max="4100" width="11" style="919" customWidth="1"/>
    <col min="4101" max="4101" width="14.140625" style="919" customWidth="1"/>
    <col min="4102" max="4102" width="11.85546875" style="919" customWidth="1"/>
    <col min="4103" max="4103" width="9.5703125" style="919" customWidth="1"/>
    <col min="4104" max="4104" width="14.7109375" style="919" customWidth="1"/>
    <col min="4105" max="4106" width="9.5703125" style="919" customWidth="1"/>
    <col min="4107" max="4107" width="14.28515625" style="919" customWidth="1"/>
    <col min="4108" max="4108" width="13.140625" style="919" customWidth="1"/>
    <col min="4109" max="4109" width="10.7109375" style="919" customWidth="1"/>
    <col min="4110" max="4352" width="9.140625" style="919"/>
    <col min="4353" max="4353" width="91.42578125" style="919" customWidth="1"/>
    <col min="4354" max="4354" width="13.85546875" style="919" customWidth="1"/>
    <col min="4355" max="4355" width="12.140625" style="919" customWidth="1"/>
    <col min="4356" max="4356" width="11" style="919" customWidth="1"/>
    <col min="4357" max="4357" width="14.140625" style="919" customWidth="1"/>
    <col min="4358" max="4358" width="11.85546875" style="919" customWidth="1"/>
    <col min="4359" max="4359" width="9.5703125" style="919" customWidth="1"/>
    <col min="4360" max="4360" width="14.7109375" style="919" customWidth="1"/>
    <col min="4361" max="4362" width="9.5703125" style="919" customWidth="1"/>
    <col min="4363" max="4363" width="14.28515625" style="919" customWidth="1"/>
    <col min="4364" max="4364" width="13.140625" style="919" customWidth="1"/>
    <col min="4365" max="4365" width="10.7109375" style="919" customWidth="1"/>
    <col min="4366" max="4608" width="9.140625" style="919"/>
    <col min="4609" max="4609" width="91.42578125" style="919" customWidth="1"/>
    <col min="4610" max="4610" width="13.85546875" style="919" customWidth="1"/>
    <col min="4611" max="4611" width="12.140625" style="919" customWidth="1"/>
    <col min="4612" max="4612" width="11" style="919" customWidth="1"/>
    <col min="4613" max="4613" width="14.140625" style="919" customWidth="1"/>
    <col min="4614" max="4614" width="11.85546875" style="919" customWidth="1"/>
    <col min="4615" max="4615" width="9.5703125" style="919" customWidth="1"/>
    <col min="4616" max="4616" width="14.7109375" style="919" customWidth="1"/>
    <col min="4617" max="4618" width="9.5703125" style="919" customWidth="1"/>
    <col min="4619" max="4619" width="14.28515625" style="919" customWidth="1"/>
    <col min="4620" max="4620" width="13.140625" style="919" customWidth="1"/>
    <col min="4621" max="4621" width="10.7109375" style="919" customWidth="1"/>
    <col min="4622" max="4864" width="9.140625" style="919"/>
    <col min="4865" max="4865" width="91.42578125" style="919" customWidth="1"/>
    <col min="4866" max="4866" width="13.85546875" style="919" customWidth="1"/>
    <col min="4867" max="4867" width="12.140625" style="919" customWidth="1"/>
    <col min="4868" max="4868" width="11" style="919" customWidth="1"/>
    <col min="4869" max="4869" width="14.140625" style="919" customWidth="1"/>
    <col min="4870" max="4870" width="11.85546875" style="919" customWidth="1"/>
    <col min="4871" max="4871" width="9.5703125" style="919" customWidth="1"/>
    <col min="4872" max="4872" width="14.7109375" style="919" customWidth="1"/>
    <col min="4873" max="4874" width="9.5703125" style="919" customWidth="1"/>
    <col min="4875" max="4875" width="14.28515625" style="919" customWidth="1"/>
    <col min="4876" max="4876" width="13.140625" style="919" customWidth="1"/>
    <col min="4877" max="4877" width="10.7109375" style="919" customWidth="1"/>
    <col min="4878" max="5120" width="9.140625" style="919"/>
    <col min="5121" max="5121" width="91.42578125" style="919" customWidth="1"/>
    <col min="5122" max="5122" width="13.85546875" style="919" customWidth="1"/>
    <col min="5123" max="5123" width="12.140625" style="919" customWidth="1"/>
    <col min="5124" max="5124" width="11" style="919" customWidth="1"/>
    <col min="5125" max="5125" width="14.140625" style="919" customWidth="1"/>
    <col min="5126" max="5126" width="11.85546875" style="919" customWidth="1"/>
    <col min="5127" max="5127" width="9.5703125" style="919" customWidth="1"/>
    <col min="5128" max="5128" width="14.7109375" style="919" customWidth="1"/>
    <col min="5129" max="5130" width="9.5703125" style="919" customWidth="1"/>
    <col min="5131" max="5131" width="14.28515625" style="919" customWidth="1"/>
    <col min="5132" max="5132" width="13.140625" style="919" customWidth="1"/>
    <col min="5133" max="5133" width="10.7109375" style="919" customWidth="1"/>
    <col min="5134" max="5376" width="9.140625" style="919"/>
    <col min="5377" max="5377" width="91.42578125" style="919" customWidth="1"/>
    <col min="5378" max="5378" width="13.85546875" style="919" customWidth="1"/>
    <col min="5379" max="5379" width="12.140625" style="919" customWidth="1"/>
    <col min="5380" max="5380" width="11" style="919" customWidth="1"/>
    <col min="5381" max="5381" width="14.140625" style="919" customWidth="1"/>
    <col min="5382" max="5382" width="11.85546875" style="919" customWidth="1"/>
    <col min="5383" max="5383" width="9.5703125" style="919" customWidth="1"/>
    <col min="5384" max="5384" width="14.7109375" style="919" customWidth="1"/>
    <col min="5385" max="5386" width="9.5703125" style="919" customWidth="1"/>
    <col min="5387" max="5387" width="14.28515625" style="919" customWidth="1"/>
    <col min="5388" max="5388" width="13.140625" style="919" customWidth="1"/>
    <col min="5389" max="5389" width="10.7109375" style="919" customWidth="1"/>
    <col min="5390" max="5632" width="9.140625" style="919"/>
    <col min="5633" max="5633" width="91.42578125" style="919" customWidth="1"/>
    <col min="5634" max="5634" width="13.85546875" style="919" customWidth="1"/>
    <col min="5635" max="5635" width="12.140625" style="919" customWidth="1"/>
    <col min="5636" max="5636" width="11" style="919" customWidth="1"/>
    <col min="5637" max="5637" width="14.140625" style="919" customWidth="1"/>
    <col min="5638" max="5638" width="11.85546875" style="919" customWidth="1"/>
    <col min="5639" max="5639" width="9.5703125" style="919" customWidth="1"/>
    <col min="5640" max="5640" width="14.7109375" style="919" customWidth="1"/>
    <col min="5641" max="5642" width="9.5703125" style="919" customWidth="1"/>
    <col min="5643" max="5643" width="14.28515625" style="919" customWidth="1"/>
    <col min="5644" max="5644" width="13.140625" style="919" customWidth="1"/>
    <col min="5645" max="5645" width="10.7109375" style="919" customWidth="1"/>
    <col min="5646" max="5888" width="9.140625" style="919"/>
    <col min="5889" max="5889" width="91.42578125" style="919" customWidth="1"/>
    <col min="5890" max="5890" width="13.85546875" style="919" customWidth="1"/>
    <col min="5891" max="5891" width="12.140625" style="919" customWidth="1"/>
    <col min="5892" max="5892" width="11" style="919" customWidth="1"/>
    <col min="5893" max="5893" width="14.140625" style="919" customWidth="1"/>
    <col min="5894" max="5894" width="11.85546875" style="919" customWidth="1"/>
    <col min="5895" max="5895" width="9.5703125" style="919" customWidth="1"/>
    <col min="5896" max="5896" width="14.7109375" style="919" customWidth="1"/>
    <col min="5897" max="5898" width="9.5703125" style="919" customWidth="1"/>
    <col min="5899" max="5899" width="14.28515625" style="919" customWidth="1"/>
    <col min="5900" max="5900" width="13.140625" style="919" customWidth="1"/>
    <col min="5901" max="5901" width="10.7109375" style="919" customWidth="1"/>
    <col min="5902" max="6144" width="9.140625" style="919"/>
    <col min="6145" max="6145" width="91.42578125" style="919" customWidth="1"/>
    <col min="6146" max="6146" width="13.85546875" style="919" customWidth="1"/>
    <col min="6147" max="6147" width="12.140625" style="919" customWidth="1"/>
    <col min="6148" max="6148" width="11" style="919" customWidth="1"/>
    <col min="6149" max="6149" width="14.140625" style="919" customWidth="1"/>
    <col min="6150" max="6150" width="11.85546875" style="919" customWidth="1"/>
    <col min="6151" max="6151" width="9.5703125" style="919" customWidth="1"/>
    <col min="6152" max="6152" width="14.7109375" style="919" customWidth="1"/>
    <col min="6153" max="6154" width="9.5703125" style="919" customWidth="1"/>
    <col min="6155" max="6155" width="14.28515625" style="919" customWidth="1"/>
    <col min="6156" max="6156" width="13.140625" style="919" customWidth="1"/>
    <col min="6157" max="6157" width="10.7109375" style="919" customWidth="1"/>
    <col min="6158" max="6400" width="9.140625" style="919"/>
    <col min="6401" max="6401" width="91.42578125" style="919" customWidth="1"/>
    <col min="6402" max="6402" width="13.85546875" style="919" customWidth="1"/>
    <col min="6403" max="6403" width="12.140625" style="919" customWidth="1"/>
    <col min="6404" max="6404" width="11" style="919" customWidth="1"/>
    <col min="6405" max="6405" width="14.140625" style="919" customWidth="1"/>
    <col min="6406" max="6406" width="11.85546875" style="919" customWidth="1"/>
    <col min="6407" max="6407" width="9.5703125" style="919" customWidth="1"/>
    <col min="6408" max="6408" width="14.7109375" style="919" customWidth="1"/>
    <col min="6409" max="6410" width="9.5703125" style="919" customWidth="1"/>
    <col min="6411" max="6411" width="14.28515625" style="919" customWidth="1"/>
    <col min="6412" max="6412" width="13.140625" style="919" customWidth="1"/>
    <col min="6413" max="6413" width="10.7109375" style="919" customWidth="1"/>
    <col min="6414" max="6656" width="9.140625" style="919"/>
    <col min="6657" max="6657" width="91.42578125" style="919" customWidth="1"/>
    <col min="6658" max="6658" width="13.85546875" style="919" customWidth="1"/>
    <col min="6659" max="6659" width="12.140625" style="919" customWidth="1"/>
    <col min="6660" max="6660" width="11" style="919" customWidth="1"/>
    <col min="6661" max="6661" width="14.140625" style="919" customWidth="1"/>
    <col min="6662" max="6662" width="11.85546875" style="919" customWidth="1"/>
    <col min="6663" max="6663" width="9.5703125" style="919" customWidth="1"/>
    <col min="6664" max="6664" width="14.7109375" style="919" customWidth="1"/>
    <col min="6665" max="6666" width="9.5703125" style="919" customWidth="1"/>
    <col min="6667" max="6667" width="14.28515625" style="919" customWidth="1"/>
    <col min="6668" max="6668" width="13.140625" style="919" customWidth="1"/>
    <col min="6669" max="6669" width="10.7109375" style="919" customWidth="1"/>
    <col min="6670" max="6912" width="9.140625" style="919"/>
    <col min="6913" max="6913" width="91.42578125" style="919" customWidth="1"/>
    <col min="6914" max="6914" width="13.85546875" style="919" customWidth="1"/>
    <col min="6915" max="6915" width="12.140625" style="919" customWidth="1"/>
    <col min="6916" max="6916" width="11" style="919" customWidth="1"/>
    <col min="6917" max="6917" width="14.140625" style="919" customWidth="1"/>
    <col min="6918" max="6918" width="11.85546875" style="919" customWidth="1"/>
    <col min="6919" max="6919" width="9.5703125" style="919" customWidth="1"/>
    <col min="6920" max="6920" width="14.7109375" style="919" customWidth="1"/>
    <col min="6921" max="6922" width="9.5703125" style="919" customWidth="1"/>
    <col min="6923" max="6923" width="14.28515625" style="919" customWidth="1"/>
    <col min="6924" max="6924" width="13.140625" style="919" customWidth="1"/>
    <col min="6925" max="6925" width="10.7109375" style="919" customWidth="1"/>
    <col min="6926" max="7168" width="9.140625" style="919"/>
    <col min="7169" max="7169" width="91.42578125" style="919" customWidth="1"/>
    <col min="7170" max="7170" width="13.85546875" style="919" customWidth="1"/>
    <col min="7171" max="7171" width="12.140625" style="919" customWidth="1"/>
    <col min="7172" max="7172" width="11" style="919" customWidth="1"/>
    <col min="7173" max="7173" width="14.140625" style="919" customWidth="1"/>
    <col min="7174" max="7174" width="11.85546875" style="919" customWidth="1"/>
    <col min="7175" max="7175" width="9.5703125" style="919" customWidth="1"/>
    <col min="7176" max="7176" width="14.7109375" style="919" customWidth="1"/>
    <col min="7177" max="7178" width="9.5703125" style="919" customWidth="1"/>
    <col min="7179" max="7179" width="14.28515625" style="919" customWidth="1"/>
    <col min="7180" max="7180" width="13.140625" style="919" customWidth="1"/>
    <col min="7181" max="7181" width="10.7109375" style="919" customWidth="1"/>
    <col min="7182" max="7424" width="9.140625" style="919"/>
    <col min="7425" max="7425" width="91.42578125" style="919" customWidth="1"/>
    <col min="7426" max="7426" width="13.85546875" style="919" customWidth="1"/>
    <col min="7427" max="7427" width="12.140625" style="919" customWidth="1"/>
    <col min="7428" max="7428" width="11" style="919" customWidth="1"/>
    <col min="7429" max="7429" width="14.140625" style="919" customWidth="1"/>
    <col min="7430" max="7430" width="11.85546875" style="919" customWidth="1"/>
    <col min="7431" max="7431" width="9.5703125" style="919" customWidth="1"/>
    <col min="7432" max="7432" width="14.7109375" style="919" customWidth="1"/>
    <col min="7433" max="7434" width="9.5703125" style="919" customWidth="1"/>
    <col min="7435" max="7435" width="14.28515625" style="919" customWidth="1"/>
    <col min="7436" max="7436" width="13.140625" style="919" customWidth="1"/>
    <col min="7437" max="7437" width="10.7109375" style="919" customWidth="1"/>
    <col min="7438" max="7680" width="9.140625" style="919"/>
    <col min="7681" max="7681" width="91.42578125" style="919" customWidth="1"/>
    <col min="7682" max="7682" width="13.85546875" style="919" customWidth="1"/>
    <col min="7683" max="7683" width="12.140625" style="919" customWidth="1"/>
    <col min="7684" max="7684" width="11" style="919" customWidth="1"/>
    <col min="7685" max="7685" width="14.140625" style="919" customWidth="1"/>
    <col min="7686" max="7686" width="11.85546875" style="919" customWidth="1"/>
    <col min="7687" max="7687" width="9.5703125" style="919" customWidth="1"/>
    <col min="7688" max="7688" width="14.7109375" style="919" customWidth="1"/>
    <col min="7689" max="7690" width="9.5703125" style="919" customWidth="1"/>
    <col min="7691" max="7691" width="14.28515625" style="919" customWidth="1"/>
    <col min="7692" max="7692" width="13.140625" style="919" customWidth="1"/>
    <col min="7693" max="7693" width="10.7109375" style="919" customWidth="1"/>
    <col min="7694" max="7936" width="9.140625" style="919"/>
    <col min="7937" max="7937" width="91.42578125" style="919" customWidth="1"/>
    <col min="7938" max="7938" width="13.85546875" style="919" customWidth="1"/>
    <col min="7939" max="7939" width="12.140625" style="919" customWidth="1"/>
    <col min="7940" max="7940" width="11" style="919" customWidth="1"/>
    <col min="7941" max="7941" width="14.140625" style="919" customWidth="1"/>
    <col min="7942" max="7942" width="11.85546875" style="919" customWidth="1"/>
    <col min="7943" max="7943" width="9.5703125" style="919" customWidth="1"/>
    <col min="7944" max="7944" width="14.7109375" style="919" customWidth="1"/>
    <col min="7945" max="7946" width="9.5703125" style="919" customWidth="1"/>
    <col min="7947" max="7947" width="14.28515625" style="919" customWidth="1"/>
    <col min="7948" max="7948" width="13.140625" style="919" customWidth="1"/>
    <col min="7949" max="7949" width="10.7109375" style="919" customWidth="1"/>
    <col min="7950" max="8192" width="9.140625" style="919"/>
    <col min="8193" max="8193" width="91.42578125" style="919" customWidth="1"/>
    <col min="8194" max="8194" width="13.85546875" style="919" customWidth="1"/>
    <col min="8195" max="8195" width="12.140625" style="919" customWidth="1"/>
    <col min="8196" max="8196" width="11" style="919" customWidth="1"/>
    <col min="8197" max="8197" width="14.140625" style="919" customWidth="1"/>
    <col min="8198" max="8198" width="11.85546875" style="919" customWidth="1"/>
    <col min="8199" max="8199" width="9.5703125" style="919" customWidth="1"/>
    <col min="8200" max="8200" width="14.7109375" style="919" customWidth="1"/>
    <col min="8201" max="8202" width="9.5703125" style="919" customWidth="1"/>
    <col min="8203" max="8203" width="14.28515625" style="919" customWidth="1"/>
    <col min="8204" max="8204" width="13.140625" style="919" customWidth="1"/>
    <col min="8205" max="8205" width="10.7109375" style="919" customWidth="1"/>
    <col min="8206" max="8448" width="9.140625" style="919"/>
    <col min="8449" max="8449" width="91.42578125" style="919" customWidth="1"/>
    <col min="8450" max="8450" width="13.85546875" style="919" customWidth="1"/>
    <col min="8451" max="8451" width="12.140625" style="919" customWidth="1"/>
    <col min="8452" max="8452" width="11" style="919" customWidth="1"/>
    <col min="8453" max="8453" width="14.140625" style="919" customWidth="1"/>
    <col min="8454" max="8454" width="11.85546875" style="919" customWidth="1"/>
    <col min="8455" max="8455" width="9.5703125" style="919" customWidth="1"/>
    <col min="8456" max="8456" width="14.7109375" style="919" customWidth="1"/>
    <col min="8457" max="8458" width="9.5703125" style="919" customWidth="1"/>
    <col min="8459" max="8459" width="14.28515625" style="919" customWidth="1"/>
    <col min="8460" max="8460" width="13.140625" style="919" customWidth="1"/>
    <col min="8461" max="8461" width="10.7109375" style="919" customWidth="1"/>
    <col min="8462" max="8704" width="9.140625" style="919"/>
    <col min="8705" max="8705" width="91.42578125" style="919" customWidth="1"/>
    <col min="8706" max="8706" width="13.85546875" style="919" customWidth="1"/>
    <col min="8707" max="8707" width="12.140625" style="919" customWidth="1"/>
    <col min="8708" max="8708" width="11" style="919" customWidth="1"/>
    <col min="8709" max="8709" width="14.140625" style="919" customWidth="1"/>
    <col min="8710" max="8710" width="11.85546875" style="919" customWidth="1"/>
    <col min="8711" max="8711" width="9.5703125" style="919" customWidth="1"/>
    <col min="8712" max="8712" width="14.7109375" style="919" customWidth="1"/>
    <col min="8713" max="8714" width="9.5703125" style="919" customWidth="1"/>
    <col min="8715" max="8715" width="14.28515625" style="919" customWidth="1"/>
    <col min="8716" max="8716" width="13.140625" style="919" customWidth="1"/>
    <col min="8717" max="8717" width="10.7109375" style="919" customWidth="1"/>
    <col min="8718" max="8960" width="9.140625" style="919"/>
    <col min="8961" max="8961" width="91.42578125" style="919" customWidth="1"/>
    <col min="8962" max="8962" width="13.85546875" style="919" customWidth="1"/>
    <col min="8963" max="8963" width="12.140625" style="919" customWidth="1"/>
    <col min="8964" max="8964" width="11" style="919" customWidth="1"/>
    <col min="8965" max="8965" width="14.140625" style="919" customWidth="1"/>
    <col min="8966" max="8966" width="11.85546875" style="919" customWidth="1"/>
    <col min="8967" max="8967" width="9.5703125" style="919" customWidth="1"/>
    <col min="8968" max="8968" width="14.7109375" style="919" customWidth="1"/>
    <col min="8969" max="8970" width="9.5703125" style="919" customWidth="1"/>
    <col min="8971" max="8971" width="14.28515625" style="919" customWidth="1"/>
    <col min="8972" max="8972" width="13.140625" style="919" customWidth="1"/>
    <col min="8973" max="8973" width="10.7109375" style="919" customWidth="1"/>
    <col min="8974" max="9216" width="9.140625" style="919"/>
    <col min="9217" max="9217" width="91.42578125" style="919" customWidth="1"/>
    <col min="9218" max="9218" width="13.85546875" style="919" customWidth="1"/>
    <col min="9219" max="9219" width="12.140625" style="919" customWidth="1"/>
    <col min="9220" max="9220" width="11" style="919" customWidth="1"/>
    <col min="9221" max="9221" width="14.140625" style="919" customWidth="1"/>
    <col min="9222" max="9222" width="11.85546875" style="919" customWidth="1"/>
    <col min="9223" max="9223" width="9.5703125" style="919" customWidth="1"/>
    <col min="9224" max="9224" width="14.7109375" style="919" customWidth="1"/>
    <col min="9225" max="9226" width="9.5703125" style="919" customWidth="1"/>
    <col min="9227" max="9227" width="14.28515625" style="919" customWidth="1"/>
    <col min="9228" max="9228" width="13.140625" style="919" customWidth="1"/>
    <col min="9229" max="9229" width="10.7109375" style="919" customWidth="1"/>
    <col min="9230" max="9472" width="9.140625" style="919"/>
    <col min="9473" max="9473" width="91.42578125" style="919" customWidth="1"/>
    <col min="9474" max="9474" width="13.85546875" style="919" customWidth="1"/>
    <col min="9475" max="9475" width="12.140625" style="919" customWidth="1"/>
    <col min="9476" max="9476" width="11" style="919" customWidth="1"/>
    <col min="9477" max="9477" width="14.140625" style="919" customWidth="1"/>
    <col min="9478" max="9478" width="11.85546875" style="919" customWidth="1"/>
    <col min="9479" max="9479" width="9.5703125" style="919" customWidth="1"/>
    <col min="9480" max="9480" width="14.7109375" style="919" customWidth="1"/>
    <col min="9481" max="9482" width="9.5703125" style="919" customWidth="1"/>
    <col min="9483" max="9483" width="14.28515625" style="919" customWidth="1"/>
    <col min="9484" max="9484" width="13.140625" style="919" customWidth="1"/>
    <col min="9485" max="9485" width="10.7109375" style="919" customWidth="1"/>
    <col min="9486" max="9728" width="9.140625" style="919"/>
    <col min="9729" max="9729" width="91.42578125" style="919" customWidth="1"/>
    <col min="9730" max="9730" width="13.85546875" style="919" customWidth="1"/>
    <col min="9731" max="9731" width="12.140625" style="919" customWidth="1"/>
    <col min="9732" max="9732" width="11" style="919" customWidth="1"/>
    <col min="9733" max="9733" width="14.140625" style="919" customWidth="1"/>
    <col min="9734" max="9734" width="11.85546875" style="919" customWidth="1"/>
    <col min="9735" max="9735" width="9.5703125" style="919" customWidth="1"/>
    <col min="9736" max="9736" width="14.7109375" style="919" customWidth="1"/>
    <col min="9737" max="9738" width="9.5703125" style="919" customWidth="1"/>
    <col min="9739" max="9739" width="14.28515625" style="919" customWidth="1"/>
    <col min="9740" max="9740" width="13.140625" style="919" customWidth="1"/>
    <col min="9741" max="9741" width="10.7109375" style="919" customWidth="1"/>
    <col min="9742" max="9984" width="9.140625" style="919"/>
    <col min="9985" max="9985" width="91.42578125" style="919" customWidth="1"/>
    <col min="9986" max="9986" width="13.85546875" style="919" customWidth="1"/>
    <col min="9987" max="9987" width="12.140625" style="919" customWidth="1"/>
    <col min="9988" max="9988" width="11" style="919" customWidth="1"/>
    <col min="9989" max="9989" width="14.140625" style="919" customWidth="1"/>
    <col min="9990" max="9990" width="11.85546875" style="919" customWidth="1"/>
    <col min="9991" max="9991" width="9.5703125" style="919" customWidth="1"/>
    <col min="9992" max="9992" width="14.7109375" style="919" customWidth="1"/>
    <col min="9993" max="9994" width="9.5703125" style="919" customWidth="1"/>
    <col min="9995" max="9995" width="14.28515625" style="919" customWidth="1"/>
    <col min="9996" max="9996" width="13.140625" style="919" customWidth="1"/>
    <col min="9997" max="9997" width="10.7109375" style="919" customWidth="1"/>
    <col min="9998" max="10240" width="9.140625" style="919"/>
    <col min="10241" max="10241" width="91.42578125" style="919" customWidth="1"/>
    <col min="10242" max="10242" width="13.85546875" style="919" customWidth="1"/>
    <col min="10243" max="10243" width="12.140625" style="919" customWidth="1"/>
    <col min="10244" max="10244" width="11" style="919" customWidth="1"/>
    <col min="10245" max="10245" width="14.140625" style="919" customWidth="1"/>
    <col min="10246" max="10246" width="11.85546875" style="919" customWidth="1"/>
    <col min="10247" max="10247" width="9.5703125" style="919" customWidth="1"/>
    <col min="10248" max="10248" width="14.7109375" style="919" customWidth="1"/>
    <col min="10249" max="10250" width="9.5703125" style="919" customWidth="1"/>
    <col min="10251" max="10251" width="14.28515625" style="919" customWidth="1"/>
    <col min="10252" max="10252" width="13.140625" style="919" customWidth="1"/>
    <col min="10253" max="10253" width="10.7109375" style="919" customWidth="1"/>
    <col min="10254" max="10496" width="9.140625" style="919"/>
    <col min="10497" max="10497" width="91.42578125" style="919" customWidth="1"/>
    <col min="10498" max="10498" width="13.85546875" style="919" customWidth="1"/>
    <col min="10499" max="10499" width="12.140625" style="919" customWidth="1"/>
    <col min="10500" max="10500" width="11" style="919" customWidth="1"/>
    <col min="10501" max="10501" width="14.140625" style="919" customWidth="1"/>
    <col min="10502" max="10502" width="11.85546875" style="919" customWidth="1"/>
    <col min="10503" max="10503" width="9.5703125" style="919" customWidth="1"/>
    <col min="10504" max="10504" width="14.7109375" style="919" customWidth="1"/>
    <col min="10505" max="10506" width="9.5703125" style="919" customWidth="1"/>
    <col min="10507" max="10507" width="14.28515625" style="919" customWidth="1"/>
    <col min="10508" max="10508" width="13.140625" style="919" customWidth="1"/>
    <col min="10509" max="10509" width="10.7109375" style="919" customWidth="1"/>
    <col min="10510" max="10752" width="9.140625" style="919"/>
    <col min="10753" max="10753" width="91.42578125" style="919" customWidth="1"/>
    <col min="10754" max="10754" width="13.85546875" style="919" customWidth="1"/>
    <col min="10755" max="10755" width="12.140625" style="919" customWidth="1"/>
    <col min="10756" max="10756" width="11" style="919" customWidth="1"/>
    <col min="10757" max="10757" width="14.140625" style="919" customWidth="1"/>
    <col min="10758" max="10758" width="11.85546875" style="919" customWidth="1"/>
    <col min="10759" max="10759" width="9.5703125" style="919" customWidth="1"/>
    <col min="10760" max="10760" width="14.7109375" style="919" customWidth="1"/>
    <col min="10761" max="10762" width="9.5703125" style="919" customWidth="1"/>
    <col min="10763" max="10763" width="14.28515625" style="919" customWidth="1"/>
    <col min="10764" max="10764" width="13.140625" style="919" customWidth="1"/>
    <col min="10765" max="10765" width="10.7109375" style="919" customWidth="1"/>
    <col min="10766" max="11008" width="9.140625" style="919"/>
    <col min="11009" max="11009" width="91.42578125" style="919" customWidth="1"/>
    <col min="11010" max="11010" width="13.85546875" style="919" customWidth="1"/>
    <col min="11011" max="11011" width="12.140625" style="919" customWidth="1"/>
    <col min="11012" max="11012" width="11" style="919" customWidth="1"/>
    <col min="11013" max="11013" width="14.140625" style="919" customWidth="1"/>
    <col min="11014" max="11014" width="11.85546875" style="919" customWidth="1"/>
    <col min="11015" max="11015" width="9.5703125" style="919" customWidth="1"/>
    <col min="11016" max="11016" width="14.7109375" style="919" customWidth="1"/>
    <col min="11017" max="11018" width="9.5703125" style="919" customWidth="1"/>
    <col min="11019" max="11019" width="14.28515625" style="919" customWidth="1"/>
    <col min="11020" max="11020" width="13.140625" style="919" customWidth="1"/>
    <col min="11021" max="11021" width="10.7109375" style="919" customWidth="1"/>
    <col min="11022" max="11264" width="9.140625" style="919"/>
    <col min="11265" max="11265" width="91.42578125" style="919" customWidth="1"/>
    <col min="11266" max="11266" width="13.85546875" style="919" customWidth="1"/>
    <col min="11267" max="11267" width="12.140625" style="919" customWidth="1"/>
    <col min="11268" max="11268" width="11" style="919" customWidth="1"/>
    <col min="11269" max="11269" width="14.140625" style="919" customWidth="1"/>
    <col min="11270" max="11270" width="11.85546875" style="919" customWidth="1"/>
    <col min="11271" max="11271" width="9.5703125" style="919" customWidth="1"/>
    <col min="11272" max="11272" width="14.7109375" style="919" customWidth="1"/>
    <col min="11273" max="11274" width="9.5703125" style="919" customWidth="1"/>
    <col min="11275" max="11275" width="14.28515625" style="919" customWidth="1"/>
    <col min="11276" max="11276" width="13.140625" style="919" customWidth="1"/>
    <col min="11277" max="11277" width="10.7109375" style="919" customWidth="1"/>
    <col min="11278" max="11520" width="9.140625" style="919"/>
    <col min="11521" max="11521" width="91.42578125" style="919" customWidth="1"/>
    <col min="11522" max="11522" width="13.85546875" style="919" customWidth="1"/>
    <col min="11523" max="11523" width="12.140625" style="919" customWidth="1"/>
    <col min="11524" max="11524" width="11" style="919" customWidth="1"/>
    <col min="11525" max="11525" width="14.140625" style="919" customWidth="1"/>
    <col min="11526" max="11526" width="11.85546875" style="919" customWidth="1"/>
    <col min="11527" max="11527" width="9.5703125" style="919" customWidth="1"/>
    <col min="11528" max="11528" width="14.7109375" style="919" customWidth="1"/>
    <col min="11529" max="11530" width="9.5703125" style="919" customWidth="1"/>
    <col min="11531" max="11531" width="14.28515625" style="919" customWidth="1"/>
    <col min="11532" max="11532" width="13.140625" style="919" customWidth="1"/>
    <col min="11533" max="11533" width="10.7109375" style="919" customWidth="1"/>
    <col min="11534" max="11776" width="9.140625" style="919"/>
    <col min="11777" max="11777" width="91.42578125" style="919" customWidth="1"/>
    <col min="11778" max="11778" width="13.85546875" style="919" customWidth="1"/>
    <col min="11779" max="11779" width="12.140625" style="919" customWidth="1"/>
    <col min="11780" max="11780" width="11" style="919" customWidth="1"/>
    <col min="11781" max="11781" width="14.140625" style="919" customWidth="1"/>
    <col min="11782" max="11782" width="11.85546875" style="919" customWidth="1"/>
    <col min="11783" max="11783" width="9.5703125" style="919" customWidth="1"/>
    <col min="11784" max="11784" width="14.7109375" style="919" customWidth="1"/>
    <col min="11785" max="11786" width="9.5703125" style="919" customWidth="1"/>
    <col min="11787" max="11787" width="14.28515625" style="919" customWidth="1"/>
    <col min="11788" max="11788" width="13.140625" style="919" customWidth="1"/>
    <col min="11789" max="11789" width="10.7109375" style="919" customWidth="1"/>
    <col min="11790" max="12032" width="9.140625" style="919"/>
    <col min="12033" max="12033" width="91.42578125" style="919" customWidth="1"/>
    <col min="12034" max="12034" width="13.85546875" style="919" customWidth="1"/>
    <col min="12035" max="12035" width="12.140625" style="919" customWidth="1"/>
    <col min="12036" max="12036" width="11" style="919" customWidth="1"/>
    <col min="12037" max="12037" width="14.140625" style="919" customWidth="1"/>
    <col min="12038" max="12038" width="11.85546875" style="919" customWidth="1"/>
    <col min="12039" max="12039" width="9.5703125" style="919" customWidth="1"/>
    <col min="12040" max="12040" width="14.7109375" style="919" customWidth="1"/>
    <col min="12041" max="12042" width="9.5703125" style="919" customWidth="1"/>
    <col min="12043" max="12043" width="14.28515625" style="919" customWidth="1"/>
    <col min="12044" max="12044" width="13.140625" style="919" customWidth="1"/>
    <col min="12045" max="12045" width="10.7109375" style="919" customWidth="1"/>
    <col min="12046" max="12288" width="9.140625" style="919"/>
    <col min="12289" max="12289" width="91.42578125" style="919" customWidth="1"/>
    <col min="12290" max="12290" width="13.85546875" style="919" customWidth="1"/>
    <col min="12291" max="12291" width="12.140625" style="919" customWidth="1"/>
    <col min="12292" max="12292" width="11" style="919" customWidth="1"/>
    <col min="12293" max="12293" width="14.140625" style="919" customWidth="1"/>
    <col min="12294" max="12294" width="11.85546875" style="919" customWidth="1"/>
    <col min="12295" max="12295" width="9.5703125" style="919" customWidth="1"/>
    <col min="12296" max="12296" width="14.7109375" style="919" customWidth="1"/>
    <col min="12297" max="12298" width="9.5703125" style="919" customWidth="1"/>
    <col min="12299" max="12299" width="14.28515625" style="919" customWidth="1"/>
    <col min="12300" max="12300" width="13.140625" style="919" customWidth="1"/>
    <col min="12301" max="12301" width="10.7109375" style="919" customWidth="1"/>
    <col min="12302" max="12544" width="9.140625" style="919"/>
    <col min="12545" max="12545" width="91.42578125" style="919" customWidth="1"/>
    <col min="12546" max="12546" width="13.85546875" style="919" customWidth="1"/>
    <col min="12547" max="12547" width="12.140625" style="919" customWidth="1"/>
    <col min="12548" max="12548" width="11" style="919" customWidth="1"/>
    <col min="12549" max="12549" width="14.140625" style="919" customWidth="1"/>
    <col min="12550" max="12550" width="11.85546875" style="919" customWidth="1"/>
    <col min="12551" max="12551" width="9.5703125" style="919" customWidth="1"/>
    <col min="12552" max="12552" width="14.7109375" style="919" customWidth="1"/>
    <col min="12553" max="12554" width="9.5703125" style="919" customWidth="1"/>
    <col min="12555" max="12555" width="14.28515625" style="919" customWidth="1"/>
    <col min="12556" max="12556" width="13.140625" style="919" customWidth="1"/>
    <col min="12557" max="12557" width="10.7109375" style="919" customWidth="1"/>
    <col min="12558" max="12800" width="9.140625" style="919"/>
    <col min="12801" max="12801" width="91.42578125" style="919" customWidth="1"/>
    <col min="12802" max="12802" width="13.85546875" style="919" customWidth="1"/>
    <col min="12803" max="12803" width="12.140625" style="919" customWidth="1"/>
    <col min="12804" max="12804" width="11" style="919" customWidth="1"/>
    <col min="12805" max="12805" width="14.140625" style="919" customWidth="1"/>
    <col min="12806" max="12806" width="11.85546875" style="919" customWidth="1"/>
    <col min="12807" max="12807" width="9.5703125" style="919" customWidth="1"/>
    <col min="12808" max="12808" width="14.7109375" style="919" customWidth="1"/>
    <col min="12809" max="12810" width="9.5703125" style="919" customWidth="1"/>
    <col min="12811" max="12811" width="14.28515625" style="919" customWidth="1"/>
    <col min="12812" max="12812" width="13.140625" style="919" customWidth="1"/>
    <col min="12813" max="12813" width="10.7109375" style="919" customWidth="1"/>
    <col min="12814" max="13056" width="9.140625" style="919"/>
    <col min="13057" max="13057" width="91.42578125" style="919" customWidth="1"/>
    <col min="13058" max="13058" width="13.85546875" style="919" customWidth="1"/>
    <col min="13059" max="13059" width="12.140625" style="919" customWidth="1"/>
    <col min="13060" max="13060" width="11" style="919" customWidth="1"/>
    <col min="13061" max="13061" width="14.140625" style="919" customWidth="1"/>
    <col min="13062" max="13062" width="11.85546875" style="919" customWidth="1"/>
    <col min="13063" max="13063" width="9.5703125" style="919" customWidth="1"/>
    <col min="13064" max="13064" width="14.7109375" style="919" customWidth="1"/>
    <col min="13065" max="13066" width="9.5703125" style="919" customWidth="1"/>
    <col min="13067" max="13067" width="14.28515625" style="919" customWidth="1"/>
    <col min="13068" max="13068" width="13.140625" style="919" customWidth="1"/>
    <col min="13069" max="13069" width="10.7109375" style="919" customWidth="1"/>
    <col min="13070" max="13312" width="9.140625" style="919"/>
    <col min="13313" max="13313" width="91.42578125" style="919" customWidth="1"/>
    <col min="13314" max="13314" width="13.85546875" style="919" customWidth="1"/>
    <col min="13315" max="13315" width="12.140625" style="919" customWidth="1"/>
    <col min="13316" max="13316" width="11" style="919" customWidth="1"/>
    <col min="13317" max="13317" width="14.140625" style="919" customWidth="1"/>
    <col min="13318" max="13318" width="11.85546875" style="919" customWidth="1"/>
    <col min="13319" max="13319" width="9.5703125" style="919" customWidth="1"/>
    <col min="13320" max="13320" width="14.7109375" style="919" customWidth="1"/>
    <col min="13321" max="13322" width="9.5703125" style="919" customWidth="1"/>
    <col min="13323" max="13323" width="14.28515625" style="919" customWidth="1"/>
    <col min="13324" max="13324" width="13.140625" style="919" customWidth="1"/>
    <col min="13325" max="13325" width="10.7109375" style="919" customWidth="1"/>
    <col min="13326" max="13568" width="9.140625" style="919"/>
    <col min="13569" max="13569" width="91.42578125" style="919" customWidth="1"/>
    <col min="13570" max="13570" width="13.85546875" style="919" customWidth="1"/>
    <col min="13571" max="13571" width="12.140625" style="919" customWidth="1"/>
    <col min="13572" max="13572" width="11" style="919" customWidth="1"/>
    <col min="13573" max="13573" width="14.140625" style="919" customWidth="1"/>
    <col min="13574" max="13574" width="11.85546875" style="919" customWidth="1"/>
    <col min="13575" max="13575" width="9.5703125" style="919" customWidth="1"/>
    <col min="13576" max="13576" width="14.7109375" style="919" customWidth="1"/>
    <col min="13577" max="13578" width="9.5703125" style="919" customWidth="1"/>
    <col min="13579" max="13579" width="14.28515625" style="919" customWidth="1"/>
    <col min="13580" max="13580" width="13.140625" style="919" customWidth="1"/>
    <col min="13581" max="13581" width="10.7109375" style="919" customWidth="1"/>
    <col min="13582" max="13824" width="9.140625" style="919"/>
    <col min="13825" max="13825" width="91.42578125" style="919" customWidth="1"/>
    <col min="13826" max="13826" width="13.85546875" style="919" customWidth="1"/>
    <col min="13827" max="13827" width="12.140625" style="919" customWidth="1"/>
    <col min="13828" max="13828" width="11" style="919" customWidth="1"/>
    <col min="13829" max="13829" width="14.140625" style="919" customWidth="1"/>
    <col min="13830" max="13830" width="11.85546875" style="919" customWidth="1"/>
    <col min="13831" max="13831" width="9.5703125" style="919" customWidth="1"/>
    <col min="13832" max="13832" width="14.7109375" style="919" customWidth="1"/>
    <col min="13833" max="13834" width="9.5703125" style="919" customWidth="1"/>
    <col min="13835" max="13835" width="14.28515625" style="919" customWidth="1"/>
    <col min="13836" max="13836" width="13.140625" style="919" customWidth="1"/>
    <col min="13837" max="13837" width="10.7109375" style="919" customWidth="1"/>
    <col min="13838" max="14080" width="9.140625" style="919"/>
    <col min="14081" max="14081" width="91.42578125" style="919" customWidth="1"/>
    <col min="14082" max="14082" width="13.85546875" style="919" customWidth="1"/>
    <col min="14083" max="14083" width="12.140625" style="919" customWidth="1"/>
    <col min="14084" max="14084" width="11" style="919" customWidth="1"/>
    <col min="14085" max="14085" width="14.140625" style="919" customWidth="1"/>
    <col min="14086" max="14086" width="11.85546875" style="919" customWidth="1"/>
    <col min="14087" max="14087" width="9.5703125" style="919" customWidth="1"/>
    <col min="14088" max="14088" width="14.7109375" style="919" customWidth="1"/>
    <col min="14089" max="14090" width="9.5703125" style="919" customWidth="1"/>
    <col min="14091" max="14091" width="14.28515625" style="919" customWidth="1"/>
    <col min="14092" max="14092" width="13.140625" style="919" customWidth="1"/>
    <col min="14093" max="14093" width="10.7109375" style="919" customWidth="1"/>
    <col min="14094" max="14336" width="9.140625" style="919"/>
    <col min="14337" max="14337" width="91.42578125" style="919" customWidth="1"/>
    <col min="14338" max="14338" width="13.85546875" style="919" customWidth="1"/>
    <col min="14339" max="14339" width="12.140625" style="919" customWidth="1"/>
    <col min="14340" max="14340" width="11" style="919" customWidth="1"/>
    <col min="14341" max="14341" width="14.140625" style="919" customWidth="1"/>
    <col min="14342" max="14342" width="11.85546875" style="919" customWidth="1"/>
    <col min="14343" max="14343" width="9.5703125" style="919" customWidth="1"/>
    <col min="14344" max="14344" width="14.7109375" style="919" customWidth="1"/>
    <col min="14345" max="14346" width="9.5703125" style="919" customWidth="1"/>
    <col min="14347" max="14347" width="14.28515625" style="919" customWidth="1"/>
    <col min="14348" max="14348" width="13.140625" style="919" customWidth="1"/>
    <col min="14349" max="14349" width="10.7109375" style="919" customWidth="1"/>
    <col min="14350" max="14592" width="9.140625" style="919"/>
    <col min="14593" max="14593" width="91.42578125" style="919" customWidth="1"/>
    <col min="14594" max="14594" width="13.85546875" style="919" customWidth="1"/>
    <col min="14595" max="14595" width="12.140625" style="919" customWidth="1"/>
    <col min="14596" max="14596" width="11" style="919" customWidth="1"/>
    <col min="14597" max="14597" width="14.140625" style="919" customWidth="1"/>
    <col min="14598" max="14598" width="11.85546875" style="919" customWidth="1"/>
    <col min="14599" max="14599" width="9.5703125" style="919" customWidth="1"/>
    <col min="14600" max="14600" width="14.7109375" style="919" customWidth="1"/>
    <col min="14601" max="14602" width="9.5703125" style="919" customWidth="1"/>
    <col min="14603" max="14603" width="14.28515625" style="919" customWidth="1"/>
    <col min="14604" max="14604" width="13.140625" style="919" customWidth="1"/>
    <col min="14605" max="14605" width="10.7109375" style="919" customWidth="1"/>
    <col min="14606" max="14848" width="9.140625" style="919"/>
    <col min="14849" max="14849" width="91.42578125" style="919" customWidth="1"/>
    <col min="14850" max="14850" width="13.85546875" style="919" customWidth="1"/>
    <col min="14851" max="14851" width="12.140625" style="919" customWidth="1"/>
    <col min="14852" max="14852" width="11" style="919" customWidth="1"/>
    <col min="14853" max="14853" width="14.140625" style="919" customWidth="1"/>
    <col min="14854" max="14854" width="11.85546875" style="919" customWidth="1"/>
    <col min="14855" max="14855" width="9.5703125" style="919" customWidth="1"/>
    <col min="14856" max="14856" width="14.7109375" style="919" customWidth="1"/>
    <col min="14857" max="14858" width="9.5703125" style="919" customWidth="1"/>
    <col min="14859" max="14859" width="14.28515625" style="919" customWidth="1"/>
    <col min="14860" max="14860" width="13.140625" style="919" customWidth="1"/>
    <col min="14861" max="14861" width="10.7109375" style="919" customWidth="1"/>
    <col min="14862" max="15104" width="9.140625" style="919"/>
    <col min="15105" max="15105" width="91.42578125" style="919" customWidth="1"/>
    <col min="15106" max="15106" width="13.85546875" style="919" customWidth="1"/>
    <col min="15107" max="15107" width="12.140625" style="919" customWidth="1"/>
    <col min="15108" max="15108" width="11" style="919" customWidth="1"/>
    <col min="15109" max="15109" width="14.140625" style="919" customWidth="1"/>
    <col min="15110" max="15110" width="11.85546875" style="919" customWidth="1"/>
    <col min="15111" max="15111" width="9.5703125" style="919" customWidth="1"/>
    <col min="15112" max="15112" width="14.7109375" style="919" customWidth="1"/>
    <col min="15113" max="15114" width="9.5703125" style="919" customWidth="1"/>
    <col min="15115" max="15115" width="14.28515625" style="919" customWidth="1"/>
    <col min="15116" max="15116" width="13.140625" style="919" customWidth="1"/>
    <col min="15117" max="15117" width="10.7109375" style="919" customWidth="1"/>
    <col min="15118" max="15360" width="9.140625" style="919"/>
    <col min="15361" max="15361" width="91.42578125" style="919" customWidth="1"/>
    <col min="15362" max="15362" width="13.85546875" style="919" customWidth="1"/>
    <col min="15363" max="15363" width="12.140625" style="919" customWidth="1"/>
    <col min="15364" max="15364" width="11" style="919" customWidth="1"/>
    <col min="15365" max="15365" width="14.140625" style="919" customWidth="1"/>
    <col min="15366" max="15366" width="11.85546875" style="919" customWidth="1"/>
    <col min="15367" max="15367" width="9.5703125" style="919" customWidth="1"/>
    <col min="15368" max="15368" width="14.7109375" style="919" customWidth="1"/>
    <col min="15369" max="15370" width="9.5703125" style="919" customWidth="1"/>
    <col min="15371" max="15371" width="14.28515625" style="919" customWidth="1"/>
    <col min="15372" max="15372" width="13.140625" style="919" customWidth="1"/>
    <col min="15373" max="15373" width="10.7109375" style="919" customWidth="1"/>
    <col min="15374" max="15616" width="9.140625" style="919"/>
    <col min="15617" max="15617" width="91.42578125" style="919" customWidth="1"/>
    <col min="15618" max="15618" width="13.85546875" style="919" customWidth="1"/>
    <col min="15619" max="15619" width="12.140625" style="919" customWidth="1"/>
    <col min="15620" max="15620" width="11" style="919" customWidth="1"/>
    <col min="15621" max="15621" width="14.140625" style="919" customWidth="1"/>
    <col min="15622" max="15622" width="11.85546875" style="919" customWidth="1"/>
    <col min="15623" max="15623" width="9.5703125" style="919" customWidth="1"/>
    <col min="15624" max="15624" width="14.7109375" style="919" customWidth="1"/>
    <col min="15625" max="15626" width="9.5703125" style="919" customWidth="1"/>
    <col min="15627" max="15627" width="14.28515625" style="919" customWidth="1"/>
    <col min="15628" max="15628" width="13.140625" style="919" customWidth="1"/>
    <col min="15629" max="15629" width="10.7109375" style="919" customWidth="1"/>
    <col min="15630" max="15872" width="9.140625" style="919"/>
    <col min="15873" max="15873" width="91.42578125" style="919" customWidth="1"/>
    <col min="15874" max="15874" width="13.85546875" style="919" customWidth="1"/>
    <col min="15875" max="15875" width="12.140625" style="919" customWidth="1"/>
    <col min="15876" max="15876" width="11" style="919" customWidth="1"/>
    <col min="15877" max="15877" width="14.140625" style="919" customWidth="1"/>
    <col min="15878" max="15878" width="11.85546875" style="919" customWidth="1"/>
    <col min="15879" max="15879" width="9.5703125" style="919" customWidth="1"/>
    <col min="15880" max="15880" width="14.7109375" style="919" customWidth="1"/>
    <col min="15881" max="15882" width="9.5703125" style="919" customWidth="1"/>
    <col min="15883" max="15883" width="14.28515625" style="919" customWidth="1"/>
    <col min="15884" max="15884" width="13.140625" style="919" customWidth="1"/>
    <col min="15885" max="15885" width="10.7109375" style="919" customWidth="1"/>
    <col min="15886" max="16128" width="9.140625" style="919"/>
    <col min="16129" max="16129" width="91.42578125" style="919" customWidth="1"/>
    <col min="16130" max="16130" width="13.85546875" style="919" customWidth="1"/>
    <col min="16131" max="16131" width="12.140625" style="919" customWidth="1"/>
    <col min="16132" max="16132" width="11" style="919" customWidth="1"/>
    <col min="16133" max="16133" width="14.140625" style="919" customWidth="1"/>
    <col min="16134" max="16134" width="11.85546875" style="919" customWidth="1"/>
    <col min="16135" max="16135" width="9.5703125" style="919" customWidth="1"/>
    <col min="16136" max="16136" width="14.7109375" style="919" customWidth="1"/>
    <col min="16137" max="16138" width="9.5703125" style="919" customWidth="1"/>
    <col min="16139" max="16139" width="14.28515625" style="919" customWidth="1"/>
    <col min="16140" max="16140" width="13.140625" style="919" customWidth="1"/>
    <col min="16141" max="16141" width="10.7109375" style="919" customWidth="1"/>
    <col min="16142" max="16384" width="9.140625" style="919"/>
  </cols>
  <sheetData>
    <row r="1" spans="1:13" ht="84.75" customHeight="1">
      <c r="A1" s="6407" t="s">
        <v>228</v>
      </c>
      <c r="B1" s="6407"/>
      <c r="C1" s="6407"/>
      <c r="D1" s="6407"/>
      <c r="E1" s="6407"/>
      <c r="F1" s="6407"/>
      <c r="G1" s="6407"/>
      <c r="H1" s="6407"/>
      <c r="I1" s="6407"/>
      <c r="J1" s="6407"/>
      <c r="K1" s="6407"/>
      <c r="L1" s="6407"/>
      <c r="M1" s="6407"/>
    </row>
    <row r="2" spans="1:13" ht="33.75" customHeight="1">
      <c r="A2" s="7317" t="s">
        <v>383</v>
      </c>
      <c r="B2" s="7317"/>
      <c r="C2" s="7317"/>
      <c r="D2" s="7317"/>
      <c r="E2" s="7317"/>
      <c r="F2" s="7317"/>
      <c r="G2" s="7317"/>
      <c r="H2" s="7317"/>
      <c r="I2" s="7317"/>
      <c r="J2" s="7317"/>
      <c r="K2" s="7317"/>
      <c r="L2" s="7317"/>
      <c r="M2" s="7317"/>
    </row>
    <row r="3" spans="1:13" ht="20.25" customHeight="1" thickBot="1">
      <c r="A3" s="5409"/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</row>
    <row r="4" spans="1:13" ht="33" customHeight="1" thickBot="1">
      <c r="A4" s="7310" t="s">
        <v>1</v>
      </c>
      <c r="B4" s="7311" t="s">
        <v>36</v>
      </c>
      <c r="C4" s="7318"/>
      <c r="D4" s="7319"/>
      <c r="E4" s="7311" t="s">
        <v>37</v>
      </c>
      <c r="F4" s="7318"/>
      <c r="G4" s="7319"/>
      <c r="H4" s="7311" t="s">
        <v>45</v>
      </c>
      <c r="I4" s="7318"/>
      <c r="J4" s="7319"/>
      <c r="K4" s="7320" t="s">
        <v>38</v>
      </c>
      <c r="L4" s="7321"/>
      <c r="M4" s="7322"/>
    </row>
    <row r="5" spans="1:13" ht="173.25" customHeight="1" thickBot="1">
      <c r="A5" s="7316"/>
      <c r="B5" s="3151" t="s">
        <v>7</v>
      </c>
      <c r="C5" s="3151" t="s">
        <v>8</v>
      </c>
      <c r="D5" s="3151" t="s">
        <v>9</v>
      </c>
      <c r="E5" s="3151" t="s">
        <v>7</v>
      </c>
      <c r="F5" s="3151" t="s">
        <v>8</v>
      </c>
      <c r="G5" s="3151" t="s">
        <v>9</v>
      </c>
      <c r="H5" s="3151" t="s">
        <v>7</v>
      </c>
      <c r="I5" s="3151" t="s">
        <v>8</v>
      </c>
      <c r="J5" s="3151" t="s">
        <v>9</v>
      </c>
      <c r="K5" s="3151" t="s">
        <v>7</v>
      </c>
      <c r="L5" s="3151" t="s">
        <v>8</v>
      </c>
      <c r="M5" s="3179" t="s">
        <v>9</v>
      </c>
    </row>
    <row r="6" spans="1:13" ht="27.75" customHeight="1" thickBot="1">
      <c r="A6" s="3152" t="s">
        <v>10</v>
      </c>
      <c r="B6" s="3153"/>
      <c r="C6" s="3154"/>
      <c r="D6" s="3155"/>
      <c r="E6" s="3153"/>
      <c r="F6" s="3154"/>
      <c r="G6" s="3156"/>
      <c r="H6" s="3157"/>
      <c r="I6" s="3154"/>
      <c r="J6" s="3155"/>
      <c r="K6" s="3158"/>
      <c r="L6" s="3159"/>
      <c r="M6" s="3160"/>
    </row>
    <row r="7" spans="1:13" ht="24.75" customHeight="1">
      <c r="A7" s="3719" t="s">
        <v>258</v>
      </c>
      <c r="B7" s="3710">
        <f t="shared" ref="B7:M17" si="0">B21+B34</f>
        <v>0</v>
      </c>
      <c r="C7" s="3710">
        <f t="shared" si="0"/>
        <v>0</v>
      </c>
      <c r="D7" s="3710">
        <f t="shared" si="0"/>
        <v>0</v>
      </c>
      <c r="E7" s="3710">
        <f t="shared" si="0"/>
        <v>0</v>
      </c>
      <c r="F7" s="3710">
        <f t="shared" si="0"/>
        <v>0</v>
      </c>
      <c r="G7" s="3710">
        <f t="shared" si="0"/>
        <v>0</v>
      </c>
      <c r="H7" s="3710">
        <f t="shared" si="0"/>
        <v>0</v>
      </c>
      <c r="I7" s="3710">
        <f t="shared" si="0"/>
        <v>0</v>
      </c>
      <c r="J7" s="3710">
        <f t="shared" si="0"/>
        <v>0</v>
      </c>
      <c r="K7" s="3710">
        <f t="shared" si="0"/>
        <v>0</v>
      </c>
      <c r="L7" s="3710">
        <f t="shared" si="0"/>
        <v>0</v>
      </c>
      <c r="M7" s="3712">
        <f t="shared" si="0"/>
        <v>0</v>
      </c>
    </row>
    <row r="8" spans="1:13" ht="24.75" customHeight="1">
      <c r="A8" s="3720" t="s">
        <v>272</v>
      </c>
      <c r="B8" s="3713">
        <f t="shared" si="0"/>
        <v>0</v>
      </c>
      <c r="C8" s="3713">
        <f t="shared" si="0"/>
        <v>0</v>
      </c>
      <c r="D8" s="3713">
        <f t="shared" si="0"/>
        <v>0</v>
      </c>
      <c r="E8" s="3713">
        <f t="shared" si="0"/>
        <v>0</v>
      </c>
      <c r="F8" s="3713">
        <f t="shared" si="0"/>
        <v>0</v>
      </c>
      <c r="G8" s="3713">
        <f t="shared" si="0"/>
        <v>0</v>
      </c>
      <c r="H8" s="3713">
        <f t="shared" si="0"/>
        <v>0</v>
      </c>
      <c r="I8" s="3713">
        <f t="shared" si="0"/>
        <v>0</v>
      </c>
      <c r="J8" s="3713">
        <f t="shared" si="0"/>
        <v>0</v>
      </c>
      <c r="K8" s="3713">
        <f t="shared" si="0"/>
        <v>0</v>
      </c>
      <c r="L8" s="3713">
        <f t="shared" si="0"/>
        <v>0</v>
      </c>
      <c r="M8" s="3714">
        <f t="shared" si="0"/>
        <v>0</v>
      </c>
    </row>
    <row r="9" spans="1:13" ht="24.75" customHeight="1" thickBot="1">
      <c r="A9" s="3722" t="s">
        <v>262</v>
      </c>
      <c r="B9" s="3715">
        <f t="shared" si="0"/>
        <v>0</v>
      </c>
      <c r="C9" s="3715">
        <f t="shared" si="0"/>
        <v>0</v>
      </c>
      <c r="D9" s="3715">
        <f t="shared" si="0"/>
        <v>0</v>
      </c>
      <c r="E9" s="3715">
        <f t="shared" si="0"/>
        <v>0</v>
      </c>
      <c r="F9" s="3715">
        <f t="shared" si="0"/>
        <v>21</v>
      </c>
      <c r="G9" s="3715">
        <f t="shared" si="0"/>
        <v>21</v>
      </c>
      <c r="H9" s="3715">
        <f t="shared" si="0"/>
        <v>1</v>
      </c>
      <c r="I9" s="3715">
        <f t="shared" si="0"/>
        <v>0</v>
      </c>
      <c r="J9" s="3715">
        <f t="shared" si="0"/>
        <v>1</v>
      </c>
      <c r="K9" s="3715">
        <f t="shared" si="0"/>
        <v>1</v>
      </c>
      <c r="L9" s="3715">
        <f t="shared" si="0"/>
        <v>21</v>
      </c>
      <c r="M9" s="3716">
        <f t="shared" si="0"/>
        <v>22</v>
      </c>
    </row>
    <row r="10" spans="1:13" ht="27" customHeight="1" thickBot="1">
      <c r="A10" s="3168" t="s">
        <v>263</v>
      </c>
      <c r="B10" s="3169">
        <f t="shared" si="0"/>
        <v>13</v>
      </c>
      <c r="C10" s="3743">
        <f t="shared" si="0"/>
        <v>133</v>
      </c>
      <c r="D10" s="3743">
        <f t="shared" si="0"/>
        <v>146</v>
      </c>
      <c r="E10" s="3743">
        <f t="shared" si="0"/>
        <v>7</v>
      </c>
      <c r="F10" s="3743">
        <f t="shared" si="0"/>
        <v>170</v>
      </c>
      <c r="G10" s="3743">
        <f t="shared" si="0"/>
        <v>177</v>
      </c>
      <c r="H10" s="3743">
        <f t="shared" si="0"/>
        <v>0</v>
      </c>
      <c r="I10" s="3743">
        <f t="shared" si="0"/>
        <v>5</v>
      </c>
      <c r="J10" s="3743">
        <f t="shared" si="0"/>
        <v>5</v>
      </c>
      <c r="K10" s="3169">
        <f t="shared" si="0"/>
        <v>20</v>
      </c>
      <c r="L10" s="3169">
        <f t="shared" si="0"/>
        <v>308</v>
      </c>
      <c r="M10" s="3180">
        <f t="shared" si="0"/>
        <v>328</v>
      </c>
    </row>
    <row r="11" spans="1:13" ht="30.75" customHeight="1">
      <c r="A11" s="3131" t="s">
        <v>235</v>
      </c>
      <c r="B11" s="3189">
        <f t="shared" si="0"/>
        <v>0</v>
      </c>
      <c r="C11" s="3744">
        <f t="shared" si="0"/>
        <v>0</v>
      </c>
      <c r="D11" s="3744">
        <f t="shared" si="0"/>
        <v>0</v>
      </c>
      <c r="E11" s="3744">
        <f t="shared" si="0"/>
        <v>0</v>
      </c>
      <c r="F11" s="3744">
        <f t="shared" si="0"/>
        <v>2</v>
      </c>
      <c r="G11" s="3744">
        <f t="shared" si="0"/>
        <v>2</v>
      </c>
      <c r="H11" s="3744">
        <f t="shared" si="0"/>
        <v>0</v>
      </c>
      <c r="I11" s="3744">
        <f t="shared" si="0"/>
        <v>2</v>
      </c>
      <c r="J11" s="3744">
        <f t="shared" si="0"/>
        <v>2</v>
      </c>
      <c r="K11" s="3190">
        <f t="shared" si="0"/>
        <v>0</v>
      </c>
      <c r="L11" s="3190">
        <f t="shared" si="0"/>
        <v>4</v>
      </c>
      <c r="M11" s="3191">
        <f t="shared" si="0"/>
        <v>4</v>
      </c>
    </row>
    <row r="12" spans="1:13" ht="24.75" customHeight="1">
      <c r="A12" s="2586" t="s">
        <v>237</v>
      </c>
      <c r="B12" s="3192">
        <f t="shared" si="0"/>
        <v>13</v>
      </c>
      <c r="C12" s="3745">
        <f t="shared" si="0"/>
        <v>133</v>
      </c>
      <c r="D12" s="3745">
        <f t="shared" si="0"/>
        <v>146</v>
      </c>
      <c r="E12" s="3745">
        <f t="shared" si="0"/>
        <v>7</v>
      </c>
      <c r="F12" s="3745">
        <f t="shared" si="0"/>
        <v>166</v>
      </c>
      <c r="G12" s="3745">
        <f t="shared" si="0"/>
        <v>173</v>
      </c>
      <c r="H12" s="3745">
        <f t="shared" si="0"/>
        <v>0</v>
      </c>
      <c r="I12" s="3745">
        <f t="shared" si="0"/>
        <v>1</v>
      </c>
      <c r="J12" s="3745">
        <f t="shared" si="0"/>
        <v>1</v>
      </c>
      <c r="K12" s="3193">
        <f t="shared" si="0"/>
        <v>20</v>
      </c>
      <c r="L12" s="3193">
        <f t="shared" si="0"/>
        <v>300</v>
      </c>
      <c r="M12" s="3194">
        <f t="shared" si="0"/>
        <v>320</v>
      </c>
    </row>
    <row r="13" spans="1:13" ht="38.450000000000003" customHeight="1">
      <c r="A13" s="2603" t="s">
        <v>239</v>
      </c>
      <c r="B13" s="3192">
        <f t="shared" si="0"/>
        <v>0</v>
      </c>
      <c r="C13" s="3745">
        <f t="shared" si="0"/>
        <v>0</v>
      </c>
      <c r="D13" s="3745">
        <f t="shared" si="0"/>
        <v>0</v>
      </c>
      <c r="E13" s="3745">
        <f t="shared" si="0"/>
        <v>0</v>
      </c>
      <c r="F13" s="3745">
        <f t="shared" si="0"/>
        <v>0</v>
      </c>
      <c r="G13" s="3745">
        <f t="shared" si="0"/>
        <v>0</v>
      </c>
      <c r="H13" s="3745">
        <f t="shared" si="0"/>
        <v>0</v>
      </c>
      <c r="I13" s="3745">
        <f t="shared" si="0"/>
        <v>1</v>
      </c>
      <c r="J13" s="3745">
        <f t="shared" si="0"/>
        <v>1</v>
      </c>
      <c r="K13" s="3193">
        <f t="shared" si="0"/>
        <v>0</v>
      </c>
      <c r="L13" s="3193">
        <f t="shared" si="0"/>
        <v>1</v>
      </c>
      <c r="M13" s="3194">
        <f t="shared" si="0"/>
        <v>1</v>
      </c>
    </row>
    <row r="14" spans="1:13" ht="24.75" customHeight="1" thickBot="1">
      <c r="A14" s="3170" t="s">
        <v>240</v>
      </c>
      <c r="B14" s="3195">
        <f t="shared" si="0"/>
        <v>0</v>
      </c>
      <c r="C14" s="3746">
        <f t="shared" si="0"/>
        <v>0</v>
      </c>
      <c r="D14" s="3746">
        <f t="shared" si="0"/>
        <v>0</v>
      </c>
      <c r="E14" s="3746">
        <f t="shared" si="0"/>
        <v>0</v>
      </c>
      <c r="F14" s="3746">
        <f t="shared" si="0"/>
        <v>2</v>
      </c>
      <c r="G14" s="3746">
        <f t="shared" si="0"/>
        <v>2</v>
      </c>
      <c r="H14" s="3746">
        <f t="shared" si="0"/>
        <v>0</v>
      </c>
      <c r="I14" s="3746">
        <f t="shared" si="0"/>
        <v>1</v>
      </c>
      <c r="J14" s="3746">
        <f t="shared" si="0"/>
        <v>1</v>
      </c>
      <c r="K14" s="3196">
        <f t="shared" si="0"/>
        <v>0</v>
      </c>
      <c r="L14" s="3196">
        <f t="shared" si="0"/>
        <v>3</v>
      </c>
      <c r="M14" s="3197">
        <f t="shared" si="0"/>
        <v>3</v>
      </c>
    </row>
    <row r="15" spans="1:13" ht="24.75" customHeight="1">
      <c r="A15" s="3171" t="s">
        <v>264</v>
      </c>
      <c r="B15" s="3172">
        <f t="shared" si="0"/>
        <v>0</v>
      </c>
      <c r="C15" s="3172">
        <f t="shared" si="0"/>
        <v>0</v>
      </c>
      <c r="D15" s="3172">
        <f t="shared" si="0"/>
        <v>0</v>
      </c>
      <c r="E15" s="3172">
        <f t="shared" si="0"/>
        <v>0</v>
      </c>
      <c r="F15" s="3172">
        <f t="shared" si="0"/>
        <v>0</v>
      </c>
      <c r="G15" s="3172">
        <f t="shared" si="0"/>
        <v>0</v>
      </c>
      <c r="H15" s="3172">
        <f t="shared" si="0"/>
        <v>0</v>
      </c>
      <c r="I15" s="3172">
        <f t="shared" si="0"/>
        <v>0</v>
      </c>
      <c r="J15" s="3172">
        <f t="shared" si="0"/>
        <v>0</v>
      </c>
      <c r="K15" s="3172">
        <f t="shared" si="0"/>
        <v>0</v>
      </c>
      <c r="L15" s="3172">
        <f t="shared" si="0"/>
        <v>0</v>
      </c>
      <c r="M15" s="3181">
        <f t="shared" si="0"/>
        <v>0</v>
      </c>
    </row>
    <row r="16" spans="1:13" ht="24.75" customHeight="1" thickBot="1">
      <c r="A16" s="1536" t="s">
        <v>265</v>
      </c>
      <c r="B16" s="3173">
        <f t="shared" si="0"/>
        <v>0</v>
      </c>
      <c r="C16" s="3747">
        <f t="shared" si="0"/>
        <v>0</v>
      </c>
      <c r="D16" s="3747">
        <f t="shared" si="0"/>
        <v>0</v>
      </c>
      <c r="E16" s="3747">
        <f t="shared" si="0"/>
        <v>0</v>
      </c>
      <c r="F16" s="3747">
        <f t="shared" si="0"/>
        <v>0</v>
      </c>
      <c r="G16" s="3747">
        <f t="shared" si="0"/>
        <v>0</v>
      </c>
      <c r="H16" s="3747">
        <f t="shared" si="0"/>
        <v>0</v>
      </c>
      <c r="I16" s="3747">
        <f t="shared" si="0"/>
        <v>0</v>
      </c>
      <c r="J16" s="3747">
        <f t="shared" si="0"/>
        <v>0</v>
      </c>
      <c r="K16" s="3173">
        <f t="shared" si="0"/>
        <v>0</v>
      </c>
      <c r="L16" s="3173">
        <f t="shared" si="0"/>
        <v>0</v>
      </c>
      <c r="M16" s="3182">
        <f t="shared" si="0"/>
        <v>0</v>
      </c>
    </row>
    <row r="17" spans="1:13" ht="21" thickBot="1">
      <c r="A17" s="2585" t="s">
        <v>266</v>
      </c>
      <c r="B17" s="2596">
        <f t="shared" si="0"/>
        <v>0</v>
      </c>
      <c r="C17" s="3713">
        <f t="shared" si="0"/>
        <v>0</v>
      </c>
      <c r="D17" s="3713">
        <f t="shared" si="0"/>
        <v>0</v>
      </c>
      <c r="E17" s="3713">
        <f t="shared" si="0"/>
        <v>0</v>
      </c>
      <c r="F17" s="3713">
        <f t="shared" si="0"/>
        <v>0</v>
      </c>
      <c r="G17" s="3713">
        <f t="shared" si="0"/>
        <v>0</v>
      </c>
      <c r="H17" s="3713">
        <f t="shared" si="0"/>
        <v>0</v>
      </c>
      <c r="I17" s="3713">
        <f t="shared" si="0"/>
        <v>0</v>
      </c>
      <c r="J17" s="3713">
        <f t="shared" si="0"/>
        <v>0</v>
      </c>
      <c r="K17" s="2596">
        <f t="shared" si="0"/>
        <v>0</v>
      </c>
      <c r="L17" s="2596">
        <f t="shared" si="0"/>
        <v>0</v>
      </c>
      <c r="M17" s="2597">
        <f t="shared" si="0"/>
        <v>0</v>
      </c>
    </row>
    <row r="18" spans="1:13" ht="31.5" customHeight="1" thickBot="1">
      <c r="A18" s="3125" t="s">
        <v>27</v>
      </c>
      <c r="B18" s="3149">
        <f>B7+B8+B9+B10+B15+B16+B17</f>
        <v>13</v>
      </c>
      <c r="C18" s="3748">
        <f t="shared" ref="C18:J18" si="1">C7+C8+C9+C10+C15+C16+C17</f>
        <v>133</v>
      </c>
      <c r="D18" s="3748">
        <f t="shared" si="1"/>
        <v>146</v>
      </c>
      <c r="E18" s="3748">
        <f t="shared" si="1"/>
        <v>7</v>
      </c>
      <c r="F18" s="3748">
        <f t="shared" si="1"/>
        <v>191</v>
      </c>
      <c r="G18" s="3748">
        <f t="shared" si="1"/>
        <v>198</v>
      </c>
      <c r="H18" s="3748">
        <f t="shared" si="1"/>
        <v>1</v>
      </c>
      <c r="I18" s="3748">
        <f t="shared" si="1"/>
        <v>5</v>
      </c>
      <c r="J18" s="3748">
        <f t="shared" si="1"/>
        <v>6</v>
      </c>
      <c r="K18" s="3149">
        <f>K7+K8+K9+K10+K15+K16+K17</f>
        <v>21</v>
      </c>
      <c r="L18" s="3149">
        <f>L7+L8+L9+L10+L15+L16+L17</f>
        <v>329</v>
      </c>
      <c r="M18" s="3150">
        <f>M7+M8+M9+M10+M15+M16+M17</f>
        <v>350</v>
      </c>
    </row>
    <row r="19" spans="1:13" ht="27.75" customHeight="1" thickBot="1">
      <c r="A19" s="3125" t="s">
        <v>15</v>
      </c>
      <c r="B19" s="3126"/>
      <c r="C19" s="3724"/>
      <c r="D19" s="3727"/>
      <c r="E19" s="3728"/>
      <c r="F19" s="3724"/>
      <c r="G19" s="3727"/>
      <c r="H19" s="3728"/>
      <c r="I19" s="3724"/>
      <c r="J19" s="3727"/>
      <c r="K19" s="3162"/>
      <c r="L19" s="1297"/>
      <c r="M19" s="971"/>
    </row>
    <row r="20" spans="1:13" ht="24.95" customHeight="1" thickBot="1">
      <c r="A20" s="3127" t="s">
        <v>16</v>
      </c>
      <c r="B20" s="3161"/>
      <c r="C20" s="3725"/>
      <c r="D20" s="3729"/>
      <c r="E20" s="3730"/>
      <c r="F20" s="3725"/>
      <c r="G20" s="3729"/>
      <c r="H20" s="3730"/>
      <c r="I20" s="3725"/>
      <c r="J20" s="3729"/>
      <c r="K20" s="3198"/>
      <c r="L20" s="3199"/>
      <c r="M20" s="3200"/>
    </row>
    <row r="21" spans="1:13" ht="24.95" customHeight="1">
      <c r="A21" s="3142" t="s">
        <v>258</v>
      </c>
      <c r="B21" s="3128">
        <v>0</v>
      </c>
      <c r="C21" s="3129">
        <v>0</v>
      </c>
      <c r="D21" s="3129">
        <v>0</v>
      </c>
      <c r="E21" s="3129">
        <v>0</v>
      </c>
      <c r="F21" s="3129">
        <v>0</v>
      </c>
      <c r="G21" s="3129">
        <v>0</v>
      </c>
      <c r="H21" s="3129">
        <v>0</v>
      </c>
      <c r="I21" s="3129">
        <v>0</v>
      </c>
      <c r="J21" s="3130">
        <v>0</v>
      </c>
      <c r="K21" s="3134">
        <f t="shared" ref="K21:L23" si="2">B21+E21+H21</f>
        <v>0</v>
      </c>
      <c r="L21" s="3135">
        <f t="shared" si="2"/>
        <v>0</v>
      </c>
      <c r="M21" s="3136">
        <f>K21+L21</f>
        <v>0</v>
      </c>
    </row>
    <row r="22" spans="1:13" ht="24.95" customHeight="1">
      <c r="A22" s="3132" t="s">
        <v>272</v>
      </c>
      <c r="B22" s="3163">
        <v>0</v>
      </c>
      <c r="C22" s="3163">
        <v>0</v>
      </c>
      <c r="D22" s="3163">
        <v>0</v>
      </c>
      <c r="E22" s="3163">
        <v>0</v>
      </c>
      <c r="F22" s="3163">
        <v>0</v>
      </c>
      <c r="G22" s="3163">
        <v>0</v>
      </c>
      <c r="H22" s="3163">
        <v>0</v>
      </c>
      <c r="I22" s="3163">
        <v>0</v>
      </c>
      <c r="J22" s="3164">
        <v>0</v>
      </c>
      <c r="K22" s="3137">
        <f t="shared" si="2"/>
        <v>0</v>
      </c>
      <c r="L22" s="3138">
        <f t="shared" si="2"/>
        <v>0</v>
      </c>
      <c r="M22" s="3139">
        <f>K22+L22</f>
        <v>0</v>
      </c>
    </row>
    <row r="23" spans="1:13" ht="24.95" customHeight="1" thickBot="1">
      <c r="A23" s="2585" t="s">
        <v>262</v>
      </c>
      <c r="B23" s="2582">
        <v>0</v>
      </c>
      <c r="C23" s="3703">
        <v>0</v>
      </c>
      <c r="D23" s="3703">
        <v>0</v>
      </c>
      <c r="E23" s="3703">
        <v>0</v>
      </c>
      <c r="F23" s="3703">
        <v>21</v>
      </c>
      <c r="G23" s="3703">
        <v>21</v>
      </c>
      <c r="H23" s="3703">
        <v>1</v>
      </c>
      <c r="I23" s="3703">
        <v>0</v>
      </c>
      <c r="J23" s="3731">
        <v>1</v>
      </c>
      <c r="K23" s="2592">
        <f t="shared" si="2"/>
        <v>1</v>
      </c>
      <c r="L23" s="2593">
        <f t="shared" si="2"/>
        <v>21</v>
      </c>
      <c r="M23" s="2594">
        <f>K23+L23</f>
        <v>22</v>
      </c>
    </row>
    <row r="24" spans="1:13" ht="24.95" customHeight="1" thickBot="1">
      <c r="A24" s="3168" t="s">
        <v>263</v>
      </c>
      <c r="B24" s="3169">
        <f t="shared" ref="B24:M24" si="3">SUM(B25:B28)</f>
        <v>12</v>
      </c>
      <c r="C24" s="3743">
        <f t="shared" ref="C24:J24" si="4">SUM(C25:C28)</f>
        <v>133</v>
      </c>
      <c r="D24" s="3743">
        <f t="shared" si="4"/>
        <v>145</v>
      </c>
      <c r="E24" s="3743">
        <f t="shared" si="4"/>
        <v>7</v>
      </c>
      <c r="F24" s="3743">
        <f t="shared" si="4"/>
        <v>169</v>
      </c>
      <c r="G24" s="3743">
        <f t="shared" si="4"/>
        <v>176</v>
      </c>
      <c r="H24" s="3743">
        <f t="shared" si="4"/>
        <v>0</v>
      </c>
      <c r="I24" s="3743">
        <f t="shared" si="4"/>
        <v>4</v>
      </c>
      <c r="J24" s="3743">
        <f t="shared" si="4"/>
        <v>4</v>
      </c>
      <c r="K24" s="3174">
        <f t="shared" si="3"/>
        <v>19</v>
      </c>
      <c r="L24" s="3174">
        <f t="shared" si="3"/>
        <v>306</v>
      </c>
      <c r="M24" s="3183">
        <f t="shared" si="3"/>
        <v>325</v>
      </c>
    </row>
    <row r="25" spans="1:13" ht="24.95" customHeight="1">
      <c r="A25" s="3131" t="s">
        <v>235</v>
      </c>
      <c r="B25" s="3123">
        <v>0</v>
      </c>
      <c r="C25" s="3667">
        <v>0</v>
      </c>
      <c r="D25" s="3667">
        <v>0</v>
      </c>
      <c r="E25" s="3667">
        <v>0</v>
      </c>
      <c r="F25" s="3667">
        <v>2</v>
      </c>
      <c r="G25" s="3667">
        <v>2</v>
      </c>
      <c r="H25" s="3667">
        <v>0</v>
      </c>
      <c r="I25" s="3667">
        <v>2</v>
      </c>
      <c r="J25" s="3749">
        <v>2</v>
      </c>
      <c r="K25" s="3134">
        <f t="shared" ref="K25:L30" si="5">B25+E25+H25</f>
        <v>0</v>
      </c>
      <c r="L25" s="3135">
        <f t="shared" si="5"/>
        <v>4</v>
      </c>
      <c r="M25" s="3136">
        <f t="shared" ref="M25:M31" si="6">K25+L25</f>
        <v>4</v>
      </c>
    </row>
    <row r="26" spans="1:13" ht="24.95" customHeight="1">
      <c r="A26" s="2586" t="s">
        <v>237</v>
      </c>
      <c r="B26" s="2566">
        <v>12</v>
      </c>
      <c r="C26" s="3671">
        <v>133</v>
      </c>
      <c r="D26" s="3671">
        <v>145</v>
      </c>
      <c r="E26" s="3671">
        <v>7</v>
      </c>
      <c r="F26" s="3671">
        <v>165</v>
      </c>
      <c r="G26" s="3671">
        <v>172</v>
      </c>
      <c r="H26" s="3671">
        <v>0</v>
      </c>
      <c r="I26" s="3671">
        <v>0</v>
      </c>
      <c r="J26" s="3750">
        <v>0</v>
      </c>
      <c r="K26" s="2589">
        <f t="shared" si="5"/>
        <v>19</v>
      </c>
      <c r="L26" s="2590">
        <f t="shared" si="5"/>
        <v>298</v>
      </c>
      <c r="M26" s="2591">
        <f t="shared" si="6"/>
        <v>317</v>
      </c>
    </row>
    <row r="27" spans="1:13" ht="39" customHeight="1">
      <c r="A27" s="2603" t="s">
        <v>239</v>
      </c>
      <c r="B27" s="2566">
        <v>0</v>
      </c>
      <c r="C27" s="3671">
        <v>0</v>
      </c>
      <c r="D27" s="3671">
        <v>0</v>
      </c>
      <c r="E27" s="3671">
        <v>0</v>
      </c>
      <c r="F27" s="3671">
        <v>0</v>
      </c>
      <c r="G27" s="3671">
        <v>0</v>
      </c>
      <c r="H27" s="3671">
        <v>0</v>
      </c>
      <c r="I27" s="3671">
        <v>1</v>
      </c>
      <c r="J27" s="3750">
        <v>1</v>
      </c>
      <c r="K27" s="2589">
        <f t="shared" si="5"/>
        <v>0</v>
      </c>
      <c r="L27" s="2590">
        <f t="shared" si="5"/>
        <v>1</v>
      </c>
      <c r="M27" s="2591">
        <f t="shared" si="6"/>
        <v>1</v>
      </c>
    </row>
    <row r="28" spans="1:13" ht="24.95" customHeight="1" thickBot="1">
      <c r="A28" s="2587" t="s">
        <v>240</v>
      </c>
      <c r="B28" s="2567">
        <v>0</v>
      </c>
      <c r="C28" s="3676">
        <v>0</v>
      </c>
      <c r="D28" s="3676">
        <v>0</v>
      </c>
      <c r="E28" s="3676">
        <v>0</v>
      </c>
      <c r="F28" s="3676">
        <v>2</v>
      </c>
      <c r="G28" s="3676">
        <v>2</v>
      </c>
      <c r="H28" s="3676">
        <v>0</v>
      </c>
      <c r="I28" s="3676">
        <v>1</v>
      </c>
      <c r="J28" s="3751">
        <v>1</v>
      </c>
      <c r="K28" s="3175">
        <f t="shared" si="5"/>
        <v>0</v>
      </c>
      <c r="L28" s="3176">
        <f t="shared" si="5"/>
        <v>3</v>
      </c>
      <c r="M28" s="3177">
        <f t="shared" si="6"/>
        <v>3</v>
      </c>
    </row>
    <row r="29" spans="1:13" ht="24.95" customHeight="1">
      <c r="A29" s="3132" t="s">
        <v>264</v>
      </c>
      <c r="B29" s="3129">
        <v>0</v>
      </c>
      <c r="C29" s="3129">
        <v>0</v>
      </c>
      <c r="D29" s="3129">
        <v>0</v>
      </c>
      <c r="E29" s="3129">
        <v>0</v>
      </c>
      <c r="F29" s="3129">
        <v>0</v>
      </c>
      <c r="G29" s="3129">
        <v>0</v>
      </c>
      <c r="H29" s="3129">
        <v>0</v>
      </c>
      <c r="I29" s="3129">
        <v>0</v>
      </c>
      <c r="J29" s="3130">
        <v>0</v>
      </c>
      <c r="K29" s="3134">
        <f t="shared" si="5"/>
        <v>0</v>
      </c>
      <c r="L29" s="3135">
        <f t="shared" si="5"/>
        <v>0</v>
      </c>
      <c r="M29" s="3136">
        <f t="shared" si="6"/>
        <v>0</v>
      </c>
    </row>
    <row r="30" spans="1:13" ht="24.95" customHeight="1" thickBot="1">
      <c r="A30" s="2585" t="s">
        <v>265</v>
      </c>
      <c r="B30" s="2582">
        <v>0</v>
      </c>
      <c r="C30" s="3703">
        <v>0</v>
      </c>
      <c r="D30" s="3703">
        <v>0</v>
      </c>
      <c r="E30" s="3703">
        <v>0</v>
      </c>
      <c r="F30" s="3703">
        <v>0</v>
      </c>
      <c r="G30" s="3703">
        <v>0</v>
      </c>
      <c r="H30" s="3703">
        <v>0</v>
      </c>
      <c r="I30" s="3703">
        <v>0</v>
      </c>
      <c r="J30" s="3731">
        <v>0</v>
      </c>
      <c r="K30" s="2592">
        <f t="shared" si="5"/>
        <v>0</v>
      </c>
      <c r="L30" s="2593">
        <f t="shared" si="5"/>
        <v>0</v>
      </c>
      <c r="M30" s="2594">
        <f t="shared" si="6"/>
        <v>0</v>
      </c>
    </row>
    <row r="31" spans="1:13" ht="27.75" customHeight="1" thickBot="1">
      <c r="A31" s="2585" t="s">
        <v>266</v>
      </c>
      <c r="B31" s="2583">
        <v>0</v>
      </c>
      <c r="C31" s="3705">
        <v>0</v>
      </c>
      <c r="D31" s="3706">
        <v>0</v>
      </c>
      <c r="E31" s="3732">
        <v>0</v>
      </c>
      <c r="F31" s="3705">
        <v>0</v>
      </c>
      <c r="G31" s="3706">
        <v>0</v>
      </c>
      <c r="H31" s="3732">
        <v>0</v>
      </c>
      <c r="I31" s="3704">
        <v>0</v>
      </c>
      <c r="J31" s="3721">
        <v>0</v>
      </c>
      <c r="K31" s="3134">
        <f>B31+E31+H31</f>
        <v>0</v>
      </c>
      <c r="L31" s="3135">
        <f>C31+F31+I31</f>
        <v>0</v>
      </c>
      <c r="M31" s="3136">
        <f t="shared" si="6"/>
        <v>0</v>
      </c>
    </row>
    <row r="32" spans="1:13" ht="31.5" customHeight="1" thickBot="1">
      <c r="A32" s="3133" t="s">
        <v>17</v>
      </c>
      <c r="B32" s="3178">
        <f>B21+B22+B23+B24+B29+B30+B31</f>
        <v>12</v>
      </c>
      <c r="C32" s="3752">
        <f t="shared" ref="C32:J32" si="7">C21+C22+C23+C24+C29+C30+C31</f>
        <v>133</v>
      </c>
      <c r="D32" s="3752">
        <f t="shared" si="7"/>
        <v>145</v>
      </c>
      <c r="E32" s="3752">
        <f t="shared" si="7"/>
        <v>7</v>
      </c>
      <c r="F32" s="3752">
        <f t="shared" si="7"/>
        <v>190</v>
      </c>
      <c r="G32" s="3752">
        <f t="shared" si="7"/>
        <v>197</v>
      </c>
      <c r="H32" s="3752">
        <f t="shared" si="7"/>
        <v>1</v>
      </c>
      <c r="I32" s="3752">
        <f t="shared" si="7"/>
        <v>4</v>
      </c>
      <c r="J32" s="3752">
        <f t="shared" si="7"/>
        <v>5</v>
      </c>
      <c r="K32" s="3178">
        <f t="shared" ref="K32:M32" si="8">K21+K22+K23+K24+K29+K30+K31</f>
        <v>20</v>
      </c>
      <c r="L32" s="3178">
        <f t="shared" si="8"/>
        <v>327</v>
      </c>
      <c r="M32" s="3184">
        <f t="shared" si="8"/>
        <v>347</v>
      </c>
    </row>
    <row r="33" spans="1:13" ht="24.95" customHeight="1" thickBot="1">
      <c r="A33" s="3165" t="s">
        <v>18</v>
      </c>
      <c r="B33" s="3166"/>
      <c r="C33" s="3726"/>
      <c r="D33" s="3733"/>
      <c r="E33" s="3734"/>
      <c r="F33" s="3726"/>
      <c r="G33" s="3733"/>
      <c r="H33" s="3734"/>
      <c r="I33" s="3735"/>
      <c r="J33" s="3736"/>
      <c r="K33" s="3162"/>
      <c r="L33" s="1297"/>
      <c r="M33" s="971"/>
    </row>
    <row r="34" spans="1:13" ht="24.95" customHeight="1" thickBot="1">
      <c r="A34" s="2585" t="s">
        <v>258</v>
      </c>
      <c r="B34" s="3185">
        <v>0</v>
      </c>
      <c r="C34" s="3702">
        <v>0</v>
      </c>
      <c r="D34" s="3717">
        <v>0</v>
      </c>
      <c r="E34" s="3702">
        <v>0</v>
      </c>
      <c r="F34" s="3702">
        <v>0</v>
      </c>
      <c r="G34" s="3717">
        <v>0</v>
      </c>
      <c r="H34" s="3737">
        <v>0</v>
      </c>
      <c r="I34" s="3129">
        <v>0</v>
      </c>
      <c r="J34" s="3130">
        <v>0</v>
      </c>
      <c r="K34" s="3186">
        <f t="shared" ref="K34:L36" si="9">B34+E34+H34</f>
        <v>0</v>
      </c>
      <c r="L34" s="3187">
        <f t="shared" si="9"/>
        <v>0</v>
      </c>
      <c r="M34" s="3188">
        <f>K34+L34</f>
        <v>0</v>
      </c>
    </row>
    <row r="35" spans="1:13" ht="24.95" customHeight="1">
      <c r="A35" s="3142" t="s">
        <v>272</v>
      </c>
      <c r="B35" s="3128">
        <v>0</v>
      </c>
      <c r="C35" s="3163">
        <v>0</v>
      </c>
      <c r="D35" s="3738">
        <v>0</v>
      </c>
      <c r="E35" s="3163">
        <v>0</v>
      </c>
      <c r="F35" s="3163">
        <v>0</v>
      </c>
      <c r="G35" s="3738">
        <v>0</v>
      </c>
      <c r="H35" s="3167">
        <v>0</v>
      </c>
      <c r="I35" s="3163">
        <v>0</v>
      </c>
      <c r="J35" s="3164">
        <v>0</v>
      </c>
      <c r="K35" s="3134">
        <f t="shared" si="9"/>
        <v>0</v>
      </c>
      <c r="L35" s="3135">
        <f t="shared" si="9"/>
        <v>0</v>
      </c>
      <c r="M35" s="3136">
        <f>K35+L35</f>
        <v>0</v>
      </c>
    </row>
    <row r="36" spans="1:13" ht="27.75" customHeight="1" thickBot="1">
      <c r="A36" s="2595" t="s">
        <v>262</v>
      </c>
      <c r="B36" s="2584">
        <v>0</v>
      </c>
      <c r="C36" s="3703">
        <v>0</v>
      </c>
      <c r="D36" s="3739">
        <v>0</v>
      </c>
      <c r="E36" s="3703">
        <v>0</v>
      </c>
      <c r="F36" s="3703">
        <v>0</v>
      </c>
      <c r="G36" s="3739">
        <v>0</v>
      </c>
      <c r="H36" s="3740">
        <v>0</v>
      </c>
      <c r="I36" s="3703">
        <v>0</v>
      </c>
      <c r="J36" s="3731">
        <v>0</v>
      </c>
      <c r="K36" s="2592">
        <f t="shared" si="9"/>
        <v>0</v>
      </c>
      <c r="L36" s="2593">
        <f t="shared" si="9"/>
        <v>0</v>
      </c>
      <c r="M36" s="2594">
        <f>K36+L36</f>
        <v>0</v>
      </c>
    </row>
    <row r="37" spans="1:13" ht="29.25" customHeight="1" thickBot="1">
      <c r="A37" s="3168" t="s">
        <v>263</v>
      </c>
      <c r="B37" s="3169">
        <f t="shared" ref="B37:M37" si="10">SUM(B38:B41)</f>
        <v>1</v>
      </c>
      <c r="C37" s="3743">
        <f t="shared" ref="C37:J37" si="11">SUM(C38:C41)</f>
        <v>0</v>
      </c>
      <c r="D37" s="3743">
        <f t="shared" si="11"/>
        <v>1</v>
      </c>
      <c r="E37" s="3743">
        <f t="shared" si="11"/>
        <v>0</v>
      </c>
      <c r="F37" s="3743">
        <f t="shared" si="11"/>
        <v>1</v>
      </c>
      <c r="G37" s="3743">
        <f t="shared" si="11"/>
        <v>1</v>
      </c>
      <c r="H37" s="3743">
        <f t="shared" si="11"/>
        <v>0</v>
      </c>
      <c r="I37" s="3743">
        <f t="shared" si="11"/>
        <v>1</v>
      </c>
      <c r="J37" s="3743">
        <f t="shared" si="11"/>
        <v>1</v>
      </c>
      <c r="K37" s="3169">
        <f t="shared" si="10"/>
        <v>1</v>
      </c>
      <c r="L37" s="3169">
        <f t="shared" si="10"/>
        <v>2</v>
      </c>
      <c r="M37" s="3180">
        <f t="shared" si="10"/>
        <v>3</v>
      </c>
    </row>
    <row r="38" spans="1:13" ht="24.95" customHeight="1">
      <c r="A38" s="3131" t="s">
        <v>235</v>
      </c>
      <c r="B38" s="3123">
        <v>0</v>
      </c>
      <c r="C38" s="3665">
        <v>0</v>
      </c>
      <c r="D38" s="3668">
        <v>0</v>
      </c>
      <c r="E38" s="3662">
        <v>0</v>
      </c>
      <c r="F38" s="3665">
        <v>0</v>
      </c>
      <c r="G38" s="3665">
        <v>0</v>
      </c>
      <c r="H38" s="3665">
        <v>0</v>
      </c>
      <c r="I38" s="3665">
        <v>0</v>
      </c>
      <c r="J38" s="3666">
        <v>0</v>
      </c>
      <c r="K38" s="3134">
        <f t="shared" ref="K38:L43" si="12">B38+E38+H38</f>
        <v>0</v>
      </c>
      <c r="L38" s="3135">
        <f t="shared" si="12"/>
        <v>0</v>
      </c>
      <c r="M38" s="3136">
        <f t="shared" ref="M38:M44" si="13">K38+L38</f>
        <v>0</v>
      </c>
    </row>
    <row r="39" spans="1:13" ht="24.95" customHeight="1">
      <c r="A39" s="2586" t="s">
        <v>237</v>
      </c>
      <c r="B39" s="2566">
        <v>1</v>
      </c>
      <c r="C39" s="3669">
        <v>0</v>
      </c>
      <c r="D39" s="3672">
        <v>1</v>
      </c>
      <c r="E39" s="3663">
        <v>0</v>
      </c>
      <c r="F39" s="3669">
        <v>1</v>
      </c>
      <c r="G39" s="3669">
        <v>1</v>
      </c>
      <c r="H39" s="3669">
        <v>0</v>
      </c>
      <c r="I39" s="3669">
        <v>1</v>
      </c>
      <c r="J39" s="3670">
        <v>1</v>
      </c>
      <c r="K39" s="2589">
        <f t="shared" si="12"/>
        <v>1</v>
      </c>
      <c r="L39" s="2590">
        <f t="shared" si="12"/>
        <v>2</v>
      </c>
      <c r="M39" s="2591">
        <f t="shared" si="13"/>
        <v>3</v>
      </c>
    </row>
    <row r="40" spans="1:13" ht="38.450000000000003" customHeight="1">
      <c r="A40" s="2603" t="s">
        <v>239</v>
      </c>
      <c r="B40" s="2566">
        <v>0</v>
      </c>
      <c r="C40" s="3669">
        <v>0</v>
      </c>
      <c r="D40" s="3672">
        <v>0</v>
      </c>
      <c r="E40" s="3663">
        <v>0</v>
      </c>
      <c r="F40" s="3669">
        <v>0</v>
      </c>
      <c r="G40" s="3669">
        <v>0</v>
      </c>
      <c r="H40" s="3669">
        <v>0</v>
      </c>
      <c r="I40" s="3669">
        <v>0</v>
      </c>
      <c r="J40" s="3670">
        <v>0</v>
      </c>
      <c r="K40" s="2589">
        <f t="shared" si="12"/>
        <v>0</v>
      </c>
      <c r="L40" s="2590">
        <f t="shared" si="12"/>
        <v>0</v>
      </c>
      <c r="M40" s="2591">
        <f t="shared" si="13"/>
        <v>0</v>
      </c>
    </row>
    <row r="41" spans="1:13" ht="24.95" customHeight="1" thickBot="1">
      <c r="A41" s="2587" t="s">
        <v>240</v>
      </c>
      <c r="B41" s="2567">
        <v>0</v>
      </c>
      <c r="C41" s="3674">
        <v>0</v>
      </c>
      <c r="D41" s="3677">
        <v>0</v>
      </c>
      <c r="E41" s="3673">
        <v>0</v>
      </c>
      <c r="F41" s="3674">
        <v>0</v>
      </c>
      <c r="G41" s="3674">
        <v>0</v>
      </c>
      <c r="H41" s="3674">
        <v>0</v>
      </c>
      <c r="I41" s="3674">
        <v>0</v>
      </c>
      <c r="J41" s="3675">
        <v>0</v>
      </c>
      <c r="K41" s="3175">
        <f t="shared" si="12"/>
        <v>0</v>
      </c>
      <c r="L41" s="3176">
        <f t="shared" si="12"/>
        <v>0</v>
      </c>
      <c r="M41" s="3177">
        <f t="shared" si="13"/>
        <v>0</v>
      </c>
    </row>
    <row r="42" spans="1:13" ht="24.75" customHeight="1">
      <c r="A42" s="3142" t="s">
        <v>264</v>
      </c>
      <c r="B42" s="3128">
        <v>0</v>
      </c>
      <c r="C42" s="3129">
        <v>0</v>
      </c>
      <c r="D42" s="3129">
        <v>0</v>
      </c>
      <c r="E42" s="3129">
        <v>0</v>
      </c>
      <c r="F42" s="3129">
        <v>0</v>
      </c>
      <c r="G42" s="3129">
        <v>0</v>
      </c>
      <c r="H42" s="3129">
        <v>0</v>
      </c>
      <c r="I42" s="3129">
        <v>0</v>
      </c>
      <c r="J42" s="3130">
        <v>0</v>
      </c>
      <c r="K42" s="3134">
        <f t="shared" si="12"/>
        <v>0</v>
      </c>
      <c r="L42" s="3135">
        <f t="shared" si="12"/>
        <v>0</v>
      </c>
      <c r="M42" s="3136">
        <f t="shared" si="13"/>
        <v>0</v>
      </c>
    </row>
    <row r="43" spans="1:13" ht="24.95" customHeight="1">
      <c r="A43" s="2588" t="s">
        <v>265</v>
      </c>
      <c r="B43" s="2583">
        <v>0</v>
      </c>
      <c r="C43" s="3129">
        <v>0</v>
      </c>
      <c r="D43" s="3129">
        <v>0</v>
      </c>
      <c r="E43" s="3129">
        <v>0</v>
      </c>
      <c r="F43" s="3129">
        <v>0</v>
      </c>
      <c r="G43" s="3129">
        <v>0</v>
      </c>
      <c r="H43" s="3129">
        <v>0</v>
      </c>
      <c r="I43" s="3129">
        <v>0</v>
      </c>
      <c r="J43" s="3130">
        <v>0</v>
      </c>
      <c r="K43" s="2589">
        <f t="shared" si="12"/>
        <v>0</v>
      </c>
      <c r="L43" s="2590">
        <f t="shared" si="12"/>
        <v>0</v>
      </c>
      <c r="M43" s="2591">
        <f t="shared" si="13"/>
        <v>0</v>
      </c>
    </row>
    <row r="44" spans="1:13" ht="25.5" customHeight="1" thickBot="1">
      <c r="A44" s="2595" t="s">
        <v>266</v>
      </c>
      <c r="B44" s="2584">
        <v>0</v>
      </c>
      <c r="C44" s="3707">
        <v>0</v>
      </c>
      <c r="D44" s="3718">
        <v>0</v>
      </c>
      <c r="E44" s="3707">
        <v>0</v>
      </c>
      <c r="F44" s="3707">
        <v>0</v>
      </c>
      <c r="G44" s="3718">
        <v>0</v>
      </c>
      <c r="H44" s="3741">
        <v>0</v>
      </c>
      <c r="I44" s="3707">
        <v>0</v>
      </c>
      <c r="J44" s="3742">
        <v>0</v>
      </c>
      <c r="K44" s="2592">
        <f>B44+E44+H44</f>
        <v>0</v>
      </c>
      <c r="L44" s="2593">
        <f>C44+F44+I44</f>
        <v>0</v>
      </c>
      <c r="M44" s="2594">
        <f t="shared" si="13"/>
        <v>0</v>
      </c>
    </row>
    <row r="45" spans="1:13" ht="30" customHeight="1" thickBot="1">
      <c r="A45" s="3133" t="s">
        <v>19</v>
      </c>
      <c r="B45" s="3140">
        <f>B34+B35+B36+B37+B42+B43+B44</f>
        <v>1</v>
      </c>
      <c r="C45" s="3711">
        <f t="shared" ref="C45:J45" si="14">C34+C35+C36+C37+C42+C43+C44</f>
        <v>0</v>
      </c>
      <c r="D45" s="3711">
        <f t="shared" si="14"/>
        <v>1</v>
      </c>
      <c r="E45" s="3711">
        <f t="shared" si="14"/>
        <v>0</v>
      </c>
      <c r="F45" s="3711">
        <f t="shared" si="14"/>
        <v>1</v>
      </c>
      <c r="G45" s="3711">
        <f t="shared" si="14"/>
        <v>1</v>
      </c>
      <c r="H45" s="3711">
        <f t="shared" si="14"/>
        <v>0</v>
      </c>
      <c r="I45" s="3711">
        <f t="shared" si="14"/>
        <v>1</v>
      </c>
      <c r="J45" s="3711">
        <f t="shared" si="14"/>
        <v>1</v>
      </c>
      <c r="K45" s="3140">
        <f t="shared" ref="K45:M45" si="15">K34+K35+K36+K37+K42+K43+K44</f>
        <v>1</v>
      </c>
      <c r="L45" s="3140">
        <f t="shared" si="15"/>
        <v>2</v>
      </c>
      <c r="M45" s="3184">
        <f t="shared" si="15"/>
        <v>3</v>
      </c>
    </row>
    <row r="46" spans="1:13" ht="32.25" customHeight="1" thickBot="1">
      <c r="A46" s="3141" t="s">
        <v>273</v>
      </c>
      <c r="B46" s="3753">
        <f t="shared" ref="B46:M46" si="16">B32+B45</f>
        <v>13</v>
      </c>
      <c r="C46" s="3754">
        <f t="shared" si="16"/>
        <v>133</v>
      </c>
      <c r="D46" s="3754">
        <f t="shared" si="16"/>
        <v>146</v>
      </c>
      <c r="E46" s="3754">
        <f t="shared" si="16"/>
        <v>7</v>
      </c>
      <c r="F46" s="3754">
        <f t="shared" si="16"/>
        <v>191</v>
      </c>
      <c r="G46" s="3754">
        <f t="shared" si="16"/>
        <v>198</v>
      </c>
      <c r="H46" s="3754">
        <f t="shared" si="16"/>
        <v>1</v>
      </c>
      <c r="I46" s="3754">
        <f t="shared" si="16"/>
        <v>5</v>
      </c>
      <c r="J46" s="3754">
        <f t="shared" si="16"/>
        <v>6</v>
      </c>
      <c r="K46" s="3753">
        <f t="shared" si="16"/>
        <v>21</v>
      </c>
      <c r="L46" s="3753">
        <f t="shared" si="16"/>
        <v>329</v>
      </c>
      <c r="M46" s="3755">
        <f t="shared" si="16"/>
        <v>350</v>
      </c>
    </row>
    <row r="47" spans="1:13" ht="37.5" customHeight="1">
      <c r="A47" s="7315"/>
      <c r="B47" s="7315"/>
      <c r="C47" s="7315"/>
      <c r="D47" s="7315"/>
      <c r="E47" s="7315"/>
      <c r="F47" s="7315"/>
      <c r="G47" s="7315"/>
      <c r="H47" s="7315"/>
      <c r="I47" s="7315"/>
      <c r="J47" s="7315"/>
      <c r="K47" s="926"/>
      <c r="L47" s="926"/>
      <c r="M47" s="926"/>
    </row>
    <row r="48" spans="1:13" ht="26.25" customHeight="1">
      <c r="K48" s="926"/>
      <c r="L48" s="926"/>
      <c r="M48" s="926"/>
    </row>
    <row r="50" ht="80.099999999999994" customHeight="1"/>
  </sheetData>
  <mergeCells count="8">
    <mergeCell ref="A47:J47"/>
    <mergeCell ref="A4:A5"/>
    <mergeCell ref="A1:M1"/>
    <mergeCell ref="A2:M2"/>
    <mergeCell ref="B4:D4"/>
    <mergeCell ref="E4:G4"/>
    <mergeCell ref="H4:J4"/>
    <mergeCell ref="K4:M4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50" zoomScaleNormal="50" workbookViewId="0">
      <selection activeCell="D29" sqref="D29"/>
    </sheetView>
  </sheetViews>
  <sheetFormatPr defaultColWidth="9.140625" defaultRowHeight="20.25"/>
  <cols>
    <col min="1" max="1" width="84.5703125" style="205" customWidth="1"/>
    <col min="2" max="2" width="9.140625" style="205"/>
    <col min="3" max="3" width="10.5703125" style="205" customWidth="1"/>
    <col min="4" max="5" width="9.140625" style="205"/>
    <col min="6" max="6" width="11.28515625" style="205" customWidth="1"/>
    <col min="7" max="8" width="9.140625" style="205"/>
    <col min="9" max="9" width="10.85546875" style="205" customWidth="1"/>
    <col min="10" max="11" width="9.140625" style="205"/>
    <col min="12" max="12" width="10.85546875" style="205" customWidth="1"/>
    <col min="13" max="16384" width="9.140625" style="205"/>
  </cols>
  <sheetData>
    <row r="1" spans="1:19" ht="51" customHeight="1">
      <c r="A1" s="7323" t="s">
        <v>228</v>
      </c>
      <c r="B1" s="7323"/>
      <c r="C1" s="7323"/>
      <c r="D1" s="7323"/>
      <c r="E1" s="7323"/>
      <c r="F1" s="7323"/>
      <c r="G1" s="7323"/>
      <c r="H1" s="7323"/>
      <c r="I1" s="7323"/>
      <c r="J1" s="7323"/>
      <c r="K1" s="7323"/>
      <c r="L1" s="7323"/>
      <c r="M1" s="7323"/>
      <c r="N1" s="213"/>
      <c r="O1" s="213"/>
      <c r="P1" s="214"/>
      <c r="Q1" s="214"/>
      <c r="R1" s="214"/>
      <c r="S1" s="214"/>
    </row>
    <row r="2" spans="1:19" ht="22.5" customHeight="1">
      <c r="A2" s="6383" t="s">
        <v>274</v>
      </c>
      <c r="B2" s="6383"/>
      <c r="C2" s="6383"/>
      <c r="D2" s="6383"/>
      <c r="E2" s="6383"/>
      <c r="F2" s="6383"/>
      <c r="G2" s="6383"/>
      <c r="H2" s="6383"/>
      <c r="I2" s="6383"/>
      <c r="J2" s="6383"/>
      <c r="K2" s="6383"/>
      <c r="L2" s="6383"/>
      <c r="M2" s="6383"/>
      <c r="N2" s="206"/>
      <c r="O2" s="214"/>
      <c r="P2" s="214"/>
      <c r="Q2" s="214"/>
      <c r="R2" s="214"/>
      <c r="S2" s="214"/>
    </row>
    <row r="3" spans="1:19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</row>
    <row r="4" spans="1:19" ht="26.25" customHeight="1">
      <c r="A4" s="7330" t="s">
        <v>1</v>
      </c>
      <c r="B4" s="7324" t="s">
        <v>36</v>
      </c>
      <c r="C4" s="7325"/>
      <c r="D4" s="7326"/>
      <c r="E4" s="7324" t="s">
        <v>37</v>
      </c>
      <c r="F4" s="7325"/>
      <c r="G4" s="7326"/>
      <c r="H4" s="7324" t="s">
        <v>45</v>
      </c>
      <c r="I4" s="7325"/>
      <c r="J4" s="7326"/>
      <c r="K4" s="7327" t="s">
        <v>38</v>
      </c>
      <c r="L4" s="7328"/>
      <c r="M4" s="7329"/>
      <c r="N4" s="215"/>
      <c r="O4" s="207"/>
      <c r="P4" s="207"/>
      <c r="Q4" s="207"/>
      <c r="R4" s="207"/>
      <c r="S4" s="207"/>
    </row>
    <row r="5" spans="1:19" ht="171.75" customHeight="1">
      <c r="A5" s="7331"/>
      <c r="B5" s="468" t="s">
        <v>7</v>
      </c>
      <c r="C5" s="468" t="s">
        <v>8</v>
      </c>
      <c r="D5" s="468" t="s">
        <v>9</v>
      </c>
      <c r="E5" s="468" t="s">
        <v>7</v>
      </c>
      <c r="F5" s="468" t="s">
        <v>8</v>
      </c>
      <c r="G5" s="468" t="s">
        <v>9</v>
      </c>
      <c r="H5" s="468" t="s">
        <v>7</v>
      </c>
      <c r="I5" s="468" t="s">
        <v>8</v>
      </c>
      <c r="J5" s="468" t="s">
        <v>9</v>
      </c>
      <c r="K5" s="468" t="s">
        <v>7</v>
      </c>
      <c r="L5" s="468" t="s">
        <v>8</v>
      </c>
      <c r="M5" s="471" t="s">
        <v>9</v>
      </c>
      <c r="N5" s="215"/>
      <c r="O5" s="207"/>
      <c r="P5" s="207"/>
      <c r="Q5" s="207"/>
      <c r="R5" s="207"/>
      <c r="S5" s="207"/>
    </row>
    <row r="6" spans="1:19" ht="33" customHeight="1">
      <c r="A6" s="472" t="s">
        <v>10</v>
      </c>
      <c r="B6" s="208"/>
      <c r="C6" s="209"/>
      <c r="D6" s="210"/>
      <c r="E6" s="208"/>
      <c r="F6" s="209"/>
      <c r="G6" s="211"/>
      <c r="H6" s="208"/>
      <c r="I6" s="209"/>
      <c r="J6" s="210"/>
      <c r="K6" s="216"/>
      <c r="L6" s="217"/>
      <c r="M6" s="218"/>
      <c r="N6" s="215"/>
      <c r="O6" s="207"/>
      <c r="P6" s="207"/>
      <c r="Q6" s="207"/>
      <c r="R6" s="207"/>
      <c r="S6" s="207"/>
    </row>
    <row r="7" spans="1:19" ht="28.5" customHeight="1">
      <c r="A7" s="473" t="s">
        <v>260</v>
      </c>
      <c r="B7" s="157">
        <f>B11+B14</f>
        <v>0</v>
      </c>
      <c r="C7" s="157">
        <f t="shared" ref="C7:M7" si="0">C11+C14</f>
        <v>10</v>
      </c>
      <c r="D7" s="157">
        <f t="shared" si="0"/>
        <v>10</v>
      </c>
      <c r="E7" s="157">
        <f t="shared" si="0"/>
        <v>0</v>
      </c>
      <c r="F7" s="157">
        <f t="shared" si="0"/>
        <v>17</v>
      </c>
      <c r="G7" s="157">
        <f t="shared" si="0"/>
        <v>17</v>
      </c>
      <c r="H7" s="157">
        <f t="shared" si="0"/>
        <v>0</v>
      </c>
      <c r="I7" s="157">
        <f t="shared" si="0"/>
        <v>0</v>
      </c>
      <c r="J7" s="157">
        <f t="shared" si="0"/>
        <v>0</v>
      </c>
      <c r="K7" s="157">
        <f t="shared" si="0"/>
        <v>0</v>
      </c>
      <c r="L7" s="157">
        <f t="shared" si="0"/>
        <v>27</v>
      </c>
      <c r="M7" s="181">
        <f t="shared" si="0"/>
        <v>27</v>
      </c>
      <c r="N7" s="215"/>
      <c r="O7" s="207"/>
      <c r="P7" s="207"/>
      <c r="Q7" s="207"/>
      <c r="R7" s="207"/>
      <c r="S7" s="207"/>
    </row>
    <row r="8" spans="1:19" ht="36.75" customHeight="1">
      <c r="A8" s="158" t="s">
        <v>27</v>
      </c>
      <c r="B8" s="159">
        <f>B7</f>
        <v>0</v>
      </c>
      <c r="C8" s="159">
        <f t="shared" ref="C8:M8" si="1">C7</f>
        <v>10</v>
      </c>
      <c r="D8" s="159">
        <f t="shared" si="1"/>
        <v>10</v>
      </c>
      <c r="E8" s="159">
        <f t="shared" si="1"/>
        <v>0</v>
      </c>
      <c r="F8" s="159">
        <f t="shared" si="1"/>
        <v>17</v>
      </c>
      <c r="G8" s="159">
        <f t="shared" si="1"/>
        <v>17</v>
      </c>
      <c r="H8" s="159">
        <f t="shared" si="1"/>
        <v>0</v>
      </c>
      <c r="I8" s="159">
        <f t="shared" si="1"/>
        <v>0</v>
      </c>
      <c r="J8" s="159">
        <f t="shared" si="1"/>
        <v>0</v>
      </c>
      <c r="K8" s="159">
        <f t="shared" si="1"/>
        <v>0</v>
      </c>
      <c r="L8" s="159">
        <f t="shared" si="1"/>
        <v>27</v>
      </c>
      <c r="M8" s="182">
        <f t="shared" si="1"/>
        <v>27</v>
      </c>
      <c r="N8" s="215"/>
      <c r="O8" s="207"/>
      <c r="P8" s="207"/>
      <c r="Q8" s="207"/>
      <c r="R8" s="207"/>
      <c r="S8" s="207"/>
    </row>
    <row r="9" spans="1:19">
      <c r="A9" s="160" t="s">
        <v>15</v>
      </c>
      <c r="B9" s="161"/>
      <c r="C9" s="62"/>
      <c r="D9" s="162"/>
      <c r="E9" s="161"/>
      <c r="F9" s="62"/>
      <c r="G9" s="162"/>
      <c r="H9" s="161"/>
      <c r="I9" s="62"/>
      <c r="J9" s="162"/>
      <c r="K9" s="183"/>
      <c r="L9" s="62"/>
      <c r="M9" s="184"/>
      <c r="N9" s="215"/>
      <c r="O9" s="207"/>
      <c r="P9" s="207"/>
      <c r="Q9" s="207"/>
      <c r="R9" s="207"/>
      <c r="S9" s="207"/>
    </row>
    <row r="10" spans="1:19" ht="37.5" customHeight="1">
      <c r="A10" s="61" t="s">
        <v>16</v>
      </c>
      <c r="B10" s="163"/>
      <c r="C10" s="164"/>
      <c r="D10" s="165"/>
      <c r="E10" s="163"/>
      <c r="F10" s="164"/>
      <c r="G10" s="165"/>
      <c r="H10" s="163"/>
      <c r="I10" s="164"/>
      <c r="J10" s="165"/>
      <c r="K10" s="185"/>
      <c r="L10" s="186"/>
      <c r="M10" s="187"/>
      <c r="N10" s="219"/>
      <c r="O10" s="207"/>
      <c r="P10" s="207"/>
      <c r="Q10" s="207"/>
      <c r="R10" s="207"/>
      <c r="S10" s="207"/>
    </row>
    <row r="11" spans="1:19" ht="29.25" customHeight="1">
      <c r="A11" s="470" t="s">
        <v>260</v>
      </c>
      <c r="B11" s="166">
        <v>0</v>
      </c>
      <c r="C11" s="167">
        <v>10</v>
      </c>
      <c r="D11" s="168">
        <v>10</v>
      </c>
      <c r="E11" s="166">
        <v>0</v>
      </c>
      <c r="F11" s="167">
        <v>17</v>
      </c>
      <c r="G11" s="168">
        <v>17</v>
      </c>
      <c r="H11" s="166">
        <v>0</v>
      </c>
      <c r="I11" s="167">
        <v>0</v>
      </c>
      <c r="J11" s="189">
        <v>0</v>
      </c>
      <c r="K11" s="190">
        <f>SUM(B11,E11,H11)</f>
        <v>0</v>
      </c>
      <c r="L11" s="190">
        <f>SUM(C11,F11,I11)</f>
        <v>27</v>
      </c>
      <c r="M11" s="191">
        <f>SUM(K11:L11)</f>
        <v>27</v>
      </c>
      <c r="N11" s="220"/>
      <c r="O11" s="207"/>
      <c r="P11" s="207"/>
      <c r="Q11" s="207"/>
      <c r="R11" s="207"/>
      <c r="S11" s="207"/>
    </row>
    <row r="12" spans="1:19" ht="29.25" customHeight="1">
      <c r="A12" s="469" t="s">
        <v>17</v>
      </c>
      <c r="B12" s="170">
        <f>B11</f>
        <v>0</v>
      </c>
      <c r="C12" s="170">
        <f t="shared" ref="C12:M12" si="2">C11</f>
        <v>10</v>
      </c>
      <c r="D12" s="170">
        <f t="shared" si="2"/>
        <v>10</v>
      </c>
      <c r="E12" s="170">
        <f t="shared" si="2"/>
        <v>0</v>
      </c>
      <c r="F12" s="170">
        <f t="shared" si="2"/>
        <v>17</v>
      </c>
      <c r="G12" s="170">
        <f t="shared" si="2"/>
        <v>17</v>
      </c>
      <c r="H12" s="170">
        <f t="shared" si="2"/>
        <v>0</v>
      </c>
      <c r="I12" s="170">
        <f t="shared" si="2"/>
        <v>0</v>
      </c>
      <c r="J12" s="170">
        <f t="shared" si="2"/>
        <v>0</v>
      </c>
      <c r="K12" s="170">
        <f t="shared" si="2"/>
        <v>0</v>
      </c>
      <c r="L12" s="170">
        <f t="shared" si="2"/>
        <v>27</v>
      </c>
      <c r="M12" s="195">
        <f t="shared" si="2"/>
        <v>27</v>
      </c>
      <c r="N12" s="221"/>
      <c r="O12" s="207"/>
      <c r="P12" s="207"/>
      <c r="Q12" s="207"/>
      <c r="R12" s="207"/>
      <c r="S12" s="207"/>
    </row>
    <row r="13" spans="1:19" ht="26.25" customHeight="1">
      <c r="A13" s="171" t="s">
        <v>18</v>
      </c>
      <c r="B13" s="172"/>
      <c r="C13" s="173"/>
      <c r="D13" s="174"/>
      <c r="E13" s="172"/>
      <c r="F13" s="173"/>
      <c r="G13" s="174"/>
      <c r="H13" s="172"/>
      <c r="I13" s="197"/>
      <c r="J13" s="198"/>
      <c r="K13" s="199"/>
      <c r="L13" s="200"/>
      <c r="M13" s="201"/>
      <c r="N13" s="220"/>
      <c r="O13" s="207"/>
      <c r="P13" s="207"/>
      <c r="Q13" s="207"/>
      <c r="R13" s="207"/>
      <c r="S13" s="207"/>
    </row>
    <row r="14" spans="1:19" ht="23.25" customHeight="1">
      <c r="A14" s="470" t="s">
        <v>260</v>
      </c>
      <c r="B14" s="166">
        <v>0</v>
      </c>
      <c r="C14" s="167">
        <v>0</v>
      </c>
      <c r="D14" s="168">
        <v>0</v>
      </c>
      <c r="E14" s="166">
        <v>0</v>
      </c>
      <c r="F14" s="167">
        <v>0</v>
      </c>
      <c r="G14" s="168">
        <v>0</v>
      </c>
      <c r="H14" s="166">
        <v>0</v>
      </c>
      <c r="I14" s="167">
        <v>0</v>
      </c>
      <c r="J14" s="189">
        <v>0</v>
      </c>
      <c r="K14" s="190">
        <f>SUM(B14,E14,H14)</f>
        <v>0</v>
      </c>
      <c r="L14" s="190">
        <f>SUM(C14,F14,I14)</f>
        <v>0</v>
      </c>
      <c r="M14" s="191">
        <f>SUM(K14:L14)</f>
        <v>0</v>
      </c>
      <c r="N14" s="220"/>
      <c r="O14" s="207"/>
      <c r="P14" s="207"/>
      <c r="Q14" s="207"/>
      <c r="R14" s="207"/>
      <c r="S14" s="207"/>
    </row>
    <row r="15" spans="1:19" ht="28.5" customHeight="1">
      <c r="A15" s="469" t="s">
        <v>19</v>
      </c>
      <c r="B15" s="177">
        <f>B14</f>
        <v>0</v>
      </c>
      <c r="C15" s="177">
        <f t="shared" ref="C15:M15" si="3">C14</f>
        <v>0</v>
      </c>
      <c r="D15" s="177">
        <f t="shared" si="3"/>
        <v>0</v>
      </c>
      <c r="E15" s="177">
        <f t="shared" si="3"/>
        <v>0</v>
      </c>
      <c r="F15" s="177">
        <f t="shared" si="3"/>
        <v>0</v>
      </c>
      <c r="G15" s="177">
        <f t="shared" si="3"/>
        <v>0</v>
      </c>
      <c r="H15" s="177">
        <f t="shared" si="3"/>
        <v>0</v>
      </c>
      <c r="I15" s="177">
        <f t="shared" si="3"/>
        <v>0</v>
      </c>
      <c r="J15" s="177">
        <f t="shared" si="3"/>
        <v>0</v>
      </c>
      <c r="K15" s="177">
        <f t="shared" si="3"/>
        <v>0</v>
      </c>
      <c r="L15" s="177">
        <f t="shared" si="3"/>
        <v>0</v>
      </c>
      <c r="M15" s="195">
        <f t="shared" si="3"/>
        <v>0</v>
      </c>
      <c r="N15" s="220"/>
      <c r="O15" s="207"/>
      <c r="P15" s="207"/>
      <c r="Q15" s="207"/>
      <c r="R15" s="207"/>
      <c r="S15" s="207"/>
    </row>
    <row r="16" spans="1:19" ht="30" customHeight="1">
      <c r="A16" s="58" t="s">
        <v>275</v>
      </c>
      <c r="B16" s="212">
        <f>B8</f>
        <v>0</v>
      </c>
      <c r="C16" s="212">
        <f t="shared" ref="C16:M16" si="4">C8</f>
        <v>10</v>
      </c>
      <c r="D16" s="212">
        <f t="shared" si="4"/>
        <v>10</v>
      </c>
      <c r="E16" s="212">
        <f t="shared" si="4"/>
        <v>0</v>
      </c>
      <c r="F16" s="212">
        <f t="shared" si="4"/>
        <v>17</v>
      </c>
      <c r="G16" s="212">
        <f t="shared" si="4"/>
        <v>17</v>
      </c>
      <c r="H16" s="212">
        <f t="shared" si="4"/>
        <v>0</v>
      </c>
      <c r="I16" s="212">
        <f t="shared" si="4"/>
        <v>0</v>
      </c>
      <c r="J16" s="212">
        <f t="shared" si="4"/>
        <v>0</v>
      </c>
      <c r="K16" s="212">
        <f t="shared" si="4"/>
        <v>0</v>
      </c>
      <c r="L16" s="212">
        <f t="shared" si="4"/>
        <v>27</v>
      </c>
      <c r="M16" s="222">
        <f t="shared" si="4"/>
        <v>27</v>
      </c>
      <c r="N16" s="223"/>
      <c r="O16" s="207"/>
      <c r="P16" s="207"/>
      <c r="Q16" s="207"/>
      <c r="R16" s="207"/>
      <c r="S16" s="207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60"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75" zoomScaleNormal="75" workbookViewId="0">
      <selection activeCell="O29" sqref="O29"/>
    </sheetView>
  </sheetViews>
  <sheetFormatPr defaultColWidth="9" defaultRowHeight="20.25"/>
  <cols>
    <col min="1" max="1" width="75.140625" style="67" customWidth="1"/>
    <col min="2" max="2" width="9.140625" style="67" customWidth="1"/>
    <col min="3" max="3" width="8.7109375" style="67" customWidth="1"/>
    <col min="4" max="4" width="7.5703125" style="67" customWidth="1"/>
    <col min="5" max="6" width="9.140625" style="67" customWidth="1"/>
    <col min="7" max="7" width="7.85546875" style="67" customWidth="1"/>
    <col min="8" max="9" width="9.140625" style="67" customWidth="1"/>
    <col min="10" max="10" width="8.140625" style="67" customWidth="1"/>
    <col min="11" max="12" width="9.140625" style="67" customWidth="1"/>
    <col min="13" max="13" width="7.42578125" style="67" customWidth="1"/>
    <col min="14" max="256" width="9.140625" style="67"/>
    <col min="257" max="257" width="75.140625" style="67" customWidth="1"/>
    <col min="258" max="269" width="9.140625" style="67" customWidth="1"/>
    <col min="270" max="512" width="9.140625" style="67"/>
    <col min="513" max="513" width="75.140625" style="67" customWidth="1"/>
    <col min="514" max="525" width="9.140625" style="67" customWidth="1"/>
    <col min="526" max="768" width="9.140625" style="67"/>
    <col min="769" max="769" width="75.140625" style="67" customWidth="1"/>
    <col min="770" max="781" width="9.140625" style="67" customWidth="1"/>
    <col min="782" max="1024" width="9.140625" style="67"/>
    <col min="1025" max="1025" width="75.140625" style="67" customWidth="1"/>
    <col min="1026" max="1037" width="9.140625" style="67" customWidth="1"/>
    <col min="1038" max="1280" width="9.140625" style="67"/>
    <col min="1281" max="1281" width="75.140625" style="67" customWidth="1"/>
    <col min="1282" max="1293" width="9.140625" style="67" customWidth="1"/>
    <col min="1294" max="1536" width="9.140625" style="67"/>
    <col min="1537" max="1537" width="75.140625" style="67" customWidth="1"/>
    <col min="1538" max="1549" width="9.140625" style="67" customWidth="1"/>
    <col min="1550" max="1792" width="9.140625" style="67"/>
    <col min="1793" max="1793" width="75.140625" style="67" customWidth="1"/>
    <col min="1794" max="1805" width="9.140625" style="67" customWidth="1"/>
    <col min="1806" max="2048" width="9.140625" style="67"/>
    <col min="2049" max="2049" width="75.140625" style="67" customWidth="1"/>
    <col min="2050" max="2061" width="9.140625" style="67" customWidth="1"/>
    <col min="2062" max="2304" width="9.140625" style="67"/>
    <col min="2305" max="2305" width="75.140625" style="67" customWidth="1"/>
    <col min="2306" max="2317" width="9.140625" style="67" customWidth="1"/>
    <col min="2318" max="2560" width="9.140625" style="67"/>
    <col min="2561" max="2561" width="75.140625" style="67" customWidth="1"/>
    <col min="2562" max="2573" width="9.140625" style="67" customWidth="1"/>
    <col min="2574" max="2816" width="9.140625" style="67"/>
    <col min="2817" max="2817" width="75.140625" style="67" customWidth="1"/>
    <col min="2818" max="2829" width="9.140625" style="67" customWidth="1"/>
    <col min="2830" max="3072" width="9.140625" style="67"/>
    <col min="3073" max="3073" width="75.140625" style="67" customWidth="1"/>
    <col min="3074" max="3085" width="9.140625" style="67" customWidth="1"/>
    <col min="3086" max="3328" width="9.140625" style="67"/>
    <col min="3329" max="3329" width="75.140625" style="67" customWidth="1"/>
    <col min="3330" max="3341" width="9.140625" style="67" customWidth="1"/>
    <col min="3342" max="3584" width="9.140625" style="67"/>
    <col min="3585" max="3585" width="75.140625" style="67" customWidth="1"/>
    <col min="3586" max="3597" width="9.140625" style="67" customWidth="1"/>
    <col min="3598" max="3840" width="9.140625" style="67"/>
    <col min="3841" max="3841" width="75.140625" style="67" customWidth="1"/>
    <col min="3842" max="3853" width="9.140625" style="67" customWidth="1"/>
    <col min="3854" max="4096" width="9.140625" style="67"/>
    <col min="4097" max="4097" width="75.140625" style="67" customWidth="1"/>
    <col min="4098" max="4109" width="9.140625" style="67" customWidth="1"/>
    <col min="4110" max="4352" width="9.140625" style="67"/>
    <col min="4353" max="4353" width="75.140625" style="67" customWidth="1"/>
    <col min="4354" max="4365" width="9.140625" style="67" customWidth="1"/>
    <col min="4366" max="4608" width="9.140625" style="67"/>
    <col min="4609" max="4609" width="75.140625" style="67" customWidth="1"/>
    <col min="4610" max="4621" width="9.140625" style="67" customWidth="1"/>
    <col min="4622" max="4864" width="9.140625" style="67"/>
    <col min="4865" max="4865" width="75.140625" style="67" customWidth="1"/>
    <col min="4866" max="4877" width="9.140625" style="67" customWidth="1"/>
    <col min="4878" max="5120" width="9.140625" style="67"/>
    <col min="5121" max="5121" width="75.140625" style="67" customWidth="1"/>
    <col min="5122" max="5133" width="9.140625" style="67" customWidth="1"/>
    <col min="5134" max="5376" width="9.140625" style="67"/>
    <col min="5377" max="5377" width="75.140625" style="67" customWidth="1"/>
    <col min="5378" max="5389" width="9.140625" style="67" customWidth="1"/>
    <col min="5390" max="5632" width="9.140625" style="67"/>
    <col min="5633" max="5633" width="75.140625" style="67" customWidth="1"/>
    <col min="5634" max="5645" width="9.140625" style="67" customWidth="1"/>
    <col min="5646" max="5888" width="9.140625" style="67"/>
    <col min="5889" max="5889" width="75.140625" style="67" customWidth="1"/>
    <col min="5890" max="5901" width="9.140625" style="67" customWidth="1"/>
    <col min="5902" max="6144" width="9.140625" style="67"/>
    <col min="6145" max="6145" width="75.140625" style="67" customWidth="1"/>
    <col min="6146" max="6157" width="9.140625" style="67" customWidth="1"/>
    <col min="6158" max="6400" width="9.140625" style="67"/>
    <col min="6401" max="6401" width="75.140625" style="67" customWidth="1"/>
    <col min="6402" max="6413" width="9.140625" style="67" customWidth="1"/>
    <col min="6414" max="6656" width="9.140625" style="67"/>
    <col min="6657" max="6657" width="75.140625" style="67" customWidth="1"/>
    <col min="6658" max="6669" width="9.140625" style="67" customWidth="1"/>
    <col min="6670" max="6912" width="9.140625" style="67"/>
    <col min="6913" max="6913" width="75.140625" style="67" customWidth="1"/>
    <col min="6914" max="6925" width="9.140625" style="67" customWidth="1"/>
    <col min="6926" max="7168" width="9.140625" style="67"/>
    <col min="7169" max="7169" width="75.140625" style="67" customWidth="1"/>
    <col min="7170" max="7181" width="9.140625" style="67" customWidth="1"/>
    <col min="7182" max="7424" width="9.140625" style="67"/>
    <col min="7425" max="7425" width="75.140625" style="67" customWidth="1"/>
    <col min="7426" max="7437" width="9.140625" style="67" customWidth="1"/>
    <col min="7438" max="7680" width="9.140625" style="67"/>
    <col min="7681" max="7681" width="75.140625" style="67" customWidth="1"/>
    <col min="7682" max="7693" width="9.140625" style="67" customWidth="1"/>
    <col min="7694" max="7936" width="9.140625" style="67"/>
    <col min="7937" max="7937" width="75.140625" style="67" customWidth="1"/>
    <col min="7938" max="7949" width="9.140625" style="67" customWidth="1"/>
    <col min="7950" max="8192" width="9.140625" style="67"/>
    <col min="8193" max="8193" width="75.140625" style="67" customWidth="1"/>
    <col min="8194" max="8205" width="9.140625" style="67" customWidth="1"/>
    <col min="8206" max="8448" width="9.140625" style="67"/>
    <col min="8449" max="8449" width="75.140625" style="67" customWidth="1"/>
    <col min="8450" max="8461" width="9.140625" style="67" customWidth="1"/>
    <col min="8462" max="8704" width="9.140625" style="67"/>
    <col min="8705" max="8705" width="75.140625" style="67" customWidth="1"/>
    <col min="8706" max="8717" width="9.140625" style="67" customWidth="1"/>
    <col min="8718" max="8960" width="9.140625" style="67"/>
    <col min="8961" max="8961" width="75.140625" style="67" customWidth="1"/>
    <col min="8962" max="8973" width="9.140625" style="67" customWidth="1"/>
    <col min="8974" max="9216" width="9.140625" style="67"/>
    <col min="9217" max="9217" width="75.140625" style="67" customWidth="1"/>
    <col min="9218" max="9229" width="9.140625" style="67" customWidth="1"/>
    <col min="9230" max="9472" width="9.140625" style="67"/>
    <col min="9473" max="9473" width="75.140625" style="67" customWidth="1"/>
    <col min="9474" max="9485" width="9.140625" style="67" customWidth="1"/>
    <col min="9486" max="9728" width="9.140625" style="67"/>
    <col min="9729" max="9729" width="75.140625" style="67" customWidth="1"/>
    <col min="9730" max="9741" width="9.140625" style="67" customWidth="1"/>
    <col min="9742" max="9984" width="9.140625" style="67"/>
    <col min="9985" max="9985" width="75.140625" style="67" customWidth="1"/>
    <col min="9986" max="9997" width="9.140625" style="67" customWidth="1"/>
    <col min="9998" max="10240" width="9.140625" style="67"/>
    <col min="10241" max="10241" width="75.140625" style="67" customWidth="1"/>
    <col min="10242" max="10253" width="9.140625" style="67" customWidth="1"/>
    <col min="10254" max="10496" width="9.140625" style="67"/>
    <col min="10497" max="10497" width="75.140625" style="67" customWidth="1"/>
    <col min="10498" max="10509" width="9.140625" style="67" customWidth="1"/>
    <col min="10510" max="10752" width="9.140625" style="67"/>
    <col min="10753" max="10753" width="75.140625" style="67" customWidth="1"/>
    <col min="10754" max="10765" width="9.140625" style="67" customWidth="1"/>
    <col min="10766" max="11008" width="9.140625" style="67"/>
    <col min="11009" max="11009" width="75.140625" style="67" customWidth="1"/>
    <col min="11010" max="11021" width="9.140625" style="67" customWidth="1"/>
    <col min="11022" max="11264" width="9.140625" style="67"/>
    <col min="11265" max="11265" width="75.140625" style="67" customWidth="1"/>
    <col min="11266" max="11277" width="9.140625" style="67" customWidth="1"/>
    <col min="11278" max="11520" width="9.140625" style="67"/>
    <col min="11521" max="11521" width="75.140625" style="67" customWidth="1"/>
    <col min="11522" max="11533" width="9.140625" style="67" customWidth="1"/>
    <col min="11534" max="11776" width="9.140625" style="67"/>
    <col min="11777" max="11777" width="75.140625" style="67" customWidth="1"/>
    <col min="11778" max="11789" width="9.140625" style="67" customWidth="1"/>
    <col min="11790" max="12032" width="9.140625" style="67"/>
    <col min="12033" max="12033" width="75.140625" style="67" customWidth="1"/>
    <col min="12034" max="12045" width="9.140625" style="67" customWidth="1"/>
    <col min="12046" max="12288" width="9.140625" style="67"/>
    <col min="12289" max="12289" width="75.140625" style="67" customWidth="1"/>
    <col min="12290" max="12301" width="9.140625" style="67" customWidth="1"/>
    <col min="12302" max="12544" width="9.140625" style="67"/>
    <col min="12545" max="12545" width="75.140625" style="67" customWidth="1"/>
    <col min="12546" max="12557" width="9.140625" style="67" customWidth="1"/>
    <col min="12558" max="12800" width="9.140625" style="67"/>
    <col min="12801" max="12801" width="75.140625" style="67" customWidth="1"/>
    <col min="12802" max="12813" width="9.140625" style="67" customWidth="1"/>
    <col min="12814" max="13056" width="9.140625" style="67"/>
    <col min="13057" max="13057" width="75.140625" style="67" customWidth="1"/>
    <col min="13058" max="13069" width="9.140625" style="67" customWidth="1"/>
    <col min="13070" max="13312" width="9.140625" style="67"/>
    <col min="13313" max="13313" width="75.140625" style="67" customWidth="1"/>
    <col min="13314" max="13325" width="9.140625" style="67" customWidth="1"/>
    <col min="13326" max="13568" width="9.140625" style="67"/>
    <col min="13569" max="13569" width="75.140625" style="67" customWidth="1"/>
    <col min="13570" max="13581" width="9.140625" style="67" customWidth="1"/>
    <col min="13582" max="13824" width="9.140625" style="67"/>
    <col min="13825" max="13825" width="75.140625" style="67" customWidth="1"/>
    <col min="13826" max="13837" width="9.140625" style="67" customWidth="1"/>
    <col min="13838" max="14080" width="9.140625" style="67"/>
    <col min="14081" max="14081" width="75.140625" style="67" customWidth="1"/>
    <col min="14082" max="14093" width="9.140625" style="67" customWidth="1"/>
    <col min="14094" max="14336" width="9.140625" style="67"/>
    <col min="14337" max="14337" width="75.140625" style="67" customWidth="1"/>
    <col min="14338" max="14349" width="9.140625" style="67" customWidth="1"/>
    <col min="14350" max="14592" width="9.140625" style="67"/>
    <col min="14593" max="14593" width="75.140625" style="67" customWidth="1"/>
    <col min="14594" max="14605" width="9.140625" style="67" customWidth="1"/>
    <col min="14606" max="14848" width="9.140625" style="67"/>
    <col min="14849" max="14849" width="75.140625" style="67" customWidth="1"/>
    <col min="14850" max="14861" width="9.140625" style="67" customWidth="1"/>
    <col min="14862" max="15104" width="9.140625" style="67"/>
    <col min="15105" max="15105" width="75.140625" style="67" customWidth="1"/>
    <col min="15106" max="15117" width="9.140625" style="67" customWidth="1"/>
    <col min="15118" max="15360" width="9.140625" style="67"/>
    <col min="15361" max="15361" width="75.140625" style="67" customWidth="1"/>
    <col min="15362" max="15373" width="9.140625" style="67" customWidth="1"/>
    <col min="15374" max="15616" width="9.140625" style="67"/>
    <col min="15617" max="15617" width="75.140625" style="67" customWidth="1"/>
    <col min="15618" max="15629" width="9.140625" style="67" customWidth="1"/>
    <col min="15630" max="15872" width="9.140625" style="67"/>
    <col min="15873" max="15873" width="75.140625" style="67" customWidth="1"/>
    <col min="15874" max="15885" width="9.140625" style="67" customWidth="1"/>
    <col min="15886" max="16128" width="9.140625" style="67"/>
    <col min="16129" max="16129" width="75.140625" style="67" customWidth="1"/>
    <col min="16130" max="16141" width="9.140625" style="67" customWidth="1"/>
    <col min="16142" max="16384" width="9.140625" style="67"/>
  </cols>
  <sheetData>
    <row r="1" spans="1:19" ht="20.25" customHeight="1">
      <c r="A1" s="6383" t="s">
        <v>228</v>
      </c>
      <c r="B1" s="6383"/>
      <c r="C1" s="6383"/>
      <c r="D1" s="6383"/>
      <c r="E1" s="6383"/>
      <c r="F1" s="6383"/>
      <c r="G1" s="6383"/>
      <c r="H1" s="6383"/>
      <c r="I1" s="6383"/>
      <c r="J1" s="6383"/>
      <c r="K1" s="6383"/>
      <c r="L1" s="6383"/>
      <c r="M1" s="6383"/>
      <c r="N1" s="179"/>
      <c r="O1" s="179"/>
      <c r="P1" s="57"/>
      <c r="Q1" s="57"/>
      <c r="R1" s="57"/>
      <c r="S1" s="57"/>
    </row>
    <row r="2" spans="1:19" ht="20.25" customHeight="1">
      <c r="A2" s="6383" t="s">
        <v>415</v>
      </c>
      <c r="B2" s="6383"/>
      <c r="C2" s="6383"/>
      <c r="D2" s="6383"/>
      <c r="E2" s="6383"/>
      <c r="F2" s="6383"/>
      <c r="G2" s="6383"/>
      <c r="H2" s="6383"/>
      <c r="I2" s="6383"/>
      <c r="J2" s="6383"/>
      <c r="K2" s="6383"/>
      <c r="L2" s="6383"/>
      <c r="M2" s="6383"/>
      <c r="N2" s="56"/>
      <c r="O2" s="57"/>
      <c r="P2" s="57"/>
      <c r="Q2" s="57"/>
      <c r="R2" s="57"/>
      <c r="S2" s="57"/>
    </row>
    <row r="3" spans="1:19">
      <c r="A3" s="5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21" customHeight="1">
      <c r="A4" s="7330" t="s">
        <v>1</v>
      </c>
      <c r="B4" s="7324" t="s">
        <v>36</v>
      </c>
      <c r="C4" s="7332"/>
      <c r="D4" s="7333"/>
      <c r="E4" s="7324" t="s">
        <v>37</v>
      </c>
      <c r="F4" s="7332"/>
      <c r="G4" s="7333"/>
      <c r="H4" s="7324" t="s">
        <v>45</v>
      </c>
      <c r="I4" s="7332"/>
      <c r="J4" s="7333"/>
      <c r="K4" s="7327" t="s">
        <v>38</v>
      </c>
      <c r="L4" s="7285"/>
      <c r="M4" s="7286"/>
      <c r="N4" s="180"/>
      <c r="O4" s="64"/>
      <c r="P4" s="64"/>
      <c r="Q4" s="64"/>
      <c r="R4" s="64"/>
      <c r="S4" s="64"/>
    </row>
    <row r="5" spans="1:19" ht="138.75" customHeight="1" thickBot="1">
      <c r="A5" s="7271"/>
      <c r="B5" s="474" t="s">
        <v>7</v>
      </c>
      <c r="C5" s="474" t="s">
        <v>8</v>
      </c>
      <c r="D5" s="474" t="s">
        <v>9</v>
      </c>
      <c r="E5" s="474" t="s">
        <v>7</v>
      </c>
      <c r="F5" s="474" t="s">
        <v>8</v>
      </c>
      <c r="G5" s="474" t="s">
        <v>9</v>
      </c>
      <c r="H5" s="474" t="s">
        <v>7</v>
      </c>
      <c r="I5" s="474" t="s">
        <v>8</v>
      </c>
      <c r="J5" s="474" t="s">
        <v>9</v>
      </c>
      <c r="K5" s="474" t="s">
        <v>7</v>
      </c>
      <c r="L5" s="474" t="s">
        <v>8</v>
      </c>
      <c r="M5" s="471" t="s">
        <v>9</v>
      </c>
      <c r="N5" s="180"/>
      <c r="O5" s="64"/>
      <c r="P5" s="64"/>
      <c r="Q5" s="64"/>
      <c r="R5" s="64"/>
      <c r="S5" s="64"/>
    </row>
    <row r="6" spans="1:19" ht="21" thickBot="1">
      <c r="A6" s="1344" t="s">
        <v>10</v>
      </c>
      <c r="B6" s="1345"/>
      <c r="C6" s="1346"/>
      <c r="D6" s="1347"/>
      <c r="E6" s="1345"/>
      <c r="F6" s="1346"/>
      <c r="G6" s="1348"/>
      <c r="H6" s="1345"/>
      <c r="I6" s="1346"/>
      <c r="J6" s="1347"/>
      <c r="K6" s="1349"/>
      <c r="L6" s="1350"/>
      <c r="M6" s="1351"/>
      <c r="N6" s="180"/>
      <c r="O6" s="64"/>
      <c r="P6" s="64"/>
      <c r="Q6" s="64"/>
      <c r="R6" s="64"/>
      <c r="S6" s="64"/>
    </row>
    <row r="7" spans="1:19" ht="21" thickBot="1">
      <c r="A7" s="1358" t="s">
        <v>202</v>
      </c>
      <c r="B7" s="1359">
        <f t="shared" ref="B7:J7" si="0">SUM(B11,B14)</f>
        <v>0</v>
      </c>
      <c r="C7" s="1359">
        <f t="shared" si="0"/>
        <v>24</v>
      </c>
      <c r="D7" s="1359">
        <f t="shared" si="0"/>
        <v>24</v>
      </c>
      <c r="E7" s="1359">
        <f t="shared" si="0"/>
        <v>0</v>
      </c>
      <c r="F7" s="1359">
        <f t="shared" si="0"/>
        <v>0</v>
      </c>
      <c r="G7" s="1359">
        <f t="shared" si="0"/>
        <v>0</v>
      </c>
      <c r="H7" s="1359">
        <f t="shared" si="0"/>
        <v>0</v>
      </c>
      <c r="I7" s="1359">
        <f t="shared" si="0"/>
        <v>0</v>
      </c>
      <c r="J7" s="1359">
        <f t="shared" si="0"/>
        <v>0</v>
      </c>
      <c r="K7" s="1359">
        <f>K11+K14</f>
        <v>0</v>
      </c>
      <c r="L7" s="1359">
        <f>L11+L14</f>
        <v>24</v>
      </c>
      <c r="M7" s="1360">
        <f>M11+M14</f>
        <v>24</v>
      </c>
      <c r="N7" s="180"/>
      <c r="O7" s="64"/>
      <c r="P7" s="64"/>
      <c r="Q7" s="64"/>
      <c r="R7" s="64"/>
      <c r="S7" s="64"/>
    </row>
    <row r="8" spans="1:19" ht="21" thickBot="1">
      <c r="A8" s="1361" t="s">
        <v>27</v>
      </c>
      <c r="B8" s="1362">
        <f t="shared" ref="B8:J8" si="1">SUM(B12,B15)</f>
        <v>0</v>
      </c>
      <c r="C8" s="1362">
        <f t="shared" si="1"/>
        <v>24</v>
      </c>
      <c r="D8" s="1362">
        <f t="shared" si="1"/>
        <v>24</v>
      </c>
      <c r="E8" s="1362">
        <f t="shared" si="1"/>
        <v>0</v>
      </c>
      <c r="F8" s="1362">
        <f t="shared" si="1"/>
        <v>0</v>
      </c>
      <c r="G8" s="1362">
        <f t="shared" si="1"/>
        <v>0</v>
      </c>
      <c r="H8" s="1362">
        <f t="shared" si="1"/>
        <v>0</v>
      </c>
      <c r="I8" s="1362">
        <f t="shared" si="1"/>
        <v>0</v>
      </c>
      <c r="J8" s="1362">
        <f t="shared" si="1"/>
        <v>0</v>
      </c>
      <c r="K8" s="1362">
        <f>SUM(K12,K15)</f>
        <v>0</v>
      </c>
      <c r="L8" s="1362">
        <f>SUM(L12,L15)</f>
        <v>24</v>
      </c>
      <c r="M8" s="1363">
        <f>SUM(M12,M15)</f>
        <v>24</v>
      </c>
      <c r="N8" s="180"/>
      <c r="O8" s="64"/>
      <c r="P8" s="64"/>
      <c r="Q8" s="64"/>
      <c r="R8" s="64"/>
      <c r="S8" s="64"/>
    </row>
    <row r="9" spans="1:19" ht="21" thickBot="1">
      <c r="A9" s="1364" t="s">
        <v>15</v>
      </c>
      <c r="B9" s="1365"/>
      <c r="C9" s="1366"/>
      <c r="D9" s="1367"/>
      <c r="E9" s="1365"/>
      <c r="F9" s="1366"/>
      <c r="G9" s="1367"/>
      <c r="H9" s="1365"/>
      <c r="I9" s="1366"/>
      <c r="J9" s="1367"/>
      <c r="K9" s="1368"/>
      <c r="L9" s="1366"/>
      <c r="M9" s="1369"/>
      <c r="N9" s="180"/>
      <c r="O9" s="64"/>
      <c r="P9" s="64"/>
      <c r="Q9" s="64"/>
      <c r="R9" s="64"/>
      <c r="S9" s="64"/>
    </row>
    <row r="10" spans="1:19" ht="21" thickBot="1">
      <c r="A10" s="1370" t="s">
        <v>16</v>
      </c>
      <c r="B10" s="1371"/>
      <c r="C10" s="1372"/>
      <c r="D10" s="1373"/>
      <c r="E10" s="1371"/>
      <c r="F10" s="1372"/>
      <c r="G10" s="1373"/>
      <c r="H10" s="1371"/>
      <c r="I10" s="1372"/>
      <c r="J10" s="1373"/>
      <c r="K10" s="1374"/>
      <c r="L10" s="1375"/>
      <c r="M10" s="1376"/>
      <c r="N10" s="188"/>
      <c r="O10" s="64"/>
      <c r="P10" s="64"/>
      <c r="Q10" s="64"/>
      <c r="R10" s="64"/>
      <c r="S10" s="64"/>
    </row>
    <row r="11" spans="1:19" ht="21" thickBot="1">
      <c r="A11" s="1352" t="s">
        <v>202</v>
      </c>
      <c r="B11" s="1353">
        <v>0</v>
      </c>
      <c r="C11" s="1354">
        <v>24</v>
      </c>
      <c r="D11" s="1355">
        <v>24</v>
      </c>
      <c r="E11" s="1353">
        <v>0</v>
      </c>
      <c r="F11" s="1354">
        <v>0</v>
      </c>
      <c r="G11" s="1355">
        <v>0</v>
      </c>
      <c r="H11" s="1353">
        <v>0</v>
      </c>
      <c r="I11" s="1354">
        <v>0</v>
      </c>
      <c r="J11" s="1355">
        <v>0</v>
      </c>
      <c r="K11" s="1356">
        <f>SUM(B11,E11,H11)</f>
        <v>0</v>
      </c>
      <c r="L11" s="1356">
        <f>SUM(C11,F11,I11)</f>
        <v>24</v>
      </c>
      <c r="M11" s="1357">
        <f>SUM(K11:L11)</f>
        <v>24</v>
      </c>
      <c r="N11" s="192"/>
      <c r="O11" s="64"/>
      <c r="P11" s="64"/>
      <c r="Q11" s="64"/>
      <c r="R11" s="64"/>
      <c r="S11" s="64"/>
    </row>
    <row r="12" spans="1:19">
      <c r="A12" s="467" t="s">
        <v>17</v>
      </c>
      <c r="B12" s="170">
        <f t="shared" ref="B12:M12" si="2">SUM(B11:B11)</f>
        <v>0</v>
      </c>
      <c r="C12" s="170">
        <f t="shared" si="2"/>
        <v>24</v>
      </c>
      <c r="D12" s="170">
        <f t="shared" si="2"/>
        <v>24</v>
      </c>
      <c r="E12" s="170">
        <f t="shared" si="2"/>
        <v>0</v>
      </c>
      <c r="F12" s="170">
        <f t="shared" si="2"/>
        <v>0</v>
      </c>
      <c r="G12" s="170">
        <f t="shared" si="2"/>
        <v>0</v>
      </c>
      <c r="H12" s="170">
        <f t="shared" si="2"/>
        <v>0</v>
      </c>
      <c r="I12" s="170">
        <f t="shared" si="2"/>
        <v>0</v>
      </c>
      <c r="J12" s="170">
        <f t="shared" si="2"/>
        <v>0</v>
      </c>
      <c r="K12" s="170">
        <f t="shared" si="2"/>
        <v>0</v>
      </c>
      <c r="L12" s="170">
        <f t="shared" si="2"/>
        <v>24</v>
      </c>
      <c r="M12" s="195">
        <f t="shared" si="2"/>
        <v>24</v>
      </c>
      <c r="N12" s="196"/>
      <c r="O12" s="64"/>
      <c r="P12" s="64"/>
      <c r="Q12" s="64"/>
      <c r="R12" s="64"/>
      <c r="S12" s="64"/>
    </row>
    <row r="13" spans="1:19" ht="21" thickBot="1">
      <c r="A13" s="171" t="s">
        <v>18</v>
      </c>
      <c r="B13" s="172"/>
      <c r="C13" s="173"/>
      <c r="D13" s="174"/>
      <c r="E13" s="172"/>
      <c r="F13" s="173"/>
      <c r="G13" s="174"/>
      <c r="H13" s="172"/>
      <c r="I13" s="197"/>
      <c r="J13" s="198"/>
      <c r="K13" s="199"/>
      <c r="L13" s="200"/>
      <c r="M13" s="201"/>
      <c r="N13" s="192"/>
      <c r="O13" s="64"/>
      <c r="P13" s="64"/>
      <c r="Q13" s="64"/>
      <c r="R13" s="64"/>
      <c r="S13" s="64"/>
    </row>
    <row r="14" spans="1:19" ht="21" thickBot="1">
      <c r="A14" s="465" t="s">
        <v>202</v>
      </c>
      <c r="B14" s="169">
        <v>0</v>
      </c>
      <c r="C14" s="175">
        <v>0</v>
      </c>
      <c r="D14" s="176">
        <v>0</v>
      </c>
      <c r="E14" s="169">
        <v>0</v>
      </c>
      <c r="F14" s="175">
        <v>0</v>
      </c>
      <c r="G14" s="176">
        <v>0</v>
      </c>
      <c r="H14" s="169">
        <v>0</v>
      </c>
      <c r="I14" s="175">
        <v>0</v>
      </c>
      <c r="J14" s="202">
        <v>0</v>
      </c>
      <c r="K14" s="193">
        <f>SUM(B14,E14,H14)</f>
        <v>0</v>
      </c>
      <c r="L14" s="193">
        <f>SUM(C14,F14,I14)</f>
        <v>0</v>
      </c>
      <c r="M14" s="194">
        <f>SUM(K14:L14)</f>
        <v>0</v>
      </c>
      <c r="N14" s="192"/>
      <c r="O14" s="64"/>
      <c r="P14" s="64"/>
      <c r="Q14" s="64"/>
      <c r="R14" s="64"/>
      <c r="S14" s="64"/>
    </row>
    <row r="15" spans="1:19">
      <c r="A15" s="467" t="s">
        <v>19</v>
      </c>
      <c r="B15" s="177">
        <f t="shared" ref="B15:M15" si="3">SUM(B14:B14)</f>
        <v>0</v>
      </c>
      <c r="C15" s="177">
        <f t="shared" si="3"/>
        <v>0</v>
      </c>
      <c r="D15" s="177">
        <f t="shared" si="3"/>
        <v>0</v>
      </c>
      <c r="E15" s="177">
        <f t="shared" si="3"/>
        <v>0</v>
      </c>
      <c r="F15" s="177">
        <f t="shared" si="3"/>
        <v>0</v>
      </c>
      <c r="G15" s="177">
        <f t="shared" si="3"/>
        <v>0</v>
      </c>
      <c r="H15" s="177">
        <f t="shared" si="3"/>
        <v>0</v>
      </c>
      <c r="I15" s="177">
        <f t="shared" si="3"/>
        <v>0</v>
      </c>
      <c r="J15" s="177">
        <f t="shared" si="3"/>
        <v>0</v>
      </c>
      <c r="K15" s="177">
        <f t="shared" si="3"/>
        <v>0</v>
      </c>
      <c r="L15" s="177">
        <f t="shared" si="3"/>
        <v>0</v>
      </c>
      <c r="M15" s="195">
        <f t="shared" si="3"/>
        <v>0</v>
      </c>
      <c r="N15" s="192"/>
      <c r="O15" s="64"/>
      <c r="P15" s="64"/>
      <c r="Q15" s="64"/>
      <c r="R15" s="64"/>
      <c r="S15" s="64"/>
    </row>
    <row r="16" spans="1:19">
      <c r="A16" s="58" t="s">
        <v>275</v>
      </c>
      <c r="B16" s="178">
        <f>B8</f>
        <v>0</v>
      </c>
      <c r="C16" s="178">
        <f t="shared" ref="C16:M16" si="4">C8</f>
        <v>24</v>
      </c>
      <c r="D16" s="178">
        <f t="shared" si="4"/>
        <v>24</v>
      </c>
      <c r="E16" s="178">
        <f t="shared" si="4"/>
        <v>0</v>
      </c>
      <c r="F16" s="178">
        <f t="shared" si="4"/>
        <v>0</v>
      </c>
      <c r="G16" s="178">
        <f t="shared" si="4"/>
        <v>0</v>
      </c>
      <c r="H16" s="178">
        <f t="shared" si="4"/>
        <v>0</v>
      </c>
      <c r="I16" s="178">
        <f t="shared" si="4"/>
        <v>0</v>
      </c>
      <c r="J16" s="178">
        <f t="shared" si="4"/>
        <v>0</v>
      </c>
      <c r="K16" s="178">
        <f t="shared" si="4"/>
        <v>0</v>
      </c>
      <c r="L16" s="178">
        <f t="shared" si="4"/>
        <v>24</v>
      </c>
      <c r="M16" s="203">
        <f t="shared" si="4"/>
        <v>24</v>
      </c>
      <c r="N16" s="204"/>
      <c r="O16" s="64"/>
      <c r="P16" s="64"/>
      <c r="Q16" s="64"/>
      <c r="R16" s="64"/>
      <c r="S16" s="64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90"/>
  <sheetViews>
    <sheetView view="pageBreakPreview" zoomScale="50" zoomScaleNormal="50" workbookViewId="0">
      <selection activeCell="K15" sqref="K15"/>
    </sheetView>
  </sheetViews>
  <sheetFormatPr defaultColWidth="9" defaultRowHeight="15" customHeight="1"/>
  <cols>
    <col min="1" max="1" width="81.7109375" style="71" customWidth="1"/>
    <col min="2" max="2" width="15" style="71" customWidth="1"/>
    <col min="3" max="3" width="12.85546875" style="71" customWidth="1"/>
    <col min="4" max="4" width="12.28515625" style="71" customWidth="1"/>
    <col min="5" max="5" width="15" style="71" customWidth="1"/>
    <col min="6" max="6" width="14" style="71" customWidth="1"/>
    <col min="7" max="7" width="13" style="71" customWidth="1"/>
    <col min="8" max="8" width="15.7109375" style="71" customWidth="1"/>
    <col min="9" max="10" width="12.28515625" style="71" customWidth="1"/>
    <col min="11" max="11" width="15.28515625" style="71" customWidth="1"/>
    <col min="12" max="12" width="14.28515625" style="71" customWidth="1"/>
    <col min="13" max="13" width="12" style="71" customWidth="1"/>
    <col min="14" max="14" width="14.5703125" style="71" customWidth="1"/>
    <col min="15" max="15" width="13.85546875" style="71" customWidth="1"/>
    <col min="16" max="16" width="12" style="71" customWidth="1"/>
    <col min="17" max="17" width="14.85546875" style="71" customWidth="1"/>
    <col min="18" max="18" width="13.5703125" style="71" customWidth="1"/>
    <col min="19" max="19" width="13.7109375" style="71" customWidth="1"/>
    <col min="20" max="21" width="10.7109375" style="71" customWidth="1"/>
    <col min="22" max="22" width="9.140625" style="71"/>
    <col min="23" max="23" width="12.85546875" style="71" customWidth="1"/>
    <col min="24" max="24" width="23.42578125" style="71" customWidth="1"/>
    <col min="25" max="26" width="9.140625" style="71"/>
    <col min="27" max="27" width="10.5703125" style="71" customWidth="1"/>
    <col min="28" max="28" width="11.28515625" style="71" customWidth="1"/>
    <col min="29" max="256" width="9.140625" style="71"/>
    <col min="257" max="257" width="88.85546875" style="71" customWidth="1"/>
    <col min="258" max="258" width="15" style="71" customWidth="1"/>
    <col min="259" max="259" width="12.85546875" style="71" customWidth="1"/>
    <col min="260" max="260" width="12.28515625" style="71" customWidth="1"/>
    <col min="261" max="261" width="15" style="71" customWidth="1"/>
    <col min="262" max="262" width="14" style="71" customWidth="1"/>
    <col min="263" max="263" width="11" style="71" customWidth="1"/>
    <col min="264" max="264" width="15.7109375" style="71" customWidth="1"/>
    <col min="265" max="266" width="12.28515625" style="71" customWidth="1"/>
    <col min="267" max="267" width="15.28515625" style="71" customWidth="1"/>
    <col min="268" max="268" width="14.28515625" style="71" customWidth="1"/>
    <col min="269" max="269" width="12" style="71" customWidth="1"/>
    <col min="270" max="270" width="15.42578125" style="71" customWidth="1"/>
    <col min="271" max="271" width="13.85546875" style="71" customWidth="1"/>
    <col min="272" max="272" width="12" style="71" customWidth="1"/>
    <col min="273" max="273" width="14.85546875" style="71" customWidth="1"/>
    <col min="274" max="274" width="13.5703125" style="71" customWidth="1"/>
    <col min="275" max="275" width="13.7109375" style="71" customWidth="1"/>
    <col min="276" max="277" width="10.7109375" style="71" customWidth="1"/>
    <col min="278" max="278" width="9.140625" style="71"/>
    <col min="279" max="279" width="12.85546875" style="71" customWidth="1"/>
    <col min="280" max="280" width="23.42578125" style="71" customWidth="1"/>
    <col min="281" max="282" width="9.140625" style="71"/>
    <col min="283" max="283" width="10.5703125" style="71" customWidth="1"/>
    <col min="284" max="284" width="11.28515625" style="71" customWidth="1"/>
    <col min="285" max="512" width="9.140625" style="71"/>
    <col min="513" max="513" width="88.85546875" style="71" customWidth="1"/>
    <col min="514" max="514" width="15" style="71" customWidth="1"/>
    <col min="515" max="515" width="12.85546875" style="71" customWidth="1"/>
    <col min="516" max="516" width="12.28515625" style="71" customWidth="1"/>
    <col min="517" max="517" width="15" style="71" customWidth="1"/>
    <col min="518" max="518" width="14" style="71" customWidth="1"/>
    <col min="519" max="519" width="11" style="71" customWidth="1"/>
    <col min="520" max="520" width="15.7109375" style="71" customWidth="1"/>
    <col min="521" max="522" width="12.28515625" style="71" customWidth="1"/>
    <col min="523" max="523" width="15.28515625" style="71" customWidth="1"/>
    <col min="524" max="524" width="14.28515625" style="71" customWidth="1"/>
    <col min="525" max="525" width="12" style="71" customWidth="1"/>
    <col min="526" max="526" width="15.42578125" style="71" customWidth="1"/>
    <col min="527" max="527" width="13.85546875" style="71" customWidth="1"/>
    <col min="528" max="528" width="12" style="71" customWidth="1"/>
    <col min="529" max="529" width="14.85546875" style="71" customWidth="1"/>
    <col min="530" max="530" width="13.5703125" style="71" customWidth="1"/>
    <col min="531" max="531" width="13.7109375" style="71" customWidth="1"/>
    <col min="532" max="533" width="10.7109375" style="71" customWidth="1"/>
    <col min="534" max="534" width="9.140625" style="71"/>
    <col min="535" max="535" width="12.85546875" style="71" customWidth="1"/>
    <col min="536" max="536" width="23.42578125" style="71" customWidth="1"/>
    <col min="537" max="538" width="9.140625" style="71"/>
    <col min="539" max="539" width="10.5703125" style="71" customWidth="1"/>
    <col min="540" max="540" width="11.28515625" style="71" customWidth="1"/>
    <col min="541" max="768" width="9.140625" style="71"/>
    <col min="769" max="769" width="88.85546875" style="71" customWidth="1"/>
    <col min="770" max="770" width="15" style="71" customWidth="1"/>
    <col min="771" max="771" width="12.85546875" style="71" customWidth="1"/>
    <col min="772" max="772" width="12.28515625" style="71" customWidth="1"/>
    <col min="773" max="773" width="15" style="71" customWidth="1"/>
    <col min="774" max="774" width="14" style="71" customWidth="1"/>
    <col min="775" max="775" width="11" style="71" customWidth="1"/>
    <col min="776" max="776" width="15.7109375" style="71" customWidth="1"/>
    <col min="777" max="778" width="12.28515625" style="71" customWidth="1"/>
    <col min="779" max="779" width="15.28515625" style="71" customWidth="1"/>
    <col min="780" max="780" width="14.28515625" style="71" customWidth="1"/>
    <col min="781" max="781" width="12" style="71" customWidth="1"/>
    <col min="782" max="782" width="15.42578125" style="71" customWidth="1"/>
    <col min="783" max="783" width="13.85546875" style="71" customWidth="1"/>
    <col min="784" max="784" width="12" style="71" customWidth="1"/>
    <col min="785" max="785" width="14.85546875" style="71" customWidth="1"/>
    <col min="786" max="786" width="13.5703125" style="71" customWidth="1"/>
    <col min="787" max="787" width="13.7109375" style="71" customWidth="1"/>
    <col min="788" max="789" width="10.7109375" style="71" customWidth="1"/>
    <col min="790" max="790" width="9.140625" style="71"/>
    <col min="791" max="791" width="12.85546875" style="71" customWidth="1"/>
    <col min="792" max="792" width="23.42578125" style="71" customWidth="1"/>
    <col min="793" max="794" width="9.140625" style="71"/>
    <col min="795" max="795" width="10.5703125" style="71" customWidth="1"/>
    <col min="796" max="796" width="11.28515625" style="71" customWidth="1"/>
    <col min="797" max="1024" width="9.140625" style="71"/>
    <col min="1025" max="1025" width="88.85546875" style="71" customWidth="1"/>
    <col min="1026" max="1026" width="15" style="71" customWidth="1"/>
    <col min="1027" max="1027" width="12.85546875" style="71" customWidth="1"/>
    <col min="1028" max="1028" width="12.28515625" style="71" customWidth="1"/>
    <col min="1029" max="1029" width="15" style="71" customWidth="1"/>
    <col min="1030" max="1030" width="14" style="71" customWidth="1"/>
    <col min="1031" max="1031" width="11" style="71" customWidth="1"/>
    <col min="1032" max="1032" width="15.7109375" style="71" customWidth="1"/>
    <col min="1033" max="1034" width="12.28515625" style="71" customWidth="1"/>
    <col min="1035" max="1035" width="15.28515625" style="71" customWidth="1"/>
    <col min="1036" max="1036" width="14.28515625" style="71" customWidth="1"/>
    <col min="1037" max="1037" width="12" style="71" customWidth="1"/>
    <col min="1038" max="1038" width="15.42578125" style="71" customWidth="1"/>
    <col min="1039" max="1039" width="13.85546875" style="71" customWidth="1"/>
    <col min="1040" max="1040" width="12" style="71" customWidth="1"/>
    <col min="1041" max="1041" width="14.85546875" style="71" customWidth="1"/>
    <col min="1042" max="1042" width="13.5703125" style="71" customWidth="1"/>
    <col min="1043" max="1043" width="13.7109375" style="71" customWidth="1"/>
    <col min="1044" max="1045" width="10.7109375" style="71" customWidth="1"/>
    <col min="1046" max="1046" width="9.140625" style="71"/>
    <col min="1047" max="1047" width="12.85546875" style="71" customWidth="1"/>
    <col min="1048" max="1048" width="23.42578125" style="71" customWidth="1"/>
    <col min="1049" max="1050" width="9.140625" style="71"/>
    <col min="1051" max="1051" width="10.5703125" style="71" customWidth="1"/>
    <col min="1052" max="1052" width="11.28515625" style="71" customWidth="1"/>
    <col min="1053" max="1280" width="9.140625" style="71"/>
    <col min="1281" max="1281" width="88.85546875" style="71" customWidth="1"/>
    <col min="1282" max="1282" width="15" style="71" customWidth="1"/>
    <col min="1283" max="1283" width="12.85546875" style="71" customWidth="1"/>
    <col min="1284" max="1284" width="12.28515625" style="71" customWidth="1"/>
    <col min="1285" max="1285" width="15" style="71" customWidth="1"/>
    <col min="1286" max="1286" width="14" style="71" customWidth="1"/>
    <col min="1287" max="1287" width="11" style="71" customWidth="1"/>
    <col min="1288" max="1288" width="15.7109375" style="71" customWidth="1"/>
    <col min="1289" max="1290" width="12.28515625" style="71" customWidth="1"/>
    <col min="1291" max="1291" width="15.28515625" style="71" customWidth="1"/>
    <col min="1292" max="1292" width="14.28515625" style="71" customWidth="1"/>
    <col min="1293" max="1293" width="12" style="71" customWidth="1"/>
    <col min="1294" max="1294" width="15.42578125" style="71" customWidth="1"/>
    <col min="1295" max="1295" width="13.85546875" style="71" customWidth="1"/>
    <col min="1296" max="1296" width="12" style="71" customWidth="1"/>
    <col min="1297" max="1297" width="14.85546875" style="71" customWidth="1"/>
    <col min="1298" max="1298" width="13.5703125" style="71" customWidth="1"/>
    <col min="1299" max="1299" width="13.7109375" style="71" customWidth="1"/>
    <col min="1300" max="1301" width="10.7109375" style="71" customWidth="1"/>
    <col min="1302" max="1302" width="9.140625" style="71"/>
    <col min="1303" max="1303" width="12.85546875" style="71" customWidth="1"/>
    <col min="1304" max="1304" width="23.42578125" style="71" customWidth="1"/>
    <col min="1305" max="1306" width="9.140625" style="71"/>
    <col min="1307" max="1307" width="10.5703125" style="71" customWidth="1"/>
    <col min="1308" max="1308" width="11.28515625" style="71" customWidth="1"/>
    <col min="1309" max="1536" width="9.140625" style="71"/>
    <col min="1537" max="1537" width="88.85546875" style="71" customWidth="1"/>
    <col min="1538" max="1538" width="15" style="71" customWidth="1"/>
    <col min="1539" max="1539" width="12.85546875" style="71" customWidth="1"/>
    <col min="1540" max="1540" width="12.28515625" style="71" customWidth="1"/>
    <col min="1541" max="1541" width="15" style="71" customWidth="1"/>
    <col min="1542" max="1542" width="14" style="71" customWidth="1"/>
    <col min="1543" max="1543" width="11" style="71" customWidth="1"/>
    <col min="1544" max="1544" width="15.7109375" style="71" customWidth="1"/>
    <col min="1545" max="1546" width="12.28515625" style="71" customWidth="1"/>
    <col min="1547" max="1547" width="15.28515625" style="71" customWidth="1"/>
    <col min="1548" max="1548" width="14.28515625" style="71" customWidth="1"/>
    <col min="1549" max="1549" width="12" style="71" customWidth="1"/>
    <col min="1550" max="1550" width="15.42578125" style="71" customWidth="1"/>
    <col min="1551" max="1551" width="13.85546875" style="71" customWidth="1"/>
    <col min="1552" max="1552" width="12" style="71" customWidth="1"/>
    <col min="1553" max="1553" width="14.85546875" style="71" customWidth="1"/>
    <col min="1554" max="1554" width="13.5703125" style="71" customWidth="1"/>
    <col min="1555" max="1555" width="13.7109375" style="71" customWidth="1"/>
    <col min="1556" max="1557" width="10.7109375" style="71" customWidth="1"/>
    <col min="1558" max="1558" width="9.140625" style="71"/>
    <col min="1559" max="1559" width="12.85546875" style="71" customWidth="1"/>
    <col min="1560" max="1560" width="23.42578125" style="71" customWidth="1"/>
    <col min="1561" max="1562" width="9.140625" style="71"/>
    <col min="1563" max="1563" width="10.5703125" style="71" customWidth="1"/>
    <col min="1564" max="1564" width="11.28515625" style="71" customWidth="1"/>
    <col min="1565" max="1792" width="9.140625" style="71"/>
    <col min="1793" max="1793" width="88.85546875" style="71" customWidth="1"/>
    <col min="1794" max="1794" width="15" style="71" customWidth="1"/>
    <col min="1795" max="1795" width="12.85546875" style="71" customWidth="1"/>
    <col min="1796" max="1796" width="12.28515625" style="71" customWidth="1"/>
    <col min="1797" max="1797" width="15" style="71" customWidth="1"/>
    <col min="1798" max="1798" width="14" style="71" customWidth="1"/>
    <col min="1799" max="1799" width="11" style="71" customWidth="1"/>
    <col min="1800" max="1800" width="15.7109375" style="71" customWidth="1"/>
    <col min="1801" max="1802" width="12.28515625" style="71" customWidth="1"/>
    <col min="1803" max="1803" width="15.28515625" style="71" customWidth="1"/>
    <col min="1804" max="1804" width="14.28515625" style="71" customWidth="1"/>
    <col min="1805" max="1805" width="12" style="71" customWidth="1"/>
    <col min="1806" max="1806" width="15.42578125" style="71" customWidth="1"/>
    <col min="1807" max="1807" width="13.85546875" style="71" customWidth="1"/>
    <col min="1808" max="1808" width="12" style="71" customWidth="1"/>
    <col min="1809" max="1809" width="14.85546875" style="71" customWidth="1"/>
    <col min="1810" max="1810" width="13.5703125" style="71" customWidth="1"/>
    <col min="1811" max="1811" width="13.7109375" style="71" customWidth="1"/>
    <col min="1812" max="1813" width="10.7109375" style="71" customWidth="1"/>
    <col min="1814" max="1814" width="9.140625" style="71"/>
    <col min="1815" max="1815" width="12.85546875" style="71" customWidth="1"/>
    <col min="1816" max="1816" width="23.42578125" style="71" customWidth="1"/>
    <col min="1817" max="1818" width="9.140625" style="71"/>
    <col min="1819" max="1819" width="10.5703125" style="71" customWidth="1"/>
    <col min="1820" max="1820" width="11.28515625" style="71" customWidth="1"/>
    <col min="1821" max="2048" width="9.140625" style="71"/>
    <col min="2049" max="2049" width="88.85546875" style="71" customWidth="1"/>
    <col min="2050" max="2050" width="15" style="71" customWidth="1"/>
    <col min="2051" max="2051" width="12.85546875" style="71" customWidth="1"/>
    <col min="2052" max="2052" width="12.28515625" style="71" customWidth="1"/>
    <col min="2053" max="2053" width="15" style="71" customWidth="1"/>
    <col min="2054" max="2054" width="14" style="71" customWidth="1"/>
    <col min="2055" max="2055" width="11" style="71" customWidth="1"/>
    <col min="2056" max="2056" width="15.7109375" style="71" customWidth="1"/>
    <col min="2057" max="2058" width="12.28515625" style="71" customWidth="1"/>
    <col min="2059" max="2059" width="15.28515625" style="71" customWidth="1"/>
    <col min="2060" max="2060" width="14.28515625" style="71" customWidth="1"/>
    <col min="2061" max="2061" width="12" style="71" customWidth="1"/>
    <col min="2062" max="2062" width="15.42578125" style="71" customWidth="1"/>
    <col min="2063" max="2063" width="13.85546875" style="71" customWidth="1"/>
    <col min="2064" max="2064" width="12" style="71" customWidth="1"/>
    <col min="2065" max="2065" width="14.85546875" style="71" customWidth="1"/>
    <col min="2066" max="2066" width="13.5703125" style="71" customWidth="1"/>
    <col min="2067" max="2067" width="13.7109375" style="71" customWidth="1"/>
    <col min="2068" max="2069" width="10.7109375" style="71" customWidth="1"/>
    <col min="2070" max="2070" width="9.140625" style="71"/>
    <col min="2071" max="2071" width="12.85546875" style="71" customWidth="1"/>
    <col min="2072" max="2072" width="23.42578125" style="71" customWidth="1"/>
    <col min="2073" max="2074" width="9.140625" style="71"/>
    <col min="2075" max="2075" width="10.5703125" style="71" customWidth="1"/>
    <col min="2076" max="2076" width="11.28515625" style="71" customWidth="1"/>
    <col min="2077" max="2304" width="9.140625" style="71"/>
    <col min="2305" max="2305" width="88.85546875" style="71" customWidth="1"/>
    <col min="2306" max="2306" width="15" style="71" customWidth="1"/>
    <col min="2307" max="2307" width="12.85546875" style="71" customWidth="1"/>
    <col min="2308" max="2308" width="12.28515625" style="71" customWidth="1"/>
    <col min="2309" max="2309" width="15" style="71" customWidth="1"/>
    <col min="2310" max="2310" width="14" style="71" customWidth="1"/>
    <col min="2311" max="2311" width="11" style="71" customWidth="1"/>
    <col min="2312" max="2312" width="15.7109375" style="71" customWidth="1"/>
    <col min="2313" max="2314" width="12.28515625" style="71" customWidth="1"/>
    <col min="2315" max="2315" width="15.28515625" style="71" customWidth="1"/>
    <col min="2316" max="2316" width="14.28515625" style="71" customWidth="1"/>
    <col min="2317" max="2317" width="12" style="71" customWidth="1"/>
    <col min="2318" max="2318" width="15.42578125" style="71" customWidth="1"/>
    <col min="2319" max="2319" width="13.85546875" style="71" customWidth="1"/>
    <col min="2320" max="2320" width="12" style="71" customWidth="1"/>
    <col min="2321" max="2321" width="14.85546875" style="71" customWidth="1"/>
    <col min="2322" max="2322" width="13.5703125" style="71" customWidth="1"/>
    <col min="2323" max="2323" width="13.7109375" style="71" customWidth="1"/>
    <col min="2324" max="2325" width="10.7109375" style="71" customWidth="1"/>
    <col min="2326" max="2326" width="9.140625" style="71"/>
    <col min="2327" max="2327" width="12.85546875" style="71" customWidth="1"/>
    <col min="2328" max="2328" width="23.42578125" style="71" customWidth="1"/>
    <col min="2329" max="2330" width="9.140625" style="71"/>
    <col min="2331" max="2331" width="10.5703125" style="71" customWidth="1"/>
    <col min="2332" max="2332" width="11.28515625" style="71" customWidth="1"/>
    <col min="2333" max="2560" width="9.140625" style="71"/>
    <col min="2561" max="2561" width="88.85546875" style="71" customWidth="1"/>
    <col min="2562" max="2562" width="15" style="71" customWidth="1"/>
    <col min="2563" max="2563" width="12.85546875" style="71" customWidth="1"/>
    <col min="2564" max="2564" width="12.28515625" style="71" customWidth="1"/>
    <col min="2565" max="2565" width="15" style="71" customWidth="1"/>
    <col min="2566" max="2566" width="14" style="71" customWidth="1"/>
    <col min="2567" max="2567" width="11" style="71" customWidth="1"/>
    <col min="2568" max="2568" width="15.7109375" style="71" customWidth="1"/>
    <col min="2569" max="2570" width="12.28515625" style="71" customWidth="1"/>
    <col min="2571" max="2571" width="15.28515625" style="71" customWidth="1"/>
    <col min="2572" max="2572" width="14.28515625" style="71" customWidth="1"/>
    <col min="2573" max="2573" width="12" style="71" customWidth="1"/>
    <col min="2574" max="2574" width="15.42578125" style="71" customWidth="1"/>
    <col min="2575" max="2575" width="13.85546875" style="71" customWidth="1"/>
    <col min="2576" max="2576" width="12" style="71" customWidth="1"/>
    <col min="2577" max="2577" width="14.85546875" style="71" customWidth="1"/>
    <col min="2578" max="2578" width="13.5703125" style="71" customWidth="1"/>
    <col min="2579" max="2579" width="13.7109375" style="71" customWidth="1"/>
    <col min="2580" max="2581" width="10.7109375" style="71" customWidth="1"/>
    <col min="2582" max="2582" width="9.140625" style="71"/>
    <col min="2583" max="2583" width="12.85546875" style="71" customWidth="1"/>
    <col min="2584" max="2584" width="23.42578125" style="71" customWidth="1"/>
    <col min="2585" max="2586" width="9.140625" style="71"/>
    <col min="2587" max="2587" width="10.5703125" style="71" customWidth="1"/>
    <col min="2588" max="2588" width="11.28515625" style="71" customWidth="1"/>
    <col min="2589" max="2816" width="9.140625" style="71"/>
    <col min="2817" max="2817" width="88.85546875" style="71" customWidth="1"/>
    <col min="2818" max="2818" width="15" style="71" customWidth="1"/>
    <col min="2819" max="2819" width="12.85546875" style="71" customWidth="1"/>
    <col min="2820" max="2820" width="12.28515625" style="71" customWidth="1"/>
    <col min="2821" max="2821" width="15" style="71" customWidth="1"/>
    <col min="2822" max="2822" width="14" style="71" customWidth="1"/>
    <col min="2823" max="2823" width="11" style="71" customWidth="1"/>
    <col min="2824" max="2824" width="15.7109375" style="71" customWidth="1"/>
    <col min="2825" max="2826" width="12.28515625" style="71" customWidth="1"/>
    <col min="2827" max="2827" width="15.28515625" style="71" customWidth="1"/>
    <col min="2828" max="2828" width="14.28515625" style="71" customWidth="1"/>
    <col min="2829" max="2829" width="12" style="71" customWidth="1"/>
    <col min="2830" max="2830" width="15.42578125" style="71" customWidth="1"/>
    <col min="2831" max="2831" width="13.85546875" style="71" customWidth="1"/>
    <col min="2832" max="2832" width="12" style="71" customWidth="1"/>
    <col min="2833" max="2833" width="14.85546875" style="71" customWidth="1"/>
    <col min="2834" max="2834" width="13.5703125" style="71" customWidth="1"/>
    <col min="2835" max="2835" width="13.7109375" style="71" customWidth="1"/>
    <col min="2836" max="2837" width="10.7109375" style="71" customWidth="1"/>
    <col min="2838" max="2838" width="9.140625" style="71"/>
    <col min="2839" max="2839" width="12.85546875" style="71" customWidth="1"/>
    <col min="2840" max="2840" width="23.42578125" style="71" customWidth="1"/>
    <col min="2841" max="2842" width="9.140625" style="71"/>
    <col min="2843" max="2843" width="10.5703125" style="71" customWidth="1"/>
    <col min="2844" max="2844" width="11.28515625" style="71" customWidth="1"/>
    <col min="2845" max="3072" width="9.140625" style="71"/>
    <col min="3073" max="3073" width="88.85546875" style="71" customWidth="1"/>
    <col min="3074" max="3074" width="15" style="71" customWidth="1"/>
    <col min="3075" max="3075" width="12.85546875" style="71" customWidth="1"/>
    <col min="3076" max="3076" width="12.28515625" style="71" customWidth="1"/>
    <col min="3077" max="3077" width="15" style="71" customWidth="1"/>
    <col min="3078" max="3078" width="14" style="71" customWidth="1"/>
    <col min="3079" max="3079" width="11" style="71" customWidth="1"/>
    <col min="3080" max="3080" width="15.7109375" style="71" customWidth="1"/>
    <col min="3081" max="3082" width="12.28515625" style="71" customWidth="1"/>
    <col min="3083" max="3083" width="15.28515625" style="71" customWidth="1"/>
    <col min="3084" max="3084" width="14.28515625" style="71" customWidth="1"/>
    <col min="3085" max="3085" width="12" style="71" customWidth="1"/>
    <col min="3086" max="3086" width="15.42578125" style="71" customWidth="1"/>
    <col min="3087" max="3087" width="13.85546875" style="71" customWidth="1"/>
    <col min="3088" max="3088" width="12" style="71" customWidth="1"/>
    <col min="3089" max="3089" width="14.85546875" style="71" customWidth="1"/>
    <col min="3090" max="3090" width="13.5703125" style="71" customWidth="1"/>
    <col min="3091" max="3091" width="13.7109375" style="71" customWidth="1"/>
    <col min="3092" max="3093" width="10.7109375" style="71" customWidth="1"/>
    <col min="3094" max="3094" width="9.140625" style="71"/>
    <col min="3095" max="3095" width="12.85546875" style="71" customWidth="1"/>
    <col min="3096" max="3096" width="23.42578125" style="71" customWidth="1"/>
    <col min="3097" max="3098" width="9.140625" style="71"/>
    <col min="3099" max="3099" width="10.5703125" style="71" customWidth="1"/>
    <col min="3100" max="3100" width="11.28515625" style="71" customWidth="1"/>
    <col min="3101" max="3328" width="9.140625" style="71"/>
    <col min="3329" max="3329" width="88.85546875" style="71" customWidth="1"/>
    <col min="3330" max="3330" width="15" style="71" customWidth="1"/>
    <col min="3331" max="3331" width="12.85546875" style="71" customWidth="1"/>
    <col min="3332" max="3332" width="12.28515625" style="71" customWidth="1"/>
    <col min="3333" max="3333" width="15" style="71" customWidth="1"/>
    <col min="3334" max="3334" width="14" style="71" customWidth="1"/>
    <col min="3335" max="3335" width="11" style="71" customWidth="1"/>
    <col min="3336" max="3336" width="15.7109375" style="71" customWidth="1"/>
    <col min="3337" max="3338" width="12.28515625" style="71" customWidth="1"/>
    <col min="3339" max="3339" width="15.28515625" style="71" customWidth="1"/>
    <col min="3340" max="3340" width="14.28515625" style="71" customWidth="1"/>
    <col min="3341" max="3341" width="12" style="71" customWidth="1"/>
    <col min="3342" max="3342" width="15.42578125" style="71" customWidth="1"/>
    <col min="3343" max="3343" width="13.85546875" style="71" customWidth="1"/>
    <col min="3344" max="3344" width="12" style="71" customWidth="1"/>
    <col min="3345" max="3345" width="14.85546875" style="71" customWidth="1"/>
    <col min="3346" max="3346" width="13.5703125" style="71" customWidth="1"/>
    <col min="3347" max="3347" width="13.7109375" style="71" customWidth="1"/>
    <col min="3348" max="3349" width="10.7109375" style="71" customWidth="1"/>
    <col min="3350" max="3350" width="9.140625" style="71"/>
    <col min="3351" max="3351" width="12.85546875" style="71" customWidth="1"/>
    <col min="3352" max="3352" width="23.42578125" style="71" customWidth="1"/>
    <col min="3353" max="3354" width="9.140625" style="71"/>
    <col min="3355" max="3355" width="10.5703125" style="71" customWidth="1"/>
    <col min="3356" max="3356" width="11.28515625" style="71" customWidth="1"/>
    <col min="3357" max="3584" width="9.140625" style="71"/>
    <col min="3585" max="3585" width="88.85546875" style="71" customWidth="1"/>
    <col min="3586" max="3586" width="15" style="71" customWidth="1"/>
    <col min="3587" max="3587" width="12.85546875" style="71" customWidth="1"/>
    <col min="3588" max="3588" width="12.28515625" style="71" customWidth="1"/>
    <col min="3589" max="3589" width="15" style="71" customWidth="1"/>
    <col min="3590" max="3590" width="14" style="71" customWidth="1"/>
    <col min="3591" max="3591" width="11" style="71" customWidth="1"/>
    <col min="3592" max="3592" width="15.7109375" style="71" customWidth="1"/>
    <col min="3593" max="3594" width="12.28515625" style="71" customWidth="1"/>
    <col min="3595" max="3595" width="15.28515625" style="71" customWidth="1"/>
    <col min="3596" max="3596" width="14.28515625" style="71" customWidth="1"/>
    <col min="3597" max="3597" width="12" style="71" customWidth="1"/>
    <col min="3598" max="3598" width="15.42578125" style="71" customWidth="1"/>
    <col min="3599" max="3599" width="13.85546875" style="71" customWidth="1"/>
    <col min="3600" max="3600" width="12" style="71" customWidth="1"/>
    <col min="3601" max="3601" width="14.85546875" style="71" customWidth="1"/>
    <col min="3602" max="3602" width="13.5703125" style="71" customWidth="1"/>
    <col min="3603" max="3603" width="13.7109375" style="71" customWidth="1"/>
    <col min="3604" max="3605" width="10.7109375" style="71" customWidth="1"/>
    <col min="3606" max="3606" width="9.140625" style="71"/>
    <col min="3607" max="3607" width="12.85546875" style="71" customWidth="1"/>
    <col min="3608" max="3608" width="23.42578125" style="71" customWidth="1"/>
    <col min="3609" max="3610" width="9.140625" style="71"/>
    <col min="3611" max="3611" width="10.5703125" style="71" customWidth="1"/>
    <col min="3612" max="3612" width="11.28515625" style="71" customWidth="1"/>
    <col min="3613" max="3840" width="9.140625" style="71"/>
    <col min="3841" max="3841" width="88.85546875" style="71" customWidth="1"/>
    <col min="3842" max="3842" width="15" style="71" customWidth="1"/>
    <col min="3843" max="3843" width="12.85546875" style="71" customWidth="1"/>
    <col min="3844" max="3844" width="12.28515625" style="71" customWidth="1"/>
    <col min="3845" max="3845" width="15" style="71" customWidth="1"/>
    <col min="3846" max="3846" width="14" style="71" customWidth="1"/>
    <col min="3847" max="3847" width="11" style="71" customWidth="1"/>
    <col min="3848" max="3848" width="15.7109375" style="71" customWidth="1"/>
    <col min="3849" max="3850" width="12.28515625" style="71" customWidth="1"/>
    <col min="3851" max="3851" width="15.28515625" style="71" customWidth="1"/>
    <col min="3852" max="3852" width="14.28515625" style="71" customWidth="1"/>
    <col min="3853" max="3853" width="12" style="71" customWidth="1"/>
    <col min="3854" max="3854" width="15.42578125" style="71" customWidth="1"/>
    <col min="3855" max="3855" width="13.85546875" style="71" customWidth="1"/>
    <col min="3856" max="3856" width="12" style="71" customWidth="1"/>
    <col min="3857" max="3857" width="14.85546875" style="71" customWidth="1"/>
    <col min="3858" max="3858" width="13.5703125" style="71" customWidth="1"/>
    <col min="3859" max="3859" width="13.7109375" style="71" customWidth="1"/>
    <col min="3860" max="3861" width="10.7109375" style="71" customWidth="1"/>
    <col min="3862" max="3862" width="9.140625" style="71"/>
    <col min="3863" max="3863" width="12.85546875" style="71" customWidth="1"/>
    <col min="3864" max="3864" width="23.42578125" style="71" customWidth="1"/>
    <col min="3865" max="3866" width="9.140625" style="71"/>
    <col min="3867" max="3867" width="10.5703125" style="71" customWidth="1"/>
    <col min="3868" max="3868" width="11.28515625" style="71" customWidth="1"/>
    <col min="3869" max="4096" width="9.140625" style="71"/>
    <col min="4097" max="4097" width="88.85546875" style="71" customWidth="1"/>
    <col min="4098" max="4098" width="15" style="71" customWidth="1"/>
    <col min="4099" max="4099" width="12.85546875" style="71" customWidth="1"/>
    <col min="4100" max="4100" width="12.28515625" style="71" customWidth="1"/>
    <col min="4101" max="4101" width="15" style="71" customWidth="1"/>
    <col min="4102" max="4102" width="14" style="71" customWidth="1"/>
    <col min="4103" max="4103" width="11" style="71" customWidth="1"/>
    <col min="4104" max="4104" width="15.7109375" style="71" customWidth="1"/>
    <col min="4105" max="4106" width="12.28515625" style="71" customWidth="1"/>
    <col min="4107" max="4107" width="15.28515625" style="71" customWidth="1"/>
    <col min="4108" max="4108" width="14.28515625" style="71" customWidth="1"/>
    <col min="4109" max="4109" width="12" style="71" customWidth="1"/>
    <col min="4110" max="4110" width="15.42578125" style="71" customWidth="1"/>
    <col min="4111" max="4111" width="13.85546875" style="71" customWidth="1"/>
    <col min="4112" max="4112" width="12" style="71" customWidth="1"/>
    <col min="4113" max="4113" width="14.85546875" style="71" customWidth="1"/>
    <col min="4114" max="4114" width="13.5703125" style="71" customWidth="1"/>
    <col min="4115" max="4115" width="13.7109375" style="71" customWidth="1"/>
    <col min="4116" max="4117" width="10.7109375" style="71" customWidth="1"/>
    <col min="4118" max="4118" width="9.140625" style="71"/>
    <col min="4119" max="4119" width="12.85546875" style="71" customWidth="1"/>
    <col min="4120" max="4120" width="23.42578125" style="71" customWidth="1"/>
    <col min="4121" max="4122" width="9.140625" style="71"/>
    <col min="4123" max="4123" width="10.5703125" style="71" customWidth="1"/>
    <col min="4124" max="4124" width="11.28515625" style="71" customWidth="1"/>
    <col min="4125" max="4352" width="9.140625" style="71"/>
    <col min="4353" max="4353" width="88.85546875" style="71" customWidth="1"/>
    <col min="4354" max="4354" width="15" style="71" customWidth="1"/>
    <col min="4355" max="4355" width="12.85546875" style="71" customWidth="1"/>
    <col min="4356" max="4356" width="12.28515625" style="71" customWidth="1"/>
    <col min="4357" max="4357" width="15" style="71" customWidth="1"/>
    <col min="4358" max="4358" width="14" style="71" customWidth="1"/>
    <col min="4359" max="4359" width="11" style="71" customWidth="1"/>
    <col min="4360" max="4360" width="15.7109375" style="71" customWidth="1"/>
    <col min="4361" max="4362" width="12.28515625" style="71" customWidth="1"/>
    <col min="4363" max="4363" width="15.28515625" style="71" customWidth="1"/>
    <col min="4364" max="4364" width="14.28515625" style="71" customWidth="1"/>
    <col min="4365" max="4365" width="12" style="71" customWidth="1"/>
    <col min="4366" max="4366" width="15.42578125" style="71" customWidth="1"/>
    <col min="4367" max="4367" width="13.85546875" style="71" customWidth="1"/>
    <col min="4368" max="4368" width="12" style="71" customWidth="1"/>
    <col min="4369" max="4369" width="14.85546875" style="71" customWidth="1"/>
    <col min="4370" max="4370" width="13.5703125" style="71" customWidth="1"/>
    <col min="4371" max="4371" width="13.7109375" style="71" customWidth="1"/>
    <col min="4372" max="4373" width="10.7109375" style="71" customWidth="1"/>
    <col min="4374" max="4374" width="9.140625" style="71"/>
    <col min="4375" max="4375" width="12.85546875" style="71" customWidth="1"/>
    <col min="4376" max="4376" width="23.42578125" style="71" customWidth="1"/>
    <col min="4377" max="4378" width="9.140625" style="71"/>
    <col min="4379" max="4379" width="10.5703125" style="71" customWidth="1"/>
    <col min="4380" max="4380" width="11.28515625" style="71" customWidth="1"/>
    <col min="4381" max="4608" width="9.140625" style="71"/>
    <col min="4609" max="4609" width="88.85546875" style="71" customWidth="1"/>
    <col min="4610" max="4610" width="15" style="71" customWidth="1"/>
    <col min="4611" max="4611" width="12.85546875" style="71" customWidth="1"/>
    <col min="4612" max="4612" width="12.28515625" style="71" customWidth="1"/>
    <col min="4613" max="4613" width="15" style="71" customWidth="1"/>
    <col min="4614" max="4614" width="14" style="71" customWidth="1"/>
    <col min="4615" max="4615" width="11" style="71" customWidth="1"/>
    <col min="4616" max="4616" width="15.7109375" style="71" customWidth="1"/>
    <col min="4617" max="4618" width="12.28515625" style="71" customWidth="1"/>
    <col min="4619" max="4619" width="15.28515625" style="71" customWidth="1"/>
    <col min="4620" max="4620" width="14.28515625" style="71" customWidth="1"/>
    <col min="4621" max="4621" width="12" style="71" customWidth="1"/>
    <col min="4622" max="4622" width="15.42578125" style="71" customWidth="1"/>
    <col min="4623" max="4623" width="13.85546875" style="71" customWidth="1"/>
    <col min="4624" max="4624" width="12" style="71" customWidth="1"/>
    <col min="4625" max="4625" width="14.85546875" style="71" customWidth="1"/>
    <col min="4626" max="4626" width="13.5703125" style="71" customWidth="1"/>
    <col min="4627" max="4627" width="13.7109375" style="71" customWidth="1"/>
    <col min="4628" max="4629" width="10.7109375" style="71" customWidth="1"/>
    <col min="4630" max="4630" width="9.140625" style="71"/>
    <col min="4631" max="4631" width="12.85546875" style="71" customWidth="1"/>
    <col min="4632" max="4632" width="23.42578125" style="71" customWidth="1"/>
    <col min="4633" max="4634" width="9.140625" style="71"/>
    <col min="4635" max="4635" width="10.5703125" style="71" customWidth="1"/>
    <col min="4636" max="4636" width="11.28515625" style="71" customWidth="1"/>
    <col min="4637" max="4864" width="9.140625" style="71"/>
    <col min="4865" max="4865" width="88.85546875" style="71" customWidth="1"/>
    <col min="4866" max="4866" width="15" style="71" customWidth="1"/>
    <col min="4867" max="4867" width="12.85546875" style="71" customWidth="1"/>
    <col min="4868" max="4868" width="12.28515625" style="71" customWidth="1"/>
    <col min="4869" max="4869" width="15" style="71" customWidth="1"/>
    <col min="4870" max="4870" width="14" style="71" customWidth="1"/>
    <col min="4871" max="4871" width="11" style="71" customWidth="1"/>
    <col min="4872" max="4872" width="15.7109375" style="71" customWidth="1"/>
    <col min="4873" max="4874" width="12.28515625" style="71" customWidth="1"/>
    <col min="4875" max="4875" width="15.28515625" style="71" customWidth="1"/>
    <col min="4876" max="4876" width="14.28515625" style="71" customWidth="1"/>
    <col min="4877" max="4877" width="12" style="71" customWidth="1"/>
    <col min="4878" max="4878" width="15.42578125" style="71" customWidth="1"/>
    <col min="4879" max="4879" width="13.85546875" style="71" customWidth="1"/>
    <col min="4880" max="4880" width="12" style="71" customWidth="1"/>
    <col min="4881" max="4881" width="14.85546875" style="71" customWidth="1"/>
    <col min="4882" max="4882" width="13.5703125" style="71" customWidth="1"/>
    <col min="4883" max="4883" width="13.7109375" style="71" customWidth="1"/>
    <col min="4884" max="4885" width="10.7109375" style="71" customWidth="1"/>
    <col min="4886" max="4886" width="9.140625" style="71"/>
    <col min="4887" max="4887" width="12.85546875" style="71" customWidth="1"/>
    <col min="4888" max="4888" width="23.42578125" style="71" customWidth="1"/>
    <col min="4889" max="4890" width="9.140625" style="71"/>
    <col min="4891" max="4891" width="10.5703125" style="71" customWidth="1"/>
    <col min="4892" max="4892" width="11.28515625" style="71" customWidth="1"/>
    <col min="4893" max="5120" width="9.140625" style="71"/>
    <col min="5121" max="5121" width="88.85546875" style="71" customWidth="1"/>
    <col min="5122" max="5122" width="15" style="71" customWidth="1"/>
    <col min="5123" max="5123" width="12.85546875" style="71" customWidth="1"/>
    <col min="5124" max="5124" width="12.28515625" style="71" customWidth="1"/>
    <col min="5125" max="5125" width="15" style="71" customWidth="1"/>
    <col min="5126" max="5126" width="14" style="71" customWidth="1"/>
    <col min="5127" max="5127" width="11" style="71" customWidth="1"/>
    <col min="5128" max="5128" width="15.7109375" style="71" customWidth="1"/>
    <col min="5129" max="5130" width="12.28515625" style="71" customWidth="1"/>
    <col min="5131" max="5131" width="15.28515625" style="71" customWidth="1"/>
    <col min="5132" max="5132" width="14.28515625" style="71" customWidth="1"/>
    <col min="5133" max="5133" width="12" style="71" customWidth="1"/>
    <col min="5134" max="5134" width="15.42578125" style="71" customWidth="1"/>
    <col min="5135" max="5135" width="13.85546875" style="71" customWidth="1"/>
    <col min="5136" max="5136" width="12" style="71" customWidth="1"/>
    <col min="5137" max="5137" width="14.85546875" style="71" customWidth="1"/>
    <col min="5138" max="5138" width="13.5703125" style="71" customWidth="1"/>
    <col min="5139" max="5139" width="13.7109375" style="71" customWidth="1"/>
    <col min="5140" max="5141" width="10.7109375" style="71" customWidth="1"/>
    <col min="5142" max="5142" width="9.140625" style="71"/>
    <col min="5143" max="5143" width="12.85546875" style="71" customWidth="1"/>
    <col min="5144" max="5144" width="23.42578125" style="71" customWidth="1"/>
    <col min="5145" max="5146" width="9.140625" style="71"/>
    <col min="5147" max="5147" width="10.5703125" style="71" customWidth="1"/>
    <col min="5148" max="5148" width="11.28515625" style="71" customWidth="1"/>
    <col min="5149" max="5376" width="9.140625" style="71"/>
    <col min="5377" max="5377" width="88.85546875" style="71" customWidth="1"/>
    <col min="5378" max="5378" width="15" style="71" customWidth="1"/>
    <col min="5379" max="5379" width="12.85546875" style="71" customWidth="1"/>
    <col min="5380" max="5380" width="12.28515625" style="71" customWidth="1"/>
    <col min="5381" max="5381" width="15" style="71" customWidth="1"/>
    <col min="5382" max="5382" width="14" style="71" customWidth="1"/>
    <col min="5383" max="5383" width="11" style="71" customWidth="1"/>
    <col min="5384" max="5384" width="15.7109375" style="71" customWidth="1"/>
    <col min="5385" max="5386" width="12.28515625" style="71" customWidth="1"/>
    <col min="5387" max="5387" width="15.28515625" style="71" customWidth="1"/>
    <col min="5388" max="5388" width="14.28515625" style="71" customWidth="1"/>
    <col min="5389" max="5389" width="12" style="71" customWidth="1"/>
    <col min="5390" max="5390" width="15.42578125" style="71" customWidth="1"/>
    <col min="5391" max="5391" width="13.85546875" style="71" customWidth="1"/>
    <col min="5392" max="5392" width="12" style="71" customWidth="1"/>
    <col min="5393" max="5393" width="14.85546875" style="71" customWidth="1"/>
    <col min="5394" max="5394" width="13.5703125" style="71" customWidth="1"/>
    <col min="5395" max="5395" width="13.7109375" style="71" customWidth="1"/>
    <col min="5396" max="5397" width="10.7109375" style="71" customWidth="1"/>
    <col min="5398" max="5398" width="9.140625" style="71"/>
    <col min="5399" max="5399" width="12.85546875" style="71" customWidth="1"/>
    <col min="5400" max="5400" width="23.42578125" style="71" customWidth="1"/>
    <col min="5401" max="5402" width="9.140625" style="71"/>
    <col min="5403" max="5403" width="10.5703125" style="71" customWidth="1"/>
    <col min="5404" max="5404" width="11.28515625" style="71" customWidth="1"/>
    <col min="5405" max="5632" width="9.140625" style="71"/>
    <col min="5633" max="5633" width="88.85546875" style="71" customWidth="1"/>
    <col min="5634" max="5634" width="15" style="71" customWidth="1"/>
    <col min="5635" max="5635" width="12.85546875" style="71" customWidth="1"/>
    <col min="5636" max="5636" width="12.28515625" style="71" customWidth="1"/>
    <col min="5637" max="5637" width="15" style="71" customWidth="1"/>
    <col min="5638" max="5638" width="14" style="71" customWidth="1"/>
    <col min="5639" max="5639" width="11" style="71" customWidth="1"/>
    <col min="5640" max="5640" width="15.7109375" style="71" customWidth="1"/>
    <col min="5641" max="5642" width="12.28515625" style="71" customWidth="1"/>
    <col min="5643" max="5643" width="15.28515625" style="71" customWidth="1"/>
    <col min="5644" max="5644" width="14.28515625" style="71" customWidth="1"/>
    <col min="5645" max="5645" width="12" style="71" customWidth="1"/>
    <col min="5646" max="5646" width="15.42578125" style="71" customWidth="1"/>
    <col min="5647" max="5647" width="13.85546875" style="71" customWidth="1"/>
    <col min="5648" max="5648" width="12" style="71" customWidth="1"/>
    <col min="5649" max="5649" width="14.85546875" style="71" customWidth="1"/>
    <col min="5650" max="5650" width="13.5703125" style="71" customWidth="1"/>
    <col min="5651" max="5651" width="13.7109375" style="71" customWidth="1"/>
    <col min="5652" max="5653" width="10.7109375" style="71" customWidth="1"/>
    <col min="5654" max="5654" width="9.140625" style="71"/>
    <col min="5655" max="5655" width="12.85546875" style="71" customWidth="1"/>
    <col min="5656" max="5656" width="23.42578125" style="71" customWidth="1"/>
    <col min="5657" max="5658" width="9.140625" style="71"/>
    <col min="5659" max="5659" width="10.5703125" style="71" customWidth="1"/>
    <col min="5660" max="5660" width="11.28515625" style="71" customWidth="1"/>
    <col min="5661" max="5888" width="9.140625" style="71"/>
    <col min="5889" max="5889" width="88.85546875" style="71" customWidth="1"/>
    <col min="5890" max="5890" width="15" style="71" customWidth="1"/>
    <col min="5891" max="5891" width="12.85546875" style="71" customWidth="1"/>
    <col min="5892" max="5892" width="12.28515625" style="71" customWidth="1"/>
    <col min="5893" max="5893" width="15" style="71" customWidth="1"/>
    <col min="5894" max="5894" width="14" style="71" customWidth="1"/>
    <col min="5895" max="5895" width="11" style="71" customWidth="1"/>
    <col min="5896" max="5896" width="15.7109375" style="71" customWidth="1"/>
    <col min="5897" max="5898" width="12.28515625" style="71" customWidth="1"/>
    <col min="5899" max="5899" width="15.28515625" style="71" customWidth="1"/>
    <col min="5900" max="5900" width="14.28515625" style="71" customWidth="1"/>
    <col min="5901" max="5901" width="12" style="71" customWidth="1"/>
    <col min="5902" max="5902" width="15.42578125" style="71" customWidth="1"/>
    <col min="5903" max="5903" width="13.85546875" style="71" customWidth="1"/>
    <col min="5904" max="5904" width="12" style="71" customWidth="1"/>
    <col min="5905" max="5905" width="14.85546875" style="71" customWidth="1"/>
    <col min="5906" max="5906" width="13.5703125" style="71" customWidth="1"/>
    <col min="5907" max="5907" width="13.7109375" style="71" customWidth="1"/>
    <col min="5908" max="5909" width="10.7109375" style="71" customWidth="1"/>
    <col min="5910" max="5910" width="9.140625" style="71"/>
    <col min="5911" max="5911" width="12.85546875" style="71" customWidth="1"/>
    <col min="5912" max="5912" width="23.42578125" style="71" customWidth="1"/>
    <col min="5913" max="5914" width="9.140625" style="71"/>
    <col min="5915" max="5915" width="10.5703125" style="71" customWidth="1"/>
    <col min="5916" max="5916" width="11.28515625" style="71" customWidth="1"/>
    <col min="5917" max="6144" width="9.140625" style="71"/>
    <col min="6145" max="6145" width="88.85546875" style="71" customWidth="1"/>
    <col min="6146" max="6146" width="15" style="71" customWidth="1"/>
    <col min="6147" max="6147" width="12.85546875" style="71" customWidth="1"/>
    <col min="6148" max="6148" width="12.28515625" style="71" customWidth="1"/>
    <col min="6149" max="6149" width="15" style="71" customWidth="1"/>
    <col min="6150" max="6150" width="14" style="71" customWidth="1"/>
    <col min="6151" max="6151" width="11" style="71" customWidth="1"/>
    <col min="6152" max="6152" width="15.7109375" style="71" customWidth="1"/>
    <col min="6153" max="6154" width="12.28515625" style="71" customWidth="1"/>
    <col min="6155" max="6155" width="15.28515625" style="71" customWidth="1"/>
    <col min="6156" max="6156" width="14.28515625" style="71" customWidth="1"/>
    <col min="6157" max="6157" width="12" style="71" customWidth="1"/>
    <col min="6158" max="6158" width="15.42578125" style="71" customWidth="1"/>
    <col min="6159" max="6159" width="13.85546875" style="71" customWidth="1"/>
    <col min="6160" max="6160" width="12" style="71" customWidth="1"/>
    <col min="6161" max="6161" width="14.85546875" style="71" customWidth="1"/>
    <col min="6162" max="6162" width="13.5703125" style="71" customWidth="1"/>
    <col min="6163" max="6163" width="13.7109375" style="71" customWidth="1"/>
    <col min="6164" max="6165" width="10.7109375" style="71" customWidth="1"/>
    <col min="6166" max="6166" width="9.140625" style="71"/>
    <col min="6167" max="6167" width="12.85546875" style="71" customWidth="1"/>
    <col min="6168" max="6168" width="23.42578125" style="71" customWidth="1"/>
    <col min="6169" max="6170" width="9.140625" style="71"/>
    <col min="6171" max="6171" width="10.5703125" style="71" customWidth="1"/>
    <col min="6172" max="6172" width="11.28515625" style="71" customWidth="1"/>
    <col min="6173" max="6400" width="9.140625" style="71"/>
    <col min="6401" max="6401" width="88.85546875" style="71" customWidth="1"/>
    <col min="6402" max="6402" width="15" style="71" customWidth="1"/>
    <col min="6403" max="6403" width="12.85546875" style="71" customWidth="1"/>
    <col min="6404" max="6404" width="12.28515625" style="71" customWidth="1"/>
    <col min="6405" max="6405" width="15" style="71" customWidth="1"/>
    <col min="6406" max="6406" width="14" style="71" customWidth="1"/>
    <col min="6407" max="6407" width="11" style="71" customWidth="1"/>
    <col min="6408" max="6408" width="15.7109375" style="71" customWidth="1"/>
    <col min="6409" max="6410" width="12.28515625" style="71" customWidth="1"/>
    <col min="6411" max="6411" width="15.28515625" style="71" customWidth="1"/>
    <col min="6412" max="6412" width="14.28515625" style="71" customWidth="1"/>
    <col min="6413" max="6413" width="12" style="71" customWidth="1"/>
    <col min="6414" max="6414" width="15.42578125" style="71" customWidth="1"/>
    <col min="6415" max="6415" width="13.85546875" style="71" customWidth="1"/>
    <col min="6416" max="6416" width="12" style="71" customWidth="1"/>
    <col min="6417" max="6417" width="14.85546875" style="71" customWidth="1"/>
    <col min="6418" max="6418" width="13.5703125" style="71" customWidth="1"/>
    <col min="6419" max="6419" width="13.7109375" style="71" customWidth="1"/>
    <col min="6420" max="6421" width="10.7109375" style="71" customWidth="1"/>
    <col min="6422" max="6422" width="9.140625" style="71"/>
    <col min="6423" max="6423" width="12.85546875" style="71" customWidth="1"/>
    <col min="6424" max="6424" width="23.42578125" style="71" customWidth="1"/>
    <col min="6425" max="6426" width="9.140625" style="71"/>
    <col min="6427" max="6427" width="10.5703125" style="71" customWidth="1"/>
    <col min="6428" max="6428" width="11.28515625" style="71" customWidth="1"/>
    <col min="6429" max="6656" width="9.140625" style="71"/>
    <col min="6657" max="6657" width="88.85546875" style="71" customWidth="1"/>
    <col min="6658" max="6658" width="15" style="71" customWidth="1"/>
    <col min="6659" max="6659" width="12.85546875" style="71" customWidth="1"/>
    <col min="6660" max="6660" width="12.28515625" style="71" customWidth="1"/>
    <col min="6661" max="6661" width="15" style="71" customWidth="1"/>
    <col min="6662" max="6662" width="14" style="71" customWidth="1"/>
    <col min="6663" max="6663" width="11" style="71" customWidth="1"/>
    <col min="6664" max="6664" width="15.7109375" style="71" customWidth="1"/>
    <col min="6665" max="6666" width="12.28515625" style="71" customWidth="1"/>
    <col min="6667" max="6667" width="15.28515625" style="71" customWidth="1"/>
    <col min="6668" max="6668" width="14.28515625" style="71" customWidth="1"/>
    <col min="6669" max="6669" width="12" style="71" customWidth="1"/>
    <col min="6670" max="6670" width="15.42578125" style="71" customWidth="1"/>
    <col min="6671" max="6671" width="13.85546875" style="71" customWidth="1"/>
    <col min="6672" max="6672" width="12" style="71" customWidth="1"/>
    <col min="6673" max="6673" width="14.85546875" style="71" customWidth="1"/>
    <col min="6674" max="6674" width="13.5703125" style="71" customWidth="1"/>
    <col min="6675" max="6675" width="13.7109375" style="71" customWidth="1"/>
    <col min="6676" max="6677" width="10.7109375" style="71" customWidth="1"/>
    <col min="6678" max="6678" width="9.140625" style="71"/>
    <col min="6679" max="6679" width="12.85546875" style="71" customWidth="1"/>
    <col min="6680" max="6680" width="23.42578125" style="71" customWidth="1"/>
    <col min="6681" max="6682" width="9.140625" style="71"/>
    <col min="6683" max="6683" width="10.5703125" style="71" customWidth="1"/>
    <col min="6684" max="6684" width="11.28515625" style="71" customWidth="1"/>
    <col min="6685" max="6912" width="9.140625" style="71"/>
    <col min="6913" max="6913" width="88.85546875" style="71" customWidth="1"/>
    <col min="6914" max="6914" width="15" style="71" customWidth="1"/>
    <col min="6915" max="6915" width="12.85546875" style="71" customWidth="1"/>
    <col min="6916" max="6916" width="12.28515625" style="71" customWidth="1"/>
    <col min="6917" max="6917" width="15" style="71" customWidth="1"/>
    <col min="6918" max="6918" width="14" style="71" customWidth="1"/>
    <col min="6919" max="6919" width="11" style="71" customWidth="1"/>
    <col min="6920" max="6920" width="15.7109375" style="71" customWidth="1"/>
    <col min="6921" max="6922" width="12.28515625" style="71" customWidth="1"/>
    <col min="6923" max="6923" width="15.28515625" style="71" customWidth="1"/>
    <col min="6924" max="6924" width="14.28515625" style="71" customWidth="1"/>
    <col min="6925" max="6925" width="12" style="71" customWidth="1"/>
    <col min="6926" max="6926" width="15.42578125" style="71" customWidth="1"/>
    <col min="6927" max="6927" width="13.85546875" style="71" customWidth="1"/>
    <col min="6928" max="6928" width="12" style="71" customWidth="1"/>
    <col min="6929" max="6929" width="14.85546875" style="71" customWidth="1"/>
    <col min="6930" max="6930" width="13.5703125" style="71" customWidth="1"/>
    <col min="6931" max="6931" width="13.7109375" style="71" customWidth="1"/>
    <col min="6932" max="6933" width="10.7109375" style="71" customWidth="1"/>
    <col min="6934" max="6934" width="9.140625" style="71"/>
    <col min="6935" max="6935" width="12.85546875" style="71" customWidth="1"/>
    <col min="6936" max="6936" width="23.42578125" style="71" customWidth="1"/>
    <col min="6937" max="6938" width="9.140625" style="71"/>
    <col min="6939" max="6939" width="10.5703125" style="71" customWidth="1"/>
    <col min="6940" max="6940" width="11.28515625" style="71" customWidth="1"/>
    <col min="6941" max="7168" width="9.140625" style="71"/>
    <col min="7169" max="7169" width="88.85546875" style="71" customWidth="1"/>
    <col min="7170" max="7170" width="15" style="71" customWidth="1"/>
    <col min="7171" max="7171" width="12.85546875" style="71" customWidth="1"/>
    <col min="7172" max="7172" width="12.28515625" style="71" customWidth="1"/>
    <col min="7173" max="7173" width="15" style="71" customWidth="1"/>
    <col min="7174" max="7174" width="14" style="71" customWidth="1"/>
    <col min="7175" max="7175" width="11" style="71" customWidth="1"/>
    <col min="7176" max="7176" width="15.7109375" style="71" customWidth="1"/>
    <col min="7177" max="7178" width="12.28515625" style="71" customWidth="1"/>
    <col min="7179" max="7179" width="15.28515625" style="71" customWidth="1"/>
    <col min="7180" max="7180" width="14.28515625" style="71" customWidth="1"/>
    <col min="7181" max="7181" width="12" style="71" customWidth="1"/>
    <col min="7182" max="7182" width="15.42578125" style="71" customWidth="1"/>
    <col min="7183" max="7183" width="13.85546875" style="71" customWidth="1"/>
    <col min="7184" max="7184" width="12" style="71" customWidth="1"/>
    <col min="7185" max="7185" width="14.85546875" style="71" customWidth="1"/>
    <col min="7186" max="7186" width="13.5703125" style="71" customWidth="1"/>
    <col min="7187" max="7187" width="13.7109375" style="71" customWidth="1"/>
    <col min="7188" max="7189" width="10.7109375" style="71" customWidth="1"/>
    <col min="7190" max="7190" width="9.140625" style="71"/>
    <col min="7191" max="7191" width="12.85546875" style="71" customWidth="1"/>
    <col min="7192" max="7192" width="23.42578125" style="71" customWidth="1"/>
    <col min="7193" max="7194" width="9.140625" style="71"/>
    <col min="7195" max="7195" width="10.5703125" style="71" customWidth="1"/>
    <col min="7196" max="7196" width="11.28515625" style="71" customWidth="1"/>
    <col min="7197" max="7424" width="9.140625" style="71"/>
    <col min="7425" max="7425" width="88.85546875" style="71" customWidth="1"/>
    <col min="7426" max="7426" width="15" style="71" customWidth="1"/>
    <col min="7427" max="7427" width="12.85546875" style="71" customWidth="1"/>
    <col min="7428" max="7428" width="12.28515625" style="71" customWidth="1"/>
    <col min="7429" max="7429" width="15" style="71" customWidth="1"/>
    <col min="7430" max="7430" width="14" style="71" customWidth="1"/>
    <col min="7431" max="7431" width="11" style="71" customWidth="1"/>
    <col min="7432" max="7432" width="15.7109375" style="71" customWidth="1"/>
    <col min="7433" max="7434" width="12.28515625" style="71" customWidth="1"/>
    <col min="7435" max="7435" width="15.28515625" style="71" customWidth="1"/>
    <col min="7436" max="7436" width="14.28515625" style="71" customWidth="1"/>
    <col min="7437" max="7437" width="12" style="71" customWidth="1"/>
    <col min="7438" max="7438" width="15.42578125" style="71" customWidth="1"/>
    <col min="7439" max="7439" width="13.85546875" style="71" customWidth="1"/>
    <col min="7440" max="7440" width="12" style="71" customWidth="1"/>
    <col min="7441" max="7441" width="14.85546875" style="71" customWidth="1"/>
    <col min="7442" max="7442" width="13.5703125" style="71" customWidth="1"/>
    <col min="7443" max="7443" width="13.7109375" style="71" customWidth="1"/>
    <col min="7444" max="7445" width="10.7109375" style="71" customWidth="1"/>
    <col min="7446" max="7446" width="9.140625" style="71"/>
    <col min="7447" max="7447" width="12.85546875" style="71" customWidth="1"/>
    <col min="7448" max="7448" width="23.42578125" style="71" customWidth="1"/>
    <col min="7449" max="7450" width="9.140625" style="71"/>
    <col min="7451" max="7451" width="10.5703125" style="71" customWidth="1"/>
    <col min="7452" max="7452" width="11.28515625" style="71" customWidth="1"/>
    <col min="7453" max="7680" width="9.140625" style="71"/>
    <col min="7681" max="7681" width="88.85546875" style="71" customWidth="1"/>
    <col min="7682" max="7682" width="15" style="71" customWidth="1"/>
    <col min="7683" max="7683" width="12.85546875" style="71" customWidth="1"/>
    <col min="7684" max="7684" width="12.28515625" style="71" customWidth="1"/>
    <col min="7685" max="7685" width="15" style="71" customWidth="1"/>
    <col min="7686" max="7686" width="14" style="71" customWidth="1"/>
    <col min="7687" max="7687" width="11" style="71" customWidth="1"/>
    <col min="7688" max="7688" width="15.7109375" style="71" customWidth="1"/>
    <col min="7689" max="7690" width="12.28515625" style="71" customWidth="1"/>
    <col min="7691" max="7691" width="15.28515625" style="71" customWidth="1"/>
    <col min="7692" max="7692" width="14.28515625" style="71" customWidth="1"/>
    <col min="7693" max="7693" width="12" style="71" customWidth="1"/>
    <col min="7694" max="7694" width="15.42578125" style="71" customWidth="1"/>
    <col min="7695" max="7695" width="13.85546875" style="71" customWidth="1"/>
    <col min="7696" max="7696" width="12" style="71" customWidth="1"/>
    <col min="7697" max="7697" width="14.85546875" style="71" customWidth="1"/>
    <col min="7698" max="7698" width="13.5703125" style="71" customWidth="1"/>
    <col min="7699" max="7699" width="13.7109375" style="71" customWidth="1"/>
    <col min="7700" max="7701" width="10.7109375" style="71" customWidth="1"/>
    <col min="7702" max="7702" width="9.140625" style="71"/>
    <col min="7703" max="7703" width="12.85546875" style="71" customWidth="1"/>
    <col min="7704" max="7704" width="23.42578125" style="71" customWidth="1"/>
    <col min="7705" max="7706" width="9.140625" style="71"/>
    <col min="7707" max="7707" width="10.5703125" style="71" customWidth="1"/>
    <col min="7708" max="7708" width="11.28515625" style="71" customWidth="1"/>
    <col min="7709" max="7936" width="9.140625" style="71"/>
    <col min="7937" max="7937" width="88.85546875" style="71" customWidth="1"/>
    <col min="7938" max="7938" width="15" style="71" customWidth="1"/>
    <col min="7939" max="7939" width="12.85546875" style="71" customWidth="1"/>
    <col min="7940" max="7940" width="12.28515625" style="71" customWidth="1"/>
    <col min="7941" max="7941" width="15" style="71" customWidth="1"/>
    <col min="7942" max="7942" width="14" style="71" customWidth="1"/>
    <col min="7943" max="7943" width="11" style="71" customWidth="1"/>
    <col min="7944" max="7944" width="15.7109375" style="71" customWidth="1"/>
    <col min="7945" max="7946" width="12.28515625" style="71" customWidth="1"/>
    <col min="7947" max="7947" width="15.28515625" style="71" customWidth="1"/>
    <col min="7948" max="7948" width="14.28515625" style="71" customWidth="1"/>
    <col min="7949" max="7949" width="12" style="71" customWidth="1"/>
    <col min="7950" max="7950" width="15.42578125" style="71" customWidth="1"/>
    <col min="7951" max="7951" width="13.85546875" style="71" customWidth="1"/>
    <col min="7952" max="7952" width="12" style="71" customWidth="1"/>
    <col min="7953" max="7953" width="14.85546875" style="71" customWidth="1"/>
    <col min="7954" max="7954" width="13.5703125" style="71" customWidth="1"/>
    <col min="7955" max="7955" width="13.7109375" style="71" customWidth="1"/>
    <col min="7956" max="7957" width="10.7109375" style="71" customWidth="1"/>
    <col min="7958" max="7958" width="9.140625" style="71"/>
    <col min="7959" max="7959" width="12.85546875" style="71" customWidth="1"/>
    <col min="7960" max="7960" width="23.42578125" style="71" customWidth="1"/>
    <col min="7961" max="7962" width="9.140625" style="71"/>
    <col min="7963" max="7963" width="10.5703125" style="71" customWidth="1"/>
    <col min="7964" max="7964" width="11.28515625" style="71" customWidth="1"/>
    <col min="7965" max="8192" width="9.140625" style="71"/>
    <col min="8193" max="8193" width="88.85546875" style="71" customWidth="1"/>
    <col min="8194" max="8194" width="15" style="71" customWidth="1"/>
    <col min="8195" max="8195" width="12.85546875" style="71" customWidth="1"/>
    <col min="8196" max="8196" width="12.28515625" style="71" customWidth="1"/>
    <col min="8197" max="8197" width="15" style="71" customWidth="1"/>
    <col min="8198" max="8198" width="14" style="71" customWidth="1"/>
    <col min="8199" max="8199" width="11" style="71" customWidth="1"/>
    <col min="8200" max="8200" width="15.7109375" style="71" customWidth="1"/>
    <col min="8201" max="8202" width="12.28515625" style="71" customWidth="1"/>
    <col min="8203" max="8203" width="15.28515625" style="71" customWidth="1"/>
    <col min="8204" max="8204" width="14.28515625" style="71" customWidth="1"/>
    <col min="8205" max="8205" width="12" style="71" customWidth="1"/>
    <col min="8206" max="8206" width="15.42578125" style="71" customWidth="1"/>
    <col min="8207" max="8207" width="13.85546875" style="71" customWidth="1"/>
    <col min="8208" max="8208" width="12" style="71" customWidth="1"/>
    <col min="8209" max="8209" width="14.85546875" style="71" customWidth="1"/>
    <col min="8210" max="8210" width="13.5703125" style="71" customWidth="1"/>
    <col min="8211" max="8211" width="13.7109375" style="71" customWidth="1"/>
    <col min="8212" max="8213" width="10.7109375" style="71" customWidth="1"/>
    <col min="8214" max="8214" width="9.140625" style="71"/>
    <col min="8215" max="8215" width="12.85546875" style="71" customWidth="1"/>
    <col min="8216" max="8216" width="23.42578125" style="71" customWidth="1"/>
    <col min="8217" max="8218" width="9.140625" style="71"/>
    <col min="8219" max="8219" width="10.5703125" style="71" customWidth="1"/>
    <col min="8220" max="8220" width="11.28515625" style="71" customWidth="1"/>
    <col min="8221" max="8448" width="9.140625" style="71"/>
    <col min="8449" max="8449" width="88.85546875" style="71" customWidth="1"/>
    <col min="8450" max="8450" width="15" style="71" customWidth="1"/>
    <col min="8451" max="8451" width="12.85546875" style="71" customWidth="1"/>
    <col min="8452" max="8452" width="12.28515625" style="71" customWidth="1"/>
    <col min="8453" max="8453" width="15" style="71" customWidth="1"/>
    <col min="8454" max="8454" width="14" style="71" customWidth="1"/>
    <col min="8455" max="8455" width="11" style="71" customWidth="1"/>
    <col min="8456" max="8456" width="15.7109375" style="71" customWidth="1"/>
    <col min="8457" max="8458" width="12.28515625" style="71" customWidth="1"/>
    <col min="8459" max="8459" width="15.28515625" style="71" customWidth="1"/>
    <col min="8460" max="8460" width="14.28515625" style="71" customWidth="1"/>
    <col min="8461" max="8461" width="12" style="71" customWidth="1"/>
    <col min="8462" max="8462" width="15.42578125" style="71" customWidth="1"/>
    <col min="8463" max="8463" width="13.85546875" style="71" customWidth="1"/>
    <col min="8464" max="8464" width="12" style="71" customWidth="1"/>
    <col min="8465" max="8465" width="14.85546875" style="71" customWidth="1"/>
    <col min="8466" max="8466" width="13.5703125" style="71" customWidth="1"/>
    <col min="8467" max="8467" width="13.7109375" style="71" customWidth="1"/>
    <col min="8468" max="8469" width="10.7109375" style="71" customWidth="1"/>
    <col min="8470" max="8470" width="9.140625" style="71"/>
    <col min="8471" max="8471" width="12.85546875" style="71" customWidth="1"/>
    <col min="8472" max="8472" width="23.42578125" style="71" customWidth="1"/>
    <col min="8473" max="8474" width="9.140625" style="71"/>
    <col min="8475" max="8475" width="10.5703125" style="71" customWidth="1"/>
    <col min="8476" max="8476" width="11.28515625" style="71" customWidth="1"/>
    <col min="8477" max="8704" width="9.140625" style="71"/>
    <col min="8705" max="8705" width="88.85546875" style="71" customWidth="1"/>
    <col min="8706" max="8706" width="15" style="71" customWidth="1"/>
    <col min="8707" max="8707" width="12.85546875" style="71" customWidth="1"/>
    <col min="8708" max="8708" width="12.28515625" style="71" customWidth="1"/>
    <col min="8709" max="8709" width="15" style="71" customWidth="1"/>
    <col min="8710" max="8710" width="14" style="71" customWidth="1"/>
    <col min="8711" max="8711" width="11" style="71" customWidth="1"/>
    <col min="8712" max="8712" width="15.7109375" style="71" customWidth="1"/>
    <col min="8713" max="8714" width="12.28515625" style="71" customWidth="1"/>
    <col min="8715" max="8715" width="15.28515625" style="71" customWidth="1"/>
    <col min="8716" max="8716" width="14.28515625" style="71" customWidth="1"/>
    <col min="8717" max="8717" width="12" style="71" customWidth="1"/>
    <col min="8718" max="8718" width="15.42578125" style="71" customWidth="1"/>
    <col min="8719" max="8719" width="13.85546875" style="71" customWidth="1"/>
    <col min="8720" max="8720" width="12" style="71" customWidth="1"/>
    <col min="8721" max="8721" width="14.85546875" style="71" customWidth="1"/>
    <col min="8722" max="8722" width="13.5703125" style="71" customWidth="1"/>
    <col min="8723" max="8723" width="13.7109375" style="71" customWidth="1"/>
    <col min="8724" max="8725" width="10.7109375" style="71" customWidth="1"/>
    <col min="8726" max="8726" width="9.140625" style="71"/>
    <col min="8727" max="8727" width="12.85546875" style="71" customWidth="1"/>
    <col min="8728" max="8728" width="23.42578125" style="71" customWidth="1"/>
    <col min="8729" max="8730" width="9.140625" style="71"/>
    <col min="8731" max="8731" width="10.5703125" style="71" customWidth="1"/>
    <col min="8732" max="8732" width="11.28515625" style="71" customWidth="1"/>
    <col min="8733" max="8960" width="9.140625" style="71"/>
    <col min="8961" max="8961" width="88.85546875" style="71" customWidth="1"/>
    <col min="8962" max="8962" width="15" style="71" customWidth="1"/>
    <col min="8963" max="8963" width="12.85546875" style="71" customWidth="1"/>
    <col min="8964" max="8964" width="12.28515625" style="71" customWidth="1"/>
    <col min="8965" max="8965" width="15" style="71" customWidth="1"/>
    <col min="8966" max="8966" width="14" style="71" customWidth="1"/>
    <col min="8967" max="8967" width="11" style="71" customWidth="1"/>
    <col min="8968" max="8968" width="15.7109375" style="71" customWidth="1"/>
    <col min="8969" max="8970" width="12.28515625" style="71" customWidth="1"/>
    <col min="8971" max="8971" width="15.28515625" style="71" customWidth="1"/>
    <col min="8972" max="8972" width="14.28515625" style="71" customWidth="1"/>
    <col min="8973" max="8973" width="12" style="71" customWidth="1"/>
    <col min="8974" max="8974" width="15.42578125" style="71" customWidth="1"/>
    <col min="8975" max="8975" width="13.85546875" style="71" customWidth="1"/>
    <col min="8976" max="8976" width="12" style="71" customWidth="1"/>
    <col min="8977" max="8977" width="14.85546875" style="71" customWidth="1"/>
    <col min="8978" max="8978" width="13.5703125" style="71" customWidth="1"/>
    <col min="8979" max="8979" width="13.7109375" style="71" customWidth="1"/>
    <col min="8980" max="8981" width="10.7109375" style="71" customWidth="1"/>
    <col min="8982" max="8982" width="9.140625" style="71"/>
    <col min="8983" max="8983" width="12.85546875" style="71" customWidth="1"/>
    <col min="8984" max="8984" width="23.42578125" style="71" customWidth="1"/>
    <col min="8985" max="8986" width="9.140625" style="71"/>
    <col min="8987" max="8987" width="10.5703125" style="71" customWidth="1"/>
    <col min="8988" max="8988" width="11.28515625" style="71" customWidth="1"/>
    <col min="8989" max="9216" width="9.140625" style="71"/>
    <col min="9217" max="9217" width="88.85546875" style="71" customWidth="1"/>
    <col min="9218" max="9218" width="15" style="71" customWidth="1"/>
    <col min="9219" max="9219" width="12.85546875" style="71" customWidth="1"/>
    <col min="9220" max="9220" width="12.28515625" style="71" customWidth="1"/>
    <col min="9221" max="9221" width="15" style="71" customWidth="1"/>
    <col min="9222" max="9222" width="14" style="71" customWidth="1"/>
    <col min="9223" max="9223" width="11" style="71" customWidth="1"/>
    <col min="9224" max="9224" width="15.7109375" style="71" customWidth="1"/>
    <col min="9225" max="9226" width="12.28515625" style="71" customWidth="1"/>
    <col min="9227" max="9227" width="15.28515625" style="71" customWidth="1"/>
    <col min="9228" max="9228" width="14.28515625" style="71" customWidth="1"/>
    <col min="9229" max="9229" width="12" style="71" customWidth="1"/>
    <col min="9230" max="9230" width="15.42578125" style="71" customWidth="1"/>
    <col min="9231" max="9231" width="13.85546875" style="71" customWidth="1"/>
    <col min="9232" max="9232" width="12" style="71" customWidth="1"/>
    <col min="9233" max="9233" width="14.85546875" style="71" customWidth="1"/>
    <col min="9234" max="9234" width="13.5703125" style="71" customWidth="1"/>
    <col min="9235" max="9235" width="13.7109375" style="71" customWidth="1"/>
    <col min="9236" max="9237" width="10.7109375" style="71" customWidth="1"/>
    <col min="9238" max="9238" width="9.140625" style="71"/>
    <col min="9239" max="9239" width="12.85546875" style="71" customWidth="1"/>
    <col min="9240" max="9240" width="23.42578125" style="71" customWidth="1"/>
    <col min="9241" max="9242" width="9.140625" style="71"/>
    <col min="9243" max="9243" width="10.5703125" style="71" customWidth="1"/>
    <col min="9244" max="9244" width="11.28515625" style="71" customWidth="1"/>
    <col min="9245" max="9472" width="9.140625" style="71"/>
    <col min="9473" max="9473" width="88.85546875" style="71" customWidth="1"/>
    <col min="9474" max="9474" width="15" style="71" customWidth="1"/>
    <col min="9475" max="9475" width="12.85546875" style="71" customWidth="1"/>
    <col min="9476" max="9476" width="12.28515625" style="71" customWidth="1"/>
    <col min="9477" max="9477" width="15" style="71" customWidth="1"/>
    <col min="9478" max="9478" width="14" style="71" customWidth="1"/>
    <col min="9479" max="9479" width="11" style="71" customWidth="1"/>
    <col min="9480" max="9480" width="15.7109375" style="71" customWidth="1"/>
    <col min="9481" max="9482" width="12.28515625" style="71" customWidth="1"/>
    <col min="9483" max="9483" width="15.28515625" style="71" customWidth="1"/>
    <col min="9484" max="9484" width="14.28515625" style="71" customWidth="1"/>
    <col min="9485" max="9485" width="12" style="71" customWidth="1"/>
    <col min="9486" max="9486" width="15.42578125" style="71" customWidth="1"/>
    <col min="9487" max="9487" width="13.85546875" style="71" customWidth="1"/>
    <col min="9488" max="9488" width="12" style="71" customWidth="1"/>
    <col min="9489" max="9489" width="14.85546875" style="71" customWidth="1"/>
    <col min="9490" max="9490" width="13.5703125" style="71" customWidth="1"/>
    <col min="9491" max="9491" width="13.7109375" style="71" customWidth="1"/>
    <col min="9492" max="9493" width="10.7109375" style="71" customWidth="1"/>
    <col min="9494" max="9494" width="9.140625" style="71"/>
    <col min="9495" max="9495" width="12.85546875" style="71" customWidth="1"/>
    <col min="9496" max="9496" width="23.42578125" style="71" customWidth="1"/>
    <col min="9497" max="9498" width="9.140625" style="71"/>
    <col min="9499" max="9499" width="10.5703125" style="71" customWidth="1"/>
    <col min="9500" max="9500" width="11.28515625" style="71" customWidth="1"/>
    <col min="9501" max="9728" width="9.140625" style="71"/>
    <col min="9729" max="9729" width="88.85546875" style="71" customWidth="1"/>
    <col min="9730" max="9730" width="15" style="71" customWidth="1"/>
    <col min="9731" max="9731" width="12.85546875" style="71" customWidth="1"/>
    <col min="9732" max="9732" width="12.28515625" style="71" customWidth="1"/>
    <col min="9733" max="9733" width="15" style="71" customWidth="1"/>
    <col min="9734" max="9734" width="14" style="71" customWidth="1"/>
    <col min="9735" max="9735" width="11" style="71" customWidth="1"/>
    <col min="9736" max="9736" width="15.7109375" style="71" customWidth="1"/>
    <col min="9737" max="9738" width="12.28515625" style="71" customWidth="1"/>
    <col min="9739" max="9739" width="15.28515625" style="71" customWidth="1"/>
    <col min="9740" max="9740" width="14.28515625" style="71" customWidth="1"/>
    <col min="9741" max="9741" width="12" style="71" customWidth="1"/>
    <col min="9742" max="9742" width="15.42578125" style="71" customWidth="1"/>
    <col min="9743" max="9743" width="13.85546875" style="71" customWidth="1"/>
    <col min="9744" max="9744" width="12" style="71" customWidth="1"/>
    <col min="9745" max="9745" width="14.85546875" style="71" customWidth="1"/>
    <col min="9746" max="9746" width="13.5703125" style="71" customWidth="1"/>
    <col min="9747" max="9747" width="13.7109375" style="71" customWidth="1"/>
    <col min="9748" max="9749" width="10.7109375" style="71" customWidth="1"/>
    <col min="9750" max="9750" width="9.140625" style="71"/>
    <col min="9751" max="9751" width="12.85546875" style="71" customWidth="1"/>
    <col min="9752" max="9752" width="23.42578125" style="71" customWidth="1"/>
    <col min="9753" max="9754" width="9.140625" style="71"/>
    <col min="9755" max="9755" width="10.5703125" style="71" customWidth="1"/>
    <col min="9756" max="9756" width="11.28515625" style="71" customWidth="1"/>
    <col min="9757" max="9984" width="9.140625" style="71"/>
    <col min="9985" max="9985" width="88.85546875" style="71" customWidth="1"/>
    <col min="9986" max="9986" width="15" style="71" customWidth="1"/>
    <col min="9987" max="9987" width="12.85546875" style="71" customWidth="1"/>
    <col min="9988" max="9988" width="12.28515625" style="71" customWidth="1"/>
    <col min="9989" max="9989" width="15" style="71" customWidth="1"/>
    <col min="9990" max="9990" width="14" style="71" customWidth="1"/>
    <col min="9991" max="9991" width="11" style="71" customWidth="1"/>
    <col min="9992" max="9992" width="15.7109375" style="71" customWidth="1"/>
    <col min="9993" max="9994" width="12.28515625" style="71" customWidth="1"/>
    <col min="9995" max="9995" width="15.28515625" style="71" customWidth="1"/>
    <col min="9996" max="9996" width="14.28515625" style="71" customWidth="1"/>
    <col min="9997" max="9997" width="12" style="71" customWidth="1"/>
    <col min="9998" max="9998" width="15.42578125" style="71" customWidth="1"/>
    <col min="9999" max="9999" width="13.85546875" style="71" customWidth="1"/>
    <col min="10000" max="10000" width="12" style="71" customWidth="1"/>
    <col min="10001" max="10001" width="14.85546875" style="71" customWidth="1"/>
    <col min="10002" max="10002" width="13.5703125" style="71" customWidth="1"/>
    <col min="10003" max="10003" width="13.7109375" style="71" customWidth="1"/>
    <col min="10004" max="10005" width="10.7109375" style="71" customWidth="1"/>
    <col min="10006" max="10006" width="9.140625" style="71"/>
    <col min="10007" max="10007" width="12.85546875" style="71" customWidth="1"/>
    <col min="10008" max="10008" width="23.42578125" style="71" customWidth="1"/>
    <col min="10009" max="10010" width="9.140625" style="71"/>
    <col min="10011" max="10011" width="10.5703125" style="71" customWidth="1"/>
    <col min="10012" max="10012" width="11.28515625" style="71" customWidth="1"/>
    <col min="10013" max="10240" width="9.140625" style="71"/>
    <col min="10241" max="10241" width="88.85546875" style="71" customWidth="1"/>
    <col min="10242" max="10242" width="15" style="71" customWidth="1"/>
    <col min="10243" max="10243" width="12.85546875" style="71" customWidth="1"/>
    <col min="10244" max="10244" width="12.28515625" style="71" customWidth="1"/>
    <col min="10245" max="10245" width="15" style="71" customWidth="1"/>
    <col min="10246" max="10246" width="14" style="71" customWidth="1"/>
    <col min="10247" max="10247" width="11" style="71" customWidth="1"/>
    <col min="10248" max="10248" width="15.7109375" style="71" customWidth="1"/>
    <col min="10249" max="10250" width="12.28515625" style="71" customWidth="1"/>
    <col min="10251" max="10251" width="15.28515625" style="71" customWidth="1"/>
    <col min="10252" max="10252" width="14.28515625" style="71" customWidth="1"/>
    <col min="10253" max="10253" width="12" style="71" customWidth="1"/>
    <col min="10254" max="10254" width="15.42578125" style="71" customWidth="1"/>
    <col min="10255" max="10255" width="13.85546875" style="71" customWidth="1"/>
    <col min="10256" max="10256" width="12" style="71" customWidth="1"/>
    <col min="10257" max="10257" width="14.85546875" style="71" customWidth="1"/>
    <col min="10258" max="10258" width="13.5703125" style="71" customWidth="1"/>
    <col min="10259" max="10259" width="13.7109375" style="71" customWidth="1"/>
    <col min="10260" max="10261" width="10.7109375" style="71" customWidth="1"/>
    <col min="10262" max="10262" width="9.140625" style="71"/>
    <col min="10263" max="10263" width="12.85546875" style="71" customWidth="1"/>
    <col min="10264" max="10264" width="23.42578125" style="71" customWidth="1"/>
    <col min="10265" max="10266" width="9.140625" style="71"/>
    <col min="10267" max="10267" width="10.5703125" style="71" customWidth="1"/>
    <col min="10268" max="10268" width="11.28515625" style="71" customWidth="1"/>
    <col min="10269" max="10496" width="9.140625" style="71"/>
    <col min="10497" max="10497" width="88.85546875" style="71" customWidth="1"/>
    <col min="10498" max="10498" width="15" style="71" customWidth="1"/>
    <col min="10499" max="10499" width="12.85546875" style="71" customWidth="1"/>
    <col min="10500" max="10500" width="12.28515625" style="71" customWidth="1"/>
    <col min="10501" max="10501" width="15" style="71" customWidth="1"/>
    <col min="10502" max="10502" width="14" style="71" customWidth="1"/>
    <col min="10503" max="10503" width="11" style="71" customWidth="1"/>
    <col min="10504" max="10504" width="15.7109375" style="71" customWidth="1"/>
    <col min="10505" max="10506" width="12.28515625" style="71" customWidth="1"/>
    <col min="10507" max="10507" width="15.28515625" style="71" customWidth="1"/>
    <col min="10508" max="10508" width="14.28515625" style="71" customWidth="1"/>
    <col min="10509" max="10509" width="12" style="71" customWidth="1"/>
    <col min="10510" max="10510" width="15.42578125" style="71" customWidth="1"/>
    <col min="10511" max="10511" width="13.85546875" style="71" customWidth="1"/>
    <col min="10512" max="10512" width="12" style="71" customWidth="1"/>
    <col min="10513" max="10513" width="14.85546875" style="71" customWidth="1"/>
    <col min="10514" max="10514" width="13.5703125" style="71" customWidth="1"/>
    <col min="10515" max="10515" width="13.7109375" style="71" customWidth="1"/>
    <col min="10516" max="10517" width="10.7109375" style="71" customWidth="1"/>
    <col min="10518" max="10518" width="9.140625" style="71"/>
    <col min="10519" max="10519" width="12.85546875" style="71" customWidth="1"/>
    <col min="10520" max="10520" width="23.42578125" style="71" customWidth="1"/>
    <col min="10521" max="10522" width="9.140625" style="71"/>
    <col min="10523" max="10523" width="10.5703125" style="71" customWidth="1"/>
    <col min="10524" max="10524" width="11.28515625" style="71" customWidth="1"/>
    <col min="10525" max="10752" width="9.140625" style="71"/>
    <col min="10753" max="10753" width="88.85546875" style="71" customWidth="1"/>
    <col min="10754" max="10754" width="15" style="71" customWidth="1"/>
    <col min="10755" max="10755" width="12.85546875" style="71" customWidth="1"/>
    <col min="10756" max="10756" width="12.28515625" style="71" customWidth="1"/>
    <col min="10757" max="10757" width="15" style="71" customWidth="1"/>
    <col min="10758" max="10758" width="14" style="71" customWidth="1"/>
    <col min="10759" max="10759" width="11" style="71" customWidth="1"/>
    <col min="10760" max="10760" width="15.7109375" style="71" customWidth="1"/>
    <col min="10761" max="10762" width="12.28515625" style="71" customWidth="1"/>
    <col min="10763" max="10763" width="15.28515625" style="71" customWidth="1"/>
    <col min="10764" max="10764" width="14.28515625" style="71" customWidth="1"/>
    <col min="10765" max="10765" width="12" style="71" customWidth="1"/>
    <col min="10766" max="10766" width="15.42578125" style="71" customWidth="1"/>
    <col min="10767" max="10767" width="13.85546875" style="71" customWidth="1"/>
    <col min="10768" max="10768" width="12" style="71" customWidth="1"/>
    <col min="10769" max="10769" width="14.85546875" style="71" customWidth="1"/>
    <col min="10770" max="10770" width="13.5703125" style="71" customWidth="1"/>
    <col min="10771" max="10771" width="13.7109375" style="71" customWidth="1"/>
    <col min="10772" max="10773" width="10.7109375" style="71" customWidth="1"/>
    <col min="10774" max="10774" width="9.140625" style="71"/>
    <col min="10775" max="10775" width="12.85546875" style="71" customWidth="1"/>
    <col min="10776" max="10776" width="23.42578125" style="71" customWidth="1"/>
    <col min="10777" max="10778" width="9.140625" style="71"/>
    <col min="10779" max="10779" width="10.5703125" style="71" customWidth="1"/>
    <col min="10780" max="10780" width="11.28515625" style="71" customWidth="1"/>
    <col min="10781" max="11008" width="9.140625" style="71"/>
    <col min="11009" max="11009" width="88.85546875" style="71" customWidth="1"/>
    <col min="11010" max="11010" width="15" style="71" customWidth="1"/>
    <col min="11011" max="11011" width="12.85546875" style="71" customWidth="1"/>
    <col min="11012" max="11012" width="12.28515625" style="71" customWidth="1"/>
    <col min="11013" max="11013" width="15" style="71" customWidth="1"/>
    <col min="11014" max="11014" width="14" style="71" customWidth="1"/>
    <col min="11015" max="11015" width="11" style="71" customWidth="1"/>
    <col min="11016" max="11016" width="15.7109375" style="71" customWidth="1"/>
    <col min="11017" max="11018" width="12.28515625" style="71" customWidth="1"/>
    <col min="11019" max="11019" width="15.28515625" style="71" customWidth="1"/>
    <col min="11020" max="11020" width="14.28515625" style="71" customWidth="1"/>
    <col min="11021" max="11021" width="12" style="71" customWidth="1"/>
    <col min="11022" max="11022" width="15.42578125" style="71" customWidth="1"/>
    <col min="11023" max="11023" width="13.85546875" style="71" customWidth="1"/>
    <col min="11024" max="11024" width="12" style="71" customWidth="1"/>
    <col min="11025" max="11025" width="14.85546875" style="71" customWidth="1"/>
    <col min="11026" max="11026" width="13.5703125" style="71" customWidth="1"/>
    <col min="11027" max="11027" width="13.7109375" style="71" customWidth="1"/>
    <col min="11028" max="11029" width="10.7109375" style="71" customWidth="1"/>
    <col min="11030" max="11030" width="9.140625" style="71"/>
    <col min="11031" max="11031" width="12.85546875" style="71" customWidth="1"/>
    <col min="11032" max="11032" width="23.42578125" style="71" customWidth="1"/>
    <col min="11033" max="11034" width="9.140625" style="71"/>
    <col min="11035" max="11035" width="10.5703125" style="71" customWidth="1"/>
    <col min="11036" max="11036" width="11.28515625" style="71" customWidth="1"/>
    <col min="11037" max="11264" width="9.140625" style="71"/>
    <col min="11265" max="11265" width="88.85546875" style="71" customWidth="1"/>
    <col min="11266" max="11266" width="15" style="71" customWidth="1"/>
    <col min="11267" max="11267" width="12.85546875" style="71" customWidth="1"/>
    <col min="11268" max="11268" width="12.28515625" style="71" customWidth="1"/>
    <col min="11269" max="11269" width="15" style="71" customWidth="1"/>
    <col min="11270" max="11270" width="14" style="71" customWidth="1"/>
    <col min="11271" max="11271" width="11" style="71" customWidth="1"/>
    <col min="11272" max="11272" width="15.7109375" style="71" customWidth="1"/>
    <col min="11273" max="11274" width="12.28515625" style="71" customWidth="1"/>
    <col min="11275" max="11275" width="15.28515625" style="71" customWidth="1"/>
    <col min="11276" max="11276" width="14.28515625" style="71" customWidth="1"/>
    <col min="11277" max="11277" width="12" style="71" customWidth="1"/>
    <col min="11278" max="11278" width="15.42578125" style="71" customWidth="1"/>
    <col min="11279" max="11279" width="13.85546875" style="71" customWidth="1"/>
    <col min="11280" max="11280" width="12" style="71" customWidth="1"/>
    <col min="11281" max="11281" width="14.85546875" style="71" customWidth="1"/>
    <col min="11282" max="11282" width="13.5703125" style="71" customWidth="1"/>
    <col min="11283" max="11283" width="13.7109375" style="71" customWidth="1"/>
    <col min="11284" max="11285" width="10.7109375" style="71" customWidth="1"/>
    <col min="11286" max="11286" width="9.140625" style="71"/>
    <col min="11287" max="11287" width="12.85546875" style="71" customWidth="1"/>
    <col min="11288" max="11288" width="23.42578125" style="71" customWidth="1"/>
    <col min="11289" max="11290" width="9.140625" style="71"/>
    <col min="11291" max="11291" width="10.5703125" style="71" customWidth="1"/>
    <col min="11292" max="11292" width="11.28515625" style="71" customWidth="1"/>
    <col min="11293" max="11520" width="9.140625" style="71"/>
    <col min="11521" max="11521" width="88.85546875" style="71" customWidth="1"/>
    <col min="11522" max="11522" width="15" style="71" customWidth="1"/>
    <col min="11523" max="11523" width="12.85546875" style="71" customWidth="1"/>
    <col min="11524" max="11524" width="12.28515625" style="71" customWidth="1"/>
    <col min="11525" max="11525" width="15" style="71" customWidth="1"/>
    <col min="11526" max="11526" width="14" style="71" customWidth="1"/>
    <col min="11527" max="11527" width="11" style="71" customWidth="1"/>
    <col min="11528" max="11528" width="15.7109375" style="71" customWidth="1"/>
    <col min="11529" max="11530" width="12.28515625" style="71" customWidth="1"/>
    <col min="11531" max="11531" width="15.28515625" style="71" customWidth="1"/>
    <col min="11532" max="11532" width="14.28515625" style="71" customWidth="1"/>
    <col min="11533" max="11533" width="12" style="71" customWidth="1"/>
    <col min="11534" max="11534" width="15.42578125" style="71" customWidth="1"/>
    <col min="11535" max="11535" width="13.85546875" style="71" customWidth="1"/>
    <col min="11536" max="11536" width="12" style="71" customWidth="1"/>
    <col min="11537" max="11537" width="14.85546875" style="71" customWidth="1"/>
    <col min="11538" max="11538" width="13.5703125" style="71" customWidth="1"/>
    <col min="11539" max="11539" width="13.7109375" style="71" customWidth="1"/>
    <col min="11540" max="11541" width="10.7109375" style="71" customWidth="1"/>
    <col min="11542" max="11542" width="9.140625" style="71"/>
    <col min="11543" max="11543" width="12.85546875" style="71" customWidth="1"/>
    <col min="11544" max="11544" width="23.42578125" style="71" customWidth="1"/>
    <col min="11545" max="11546" width="9.140625" style="71"/>
    <col min="11547" max="11547" width="10.5703125" style="71" customWidth="1"/>
    <col min="11548" max="11548" width="11.28515625" style="71" customWidth="1"/>
    <col min="11549" max="11776" width="9.140625" style="71"/>
    <col min="11777" max="11777" width="88.85546875" style="71" customWidth="1"/>
    <col min="11778" max="11778" width="15" style="71" customWidth="1"/>
    <col min="11779" max="11779" width="12.85546875" style="71" customWidth="1"/>
    <col min="11780" max="11780" width="12.28515625" style="71" customWidth="1"/>
    <col min="11781" max="11781" width="15" style="71" customWidth="1"/>
    <col min="11782" max="11782" width="14" style="71" customWidth="1"/>
    <col min="11783" max="11783" width="11" style="71" customWidth="1"/>
    <col min="11784" max="11784" width="15.7109375" style="71" customWidth="1"/>
    <col min="11785" max="11786" width="12.28515625" style="71" customWidth="1"/>
    <col min="11787" max="11787" width="15.28515625" style="71" customWidth="1"/>
    <col min="11788" max="11788" width="14.28515625" style="71" customWidth="1"/>
    <col min="11789" max="11789" width="12" style="71" customWidth="1"/>
    <col min="11790" max="11790" width="15.42578125" style="71" customWidth="1"/>
    <col min="11791" max="11791" width="13.85546875" style="71" customWidth="1"/>
    <col min="11792" max="11792" width="12" style="71" customWidth="1"/>
    <col min="11793" max="11793" width="14.85546875" style="71" customWidth="1"/>
    <col min="11794" max="11794" width="13.5703125" style="71" customWidth="1"/>
    <col min="11795" max="11795" width="13.7109375" style="71" customWidth="1"/>
    <col min="11796" max="11797" width="10.7109375" style="71" customWidth="1"/>
    <col min="11798" max="11798" width="9.140625" style="71"/>
    <col min="11799" max="11799" width="12.85546875" style="71" customWidth="1"/>
    <col min="11800" max="11800" width="23.42578125" style="71" customWidth="1"/>
    <col min="11801" max="11802" width="9.140625" style="71"/>
    <col min="11803" max="11803" width="10.5703125" style="71" customWidth="1"/>
    <col min="11804" max="11804" width="11.28515625" style="71" customWidth="1"/>
    <col min="11805" max="12032" width="9.140625" style="71"/>
    <col min="12033" max="12033" width="88.85546875" style="71" customWidth="1"/>
    <col min="12034" max="12034" width="15" style="71" customWidth="1"/>
    <col min="12035" max="12035" width="12.85546875" style="71" customWidth="1"/>
    <col min="12036" max="12036" width="12.28515625" style="71" customWidth="1"/>
    <col min="12037" max="12037" width="15" style="71" customWidth="1"/>
    <col min="12038" max="12038" width="14" style="71" customWidth="1"/>
    <col min="12039" max="12039" width="11" style="71" customWidth="1"/>
    <col min="12040" max="12040" width="15.7109375" style="71" customWidth="1"/>
    <col min="12041" max="12042" width="12.28515625" style="71" customWidth="1"/>
    <col min="12043" max="12043" width="15.28515625" style="71" customWidth="1"/>
    <col min="12044" max="12044" width="14.28515625" style="71" customWidth="1"/>
    <col min="12045" max="12045" width="12" style="71" customWidth="1"/>
    <col min="12046" max="12046" width="15.42578125" style="71" customWidth="1"/>
    <col min="12047" max="12047" width="13.85546875" style="71" customWidth="1"/>
    <col min="12048" max="12048" width="12" style="71" customWidth="1"/>
    <col min="12049" max="12049" width="14.85546875" style="71" customWidth="1"/>
    <col min="12050" max="12050" width="13.5703125" style="71" customWidth="1"/>
    <col min="12051" max="12051" width="13.7109375" style="71" customWidth="1"/>
    <col min="12052" max="12053" width="10.7109375" style="71" customWidth="1"/>
    <col min="12054" max="12054" width="9.140625" style="71"/>
    <col min="12055" max="12055" width="12.85546875" style="71" customWidth="1"/>
    <col min="12056" max="12056" width="23.42578125" style="71" customWidth="1"/>
    <col min="12057" max="12058" width="9.140625" style="71"/>
    <col min="12059" max="12059" width="10.5703125" style="71" customWidth="1"/>
    <col min="12060" max="12060" width="11.28515625" style="71" customWidth="1"/>
    <col min="12061" max="12288" width="9.140625" style="71"/>
    <col min="12289" max="12289" width="88.85546875" style="71" customWidth="1"/>
    <col min="12290" max="12290" width="15" style="71" customWidth="1"/>
    <col min="12291" max="12291" width="12.85546875" style="71" customWidth="1"/>
    <col min="12292" max="12292" width="12.28515625" style="71" customWidth="1"/>
    <col min="12293" max="12293" width="15" style="71" customWidth="1"/>
    <col min="12294" max="12294" width="14" style="71" customWidth="1"/>
    <col min="12295" max="12295" width="11" style="71" customWidth="1"/>
    <col min="12296" max="12296" width="15.7109375" style="71" customWidth="1"/>
    <col min="12297" max="12298" width="12.28515625" style="71" customWidth="1"/>
    <col min="12299" max="12299" width="15.28515625" style="71" customWidth="1"/>
    <col min="12300" max="12300" width="14.28515625" style="71" customWidth="1"/>
    <col min="12301" max="12301" width="12" style="71" customWidth="1"/>
    <col min="12302" max="12302" width="15.42578125" style="71" customWidth="1"/>
    <col min="12303" max="12303" width="13.85546875" style="71" customWidth="1"/>
    <col min="12304" max="12304" width="12" style="71" customWidth="1"/>
    <col min="12305" max="12305" width="14.85546875" style="71" customWidth="1"/>
    <col min="12306" max="12306" width="13.5703125" style="71" customWidth="1"/>
    <col min="12307" max="12307" width="13.7109375" style="71" customWidth="1"/>
    <col min="12308" max="12309" width="10.7109375" style="71" customWidth="1"/>
    <col min="12310" max="12310" width="9.140625" style="71"/>
    <col min="12311" max="12311" width="12.85546875" style="71" customWidth="1"/>
    <col min="12312" max="12312" width="23.42578125" style="71" customWidth="1"/>
    <col min="12313" max="12314" width="9.140625" style="71"/>
    <col min="12315" max="12315" width="10.5703125" style="71" customWidth="1"/>
    <col min="12316" max="12316" width="11.28515625" style="71" customWidth="1"/>
    <col min="12317" max="12544" width="9.140625" style="71"/>
    <col min="12545" max="12545" width="88.85546875" style="71" customWidth="1"/>
    <col min="12546" max="12546" width="15" style="71" customWidth="1"/>
    <col min="12547" max="12547" width="12.85546875" style="71" customWidth="1"/>
    <col min="12548" max="12548" width="12.28515625" style="71" customWidth="1"/>
    <col min="12549" max="12549" width="15" style="71" customWidth="1"/>
    <col min="12550" max="12550" width="14" style="71" customWidth="1"/>
    <col min="12551" max="12551" width="11" style="71" customWidth="1"/>
    <col min="12552" max="12552" width="15.7109375" style="71" customWidth="1"/>
    <col min="12553" max="12554" width="12.28515625" style="71" customWidth="1"/>
    <col min="12555" max="12555" width="15.28515625" style="71" customWidth="1"/>
    <col min="12556" max="12556" width="14.28515625" style="71" customWidth="1"/>
    <col min="12557" max="12557" width="12" style="71" customWidth="1"/>
    <col min="12558" max="12558" width="15.42578125" style="71" customWidth="1"/>
    <col min="12559" max="12559" width="13.85546875" style="71" customWidth="1"/>
    <col min="12560" max="12560" width="12" style="71" customWidth="1"/>
    <col min="12561" max="12561" width="14.85546875" style="71" customWidth="1"/>
    <col min="12562" max="12562" width="13.5703125" style="71" customWidth="1"/>
    <col min="12563" max="12563" width="13.7109375" style="71" customWidth="1"/>
    <col min="12564" max="12565" width="10.7109375" style="71" customWidth="1"/>
    <col min="12566" max="12566" width="9.140625" style="71"/>
    <col min="12567" max="12567" width="12.85546875" style="71" customWidth="1"/>
    <col min="12568" max="12568" width="23.42578125" style="71" customWidth="1"/>
    <col min="12569" max="12570" width="9.140625" style="71"/>
    <col min="12571" max="12571" width="10.5703125" style="71" customWidth="1"/>
    <col min="12572" max="12572" width="11.28515625" style="71" customWidth="1"/>
    <col min="12573" max="12800" width="9.140625" style="71"/>
    <col min="12801" max="12801" width="88.85546875" style="71" customWidth="1"/>
    <col min="12802" max="12802" width="15" style="71" customWidth="1"/>
    <col min="12803" max="12803" width="12.85546875" style="71" customWidth="1"/>
    <col min="12804" max="12804" width="12.28515625" style="71" customWidth="1"/>
    <col min="12805" max="12805" width="15" style="71" customWidth="1"/>
    <col min="12806" max="12806" width="14" style="71" customWidth="1"/>
    <col min="12807" max="12807" width="11" style="71" customWidth="1"/>
    <col min="12808" max="12808" width="15.7109375" style="71" customWidth="1"/>
    <col min="12809" max="12810" width="12.28515625" style="71" customWidth="1"/>
    <col min="12811" max="12811" width="15.28515625" style="71" customWidth="1"/>
    <col min="12812" max="12812" width="14.28515625" style="71" customWidth="1"/>
    <col min="12813" max="12813" width="12" style="71" customWidth="1"/>
    <col min="12814" max="12814" width="15.42578125" style="71" customWidth="1"/>
    <col min="12815" max="12815" width="13.85546875" style="71" customWidth="1"/>
    <col min="12816" max="12816" width="12" style="71" customWidth="1"/>
    <col min="12817" max="12817" width="14.85546875" style="71" customWidth="1"/>
    <col min="12818" max="12818" width="13.5703125" style="71" customWidth="1"/>
    <col min="12819" max="12819" width="13.7109375" style="71" customWidth="1"/>
    <col min="12820" max="12821" width="10.7109375" style="71" customWidth="1"/>
    <col min="12822" max="12822" width="9.140625" style="71"/>
    <col min="12823" max="12823" width="12.85546875" style="71" customWidth="1"/>
    <col min="12824" max="12824" width="23.42578125" style="71" customWidth="1"/>
    <col min="12825" max="12826" width="9.140625" style="71"/>
    <col min="12827" max="12827" width="10.5703125" style="71" customWidth="1"/>
    <col min="12828" max="12828" width="11.28515625" style="71" customWidth="1"/>
    <col min="12829" max="13056" width="9.140625" style="71"/>
    <col min="13057" max="13057" width="88.85546875" style="71" customWidth="1"/>
    <col min="13058" max="13058" width="15" style="71" customWidth="1"/>
    <col min="13059" max="13059" width="12.85546875" style="71" customWidth="1"/>
    <col min="13060" max="13060" width="12.28515625" style="71" customWidth="1"/>
    <col min="13061" max="13061" width="15" style="71" customWidth="1"/>
    <col min="13062" max="13062" width="14" style="71" customWidth="1"/>
    <col min="13063" max="13063" width="11" style="71" customWidth="1"/>
    <col min="13064" max="13064" width="15.7109375" style="71" customWidth="1"/>
    <col min="13065" max="13066" width="12.28515625" style="71" customWidth="1"/>
    <col min="13067" max="13067" width="15.28515625" style="71" customWidth="1"/>
    <col min="13068" max="13068" width="14.28515625" style="71" customWidth="1"/>
    <col min="13069" max="13069" width="12" style="71" customWidth="1"/>
    <col min="13070" max="13070" width="15.42578125" style="71" customWidth="1"/>
    <col min="13071" max="13071" width="13.85546875" style="71" customWidth="1"/>
    <col min="13072" max="13072" width="12" style="71" customWidth="1"/>
    <col min="13073" max="13073" width="14.85546875" style="71" customWidth="1"/>
    <col min="13074" max="13074" width="13.5703125" style="71" customWidth="1"/>
    <col min="13075" max="13075" width="13.7109375" style="71" customWidth="1"/>
    <col min="13076" max="13077" width="10.7109375" style="71" customWidth="1"/>
    <col min="13078" max="13078" width="9.140625" style="71"/>
    <col min="13079" max="13079" width="12.85546875" style="71" customWidth="1"/>
    <col min="13080" max="13080" width="23.42578125" style="71" customWidth="1"/>
    <col min="13081" max="13082" width="9.140625" style="71"/>
    <col min="13083" max="13083" width="10.5703125" style="71" customWidth="1"/>
    <col min="13084" max="13084" width="11.28515625" style="71" customWidth="1"/>
    <col min="13085" max="13312" width="9.140625" style="71"/>
    <col min="13313" max="13313" width="88.85546875" style="71" customWidth="1"/>
    <col min="13314" max="13314" width="15" style="71" customWidth="1"/>
    <col min="13315" max="13315" width="12.85546875" style="71" customWidth="1"/>
    <col min="13316" max="13316" width="12.28515625" style="71" customWidth="1"/>
    <col min="13317" max="13317" width="15" style="71" customWidth="1"/>
    <col min="13318" max="13318" width="14" style="71" customWidth="1"/>
    <col min="13319" max="13319" width="11" style="71" customWidth="1"/>
    <col min="13320" max="13320" width="15.7109375" style="71" customWidth="1"/>
    <col min="13321" max="13322" width="12.28515625" style="71" customWidth="1"/>
    <col min="13323" max="13323" width="15.28515625" style="71" customWidth="1"/>
    <col min="13324" max="13324" width="14.28515625" style="71" customWidth="1"/>
    <col min="13325" max="13325" width="12" style="71" customWidth="1"/>
    <col min="13326" max="13326" width="15.42578125" style="71" customWidth="1"/>
    <col min="13327" max="13327" width="13.85546875" style="71" customWidth="1"/>
    <col min="13328" max="13328" width="12" style="71" customWidth="1"/>
    <col min="13329" max="13329" width="14.85546875" style="71" customWidth="1"/>
    <col min="13330" max="13330" width="13.5703125" style="71" customWidth="1"/>
    <col min="13331" max="13331" width="13.7109375" style="71" customWidth="1"/>
    <col min="13332" max="13333" width="10.7109375" style="71" customWidth="1"/>
    <col min="13334" max="13334" width="9.140625" style="71"/>
    <col min="13335" max="13335" width="12.85546875" style="71" customWidth="1"/>
    <col min="13336" max="13336" width="23.42578125" style="71" customWidth="1"/>
    <col min="13337" max="13338" width="9.140625" style="71"/>
    <col min="13339" max="13339" width="10.5703125" style="71" customWidth="1"/>
    <col min="13340" max="13340" width="11.28515625" style="71" customWidth="1"/>
    <col min="13341" max="13568" width="9.140625" style="71"/>
    <col min="13569" max="13569" width="88.85546875" style="71" customWidth="1"/>
    <col min="13570" max="13570" width="15" style="71" customWidth="1"/>
    <col min="13571" max="13571" width="12.85546875" style="71" customWidth="1"/>
    <col min="13572" max="13572" width="12.28515625" style="71" customWidth="1"/>
    <col min="13573" max="13573" width="15" style="71" customWidth="1"/>
    <col min="13574" max="13574" width="14" style="71" customWidth="1"/>
    <col min="13575" max="13575" width="11" style="71" customWidth="1"/>
    <col min="13576" max="13576" width="15.7109375" style="71" customWidth="1"/>
    <col min="13577" max="13578" width="12.28515625" style="71" customWidth="1"/>
    <col min="13579" max="13579" width="15.28515625" style="71" customWidth="1"/>
    <col min="13580" max="13580" width="14.28515625" style="71" customWidth="1"/>
    <col min="13581" max="13581" width="12" style="71" customWidth="1"/>
    <col min="13582" max="13582" width="15.42578125" style="71" customWidth="1"/>
    <col min="13583" max="13583" width="13.85546875" style="71" customWidth="1"/>
    <col min="13584" max="13584" width="12" style="71" customWidth="1"/>
    <col min="13585" max="13585" width="14.85546875" style="71" customWidth="1"/>
    <col min="13586" max="13586" width="13.5703125" style="71" customWidth="1"/>
    <col min="13587" max="13587" width="13.7109375" style="71" customWidth="1"/>
    <col min="13588" max="13589" width="10.7109375" style="71" customWidth="1"/>
    <col min="13590" max="13590" width="9.140625" style="71"/>
    <col min="13591" max="13591" width="12.85546875" style="71" customWidth="1"/>
    <col min="13592" max="13592" width="23.42578125" style="71" customWidth="1"/>
    <col min="13593" max="13594" width="9.140625" style="71"/>
    <col min="13595" max="13595" width="10.5703125" style="71" customWidth="1"/>
    <col min="13596" max="13596" width="11.28515625" style="71" customWidth="1"/>
    <col min="13597" max="13824" width="9.140625" style="71"/>
    <col min="13825" max="13825" width="88.85546875" style="71" customWidth="1"/>
    <col min="13826" max="13826" width="15" style="71" customWidth="1"/>
    <col min="13827" max="13827" width="12.85546875" style="71" customWidth="1"/>
    <col min="13828" max="13828" width="12.28515625" style="71" customWidth="1"/>
    <col min="13829" max="13829" width="15" style="71" customWidth="1"/>
    <col min="13830" max="13830" width="14" style="71" customWidth="1"/>
    <col min="13831" max="13831" width="11" style="71" customWidth="1"/>
    <col min="13832" max="13832" width="15.7109375" style="71" customWidth="1"/>
    <col min="13833" max="13834" width="12.28515625" style="71" customWidth="1"/>
    <col min="13835" max="13835" width="15.28515625" style="71" customWidth="1"/>
    <col min="13836" max="13836" width="14.28515625" style="71" customWidth="1"/>
    <col min="13837" max="13837" width="12" style="71" customWidth="1"/>
    <col min="13838" max="13838" width="15.42578125" style="71" customWidth="1"/>
    <col min="13839" max="13839" width="13.85546875" style="71" customWidth="1"/>
    <col min="13840" max="13840" width="12" style="71" customWidth="1"/>
    <col min="13841" max="13841" width="14.85546875" style="71" customWidth="1"/>
    <col min="13842" max="13842" width="13.5703125" style="71" customWidth="1"/>
    <col min="13843" max="13843" width="13.7109375" style="71" customWidth="1"/>
    <col min="13844" max="13845" width="10.7109375" style="71" customWidth="1"/>
    <col min="13846" max="13846" width="9.140625" style="71"/>
    <col min="13847" max="13847" width="12.85546875" style="71" customWidth="1"/>
    <col min="13848" max="13848" width="23.42578125" style="71" customWidth="1"/>
    <col min="13849" max="13850" width="9.140625" style="71"/>
    <col min="13851" max="13851" width="10.5703125" style="71" customWidth="1"/>
    <col min="13852" max="13852" width="11.28515625" style="71" customWidth="1"/>
    <col min="13853" max="14080" width="9.140625" style="71"/>
    <col min="14081" max="14081" width="88.85546875" style="71" customWidth="1"/>
    <col min="14082" max="14082" width="15" style="71" customWidth="1"/>
    <col min="14083" max="14083" width="12.85546875" style="71" customWidth="1"/>
    <col min="14084" max="14084" width="12.28515625" style="71" customWidth="1"/>
    <col min="14085" max="14085" width="15" style="71" customWidth="1"/>
    <col min="14086" max="14086" width="14" style="71" customWidth="1"/>
    <col min="14087" max="14087" width="11" style="71" customWidth="1"/>
    <col min="14088" max="14088" width="15.7109375" style="71" customWidth="1"/>
    <col min="14089" max="14090" width="12.28515625" style="71" customWidth="1"/>
    <col min="14091" max="14091" width="15.28515625" style="71" customWidth="1"/>
    <col min="14092" max="14092" width="14.28515625" style="71" customWidth="1"/>
    <col min="14093" max="14093" width="12" style="71" customWidth="1"/>
    <col min="14094" max="14094" width="15.42578125" style="71" customWidth="1"/>
    <col min="14095" max="14095" width="13.85546875" style="71" customWidth="1"/>
    <col min="14096" max="14096" width="12" style="71" customWidth="1"/>
    <col min="14097" max="14097" width="14.85546875" style="71" customWidth="1"/>
    <col min="14098" max="14098" width="13.5703125" style="71" customWidth="1"/>
    <col min="14099" max="14099" width="13.7109375" style="71" customWidth="1"/>
    <col min="14100" max="14101" width="10.7109375" style="71" customWidth="1"/>
    <col min="14102" max="14102" width="9.140625" style="71"/>
    <col min="14103" max="14103" width="12.85546875" style="71" customWidth="1"/>
    <col min="14104" max="14104" width="23.42578125" style="71" customWidth="1"/>
    <col min="14105" max="14106" width="9.140625" style="71"/>
    <col min="14107" max="14107" width="10.5703125" style="71" customWidth="1"/>
    <col min="14108" max="14108" width="11.28515625" style="71" customWidth="1"/>
    <col min="14109" max="14336" width="9.140625" style="71"/>
    <col min="14337" max="14337" width="88.85546875" style="71" customWidth="1"/>
    <col min="14338" max="14338" width="15" style="71" customWidth="1"/>
    <col min="14339" max="14339" width="12.85546875" style="71" customWidth="1"/>
    <col min="14340" max="14340" width="12.28515625" style="71" customWidth="1"/>
    <col min="14341" max="14341" width="15" style="71" customWidth="1"/>
    <col min="14342" max="14342" width="14" style="71" customWidth="1"/>
    <col min="14343" max="14343" width="11" style="71" customWidth="1"/>
    <col min="14344" max="14344" width="15.7109375" style="71" customWidth="1"/>
    <col min="14345" max="14346" width="12.28515625" style="71" customWidth="1"/>
    <col min="14347" max="14347" width="15.28515625" style="71" customWidth="1"/>
    <col min="14348" max="14348" width="14.28515625" style="71" customWidth="1"/>
    <col min="14349" max="14349" width="12" style="71" customWidth="1"/>
    <col min="14350" max="14350" width="15.42578125" style="71" customWidth="1"/>
    <col min="14351" max="14351" width="13.85546875" style="71" customWidth="1"/>
    <col min="14352" max="14352" width="12" style="71" customWidth="1"/>
    <col min="14353" max="14353" width="14.85546875" style="71" customWidth="1"/>
    <col min="14354" max="14354" width="13.5703125" style="71" customWidth="1"/>
    <col min="14355" max="14355" width="13.7109375" style="71" customWidth="1"/>
    <col min="14356" max="14357" width="10.7109375" style="71" customWidth="1"/>
    <col min="14358" max="14358" width="9.140625" style="71"/>
    <col min="14359" max="14359" width="12.85546875" style="71" customWidth="1"/>
    <col min="14360" max="14360" width="23.42578125" style="71" customWidth="1"/>
    <col min="14361" max="14362" width="9.140625" style="71"/>
    <col min="14363" max="14363" width="10.5703125" style="71" customWidth="1"/>
    <col min="14364" max="14364" width="11.28515625" style="71" customWidth="1"/>
    <col min="14365" max="14592" width="9.140625" style="71"/>
    <col min="14593" max="14593" width="88.85546875" style="71" customWidth="1"/>
    <col min="14594" max="14594" width="15" style="71" customWidth="1"/>
    <col min="14595" max="14595" width="12.85546875" style="71" customWidth="1"/>
    <col min="14596" max="14596" width="12.28515625" style="71" customWidth="1"/>
    <col min="14597" max="14597" width="15" style="71" customWidth="1"/>
    <col min="14598" max="14598" width="14" style="71" customWidth="1"/>
    <col min="14599" max="14599" width="11" style="71" customWidth="1"/>
    <col min="14600" max="14600" width="15.7109375" style="71" customWidth="1"/>
    <col min="14601" max="14602" width="12.28515625" style="71" customWidth="1"/>
    <col min="14603" max="14603" width="15.28515625" style="71" customWidth="1"/>
    <col min="14604" max="14604" width="14.28515625" style="71" customWidth="1"/>
    <col min="14605" max="14605" width="12" style="71" customWidth="1"/>
    <col min="14606" max="14606" width="15.42578125" style="71" customWidth="1"/>
    <col min="14607" max="14607" width="13.85546875" style="71" customWidth="1"/>
    <col min="14608" max="14608" width="12" style="71" customWidth="1"/>
    <col min="14609" max="14609" width="14.85546875" style="71" customWidth="1"/>
    <col min="14610" max="14610" width="13.5703125" style="71" customWidth="1"/>
    <col min="14611" max="14611" width="13.7109375" style="71" customWidth="1"/>
    <col min="14612" max="14613" width="10.7109375" style="71" customWidth="1"/>
    <col min="14614" max="14614" width="9.140625" style="71"/>
    <col min="14615" max="14615" width="12.85546875" style="71" customWidth="1"/>
    <col min="14616" max="14616" width="23.42578125" style="71" customWidth="1"/>
    <col min="14617" max="14618" width="9.140625" style="71"/>
    <col min="14619" max="14619" width="10.5703125" style="71" customWidth="1"/>
    <col min="14620" max="14620" width="11.28515625" style="71" customWidth="1"/>
    <col min="14621" max="14848" width="9.140625" style="71"/>
    <col min="14849" max="14849" width="88.85546875" style="71" customWidth="1"/>
    <col min="14850" max="14850" width="15" style="71" customWidth="1"/>
    <col min="14851" max="14851" width="12.85546875" style="71" customWidth="1"/>
    <col min="14852" max="14852" width="12.28515625" style="71" customWidth="1"/>
    <col min="14853" max="14853" width="15" style="71" customWidth="1"/>
    <col min="14854" max="14854" width="14" style="71" customWidth="1"/>
    <col min="14855" max="14855" width="11" style="71" customWidth="1"/>
    <col min="14856" max="14856" width="15.7109375" style="71" customWidth="1"/>
    <col min="14857" max="14858" width="12.28515625" style="71" customWidth="1"/>
    <col min="14859" max="14859" width="15.28515625" style="71" customWidth="1"/>
    <col min="14860" max="14860" width="14.28515625" style="71" customWidth="1"/>
    <col min="14861" max="14861" width="12" style="71" customWidth="1"/>
    <col min="14862" max="14862" width="15.42578125" style="71" customWidth="1"/>
    <col min="14863" max="14863" width="13.85546875" style="71" customWidth="1"/>
    <col min="14864" max="14864" width="12" style="71" customWidth="1"/>
    <col min="14865" max="14865" width="14.85546875" style="71" customWidth="1"/>
    <col min="14866" max="14866" width="13.5703125" style="71" customWidth="1"/>
    <col min="14867" max="14867" width="13.7109375" style="71" customWidth="1"/>
    <col min="14868" max="14869" width="10.7109375" style="71" customWidth="1"/>
    <col min="14870" max="14870" width="9.140625" style="71"/>
    <col min="14871" max="14871" width="12.85546875" style="71" customWidth="1"/>
    <col min="14872" max="14872" width="23.42578125" style="71" customWidth="1"/>
    <col min="14873" max="14874" width="9.140625" style="71"/>
    <col min="14875" max="14875" width="10.5703125" style="71" customWidth="1"/>
    <col min="14876" max="14876" width="11.28515625" style="71" customWidth="1"/>
    <col min="14877" max="15104" width="9.140625" style="71"/>
    <col min="15105" max="15105" width="88.85546875" style="71" customWidth="1"/>
    <col min="15106" max="15106" width="15" style="71" customWidth="1"/>
    <col min="15107" max="15107" width="12.85546875" style="71" customWidth="1"/>
    <col min="15108" max="15108" width="12.28515625" style="71" customWidth="1"/>
    <col min="15109" max="15109" width="15" style="71" customWidth="1"/>
    <col min="15110" max="15110" width="14" style="71" customWidth="1"/>
    <col min="15111" max="15111" width="11" style="71" customWidth="1"/>
    <col min="15112" max="15112" width="15.7109375" style="71" customWidth="1"/>
    <col min="15113" max="15114" width="12.28515625" style="71" customWidth="1"/>
    <col min="15115" max="15115" width="15.28515625" style="71" customWidth="1"/>
    <col min="15116" max="15116" width="14.28515625" style="71" customWidth="1"/>
    <col min="15117" max="15117" width="12" style="71" customWidth="1"/>
    <col min="15118" max="15118" width="15.42578125" style="71" customWidth="1"/>
    <col min="15119" max="15119" width="13.85546875" style="71" customWidth="1"/>
    <col min="15120" max="15120" width="12" style="71" customWidth="1"/>
    <col min="15121" max="15121" width="14.85546875" style="71" customWidth="1"/>
    <col min="15122" max="15122" width="13.5703125" style="71" customWidth="1"/>
    <col min="15123" max="15123" width="13.7109375" style="71" customWidth="1"/>
    <col min="15124" max="15125" width="10.7109375" style="71" customWidth="1"/>
    <col min="15126" max="15126" width="9.140625" style="71"/>
    <col min="15127" max="15127" width="12.85546875" style="71" customWidth="1"/>
    <col min="15128" max="15128" width="23.42578125" style="71" customWidth="1"/>
    <col min="15129" max="15130" width="9.140625" style="71"/>
    <col min="15131" max="15131" width="10.5703125" style="71" customWidth="1"/>
    <col min="15132" max="15132" width="11.28515625" style="71" customWidth="1"/>
    <col min="15133" max="15360" width="9.140625" style="71"/>
    <col min="15361" max="15361" width="88.85546875" style="71" customWidth="1"/>
    <col min="15362" max="15362" width="15" style="71" customWidth="1"/>
    <col min="15363" max="15363" width="12.85546875" style="71" customWidth="1"/>
    <col min="15364" max="15364" width="12.28515625" style="71" customWidth="1"/>
    <col min="15365" max="15365" width="15" style="71" customWidth="1"/>
    <col min="15366" max="15366" width="14" style="71" customWidth="1"/>
    <col min="15367" max="15367" width="11" style="71" customWidth="1"/>
    <col min="15368" max="15368" width="15.7109375" style="71" customWidth="1"/>
    <col min="15369" max="15370" width="12.28515625" style="71" customWidth="1"/>
    <col min="15371" max="15371" width="15.28515625" style="71" customWidth="1"/>
    <col min="15372" max="15372" width="14.28515625" style="71" customWidth="1"/>
    <col min="15373" max="15373" width="12" style="71" customWidth="1"/>
    <col min="15374" max="15374" width="15.42578125" style="71" customWidth="1"/>
    <col min="15375" max="15375" width="13.85546875" style="71" customWidth="1"/>
    <col min="15376" max="15376" width="12" style="71" customWidth="1"/>
    <col min="15377" max="15377" width="14.85546875" style="71" customWidth="1"/>
    <col min="15378" max="15378" width="13.5703125" style="71" customWidth="1"/>
    <col min="15379" max="15379" width="13.7109375" style="71" customWidth="1"/>
    <col min="15380" max="15381" width="10.7109375" style="71" customWidth="1"/>
    <col min="15382" max="15382" width="9.140625" style="71"/>
    <col min="15383" max="15383" width="12.85546875" style="71" customWidth="1"/>
    <col min="15384" max="15384" width="23.42578125" style="71" customWidth="1"/>
    <col min="15385" max="15386" width="9.140625" style="71"/>
    <col min="15387" max="15387" width="10.5703125" style="71" customWidth="1"/>
    <col min="15388" max="15388" width="11.28515625" style="71" customWidth="1"/>
    <col min="15389" max="15616" width="9.140625" style="71"/>
    <col min="15617" max="15617" width="88.85546875" style="71" customWidth="1"/>
    <col min="15618" max="15618" width="15" style="71" customWidth="1"/>
    <col min="15619" max="15619" width="12.85546875" style="71" customWidth="1"/>
    <col min="15620" max="15620" width="12.28515625" style="71" customWidth="1"/>
    <col min="15621" max="15621" width="15" style="71" customWidth="1"/>
    <col min="15622" max="15622" width="14" style="71" customWidth="1"/>
    <col min="15623" max="15623" width="11" style="71" customWidth="1"/>
    <col min="15624" max="15624" width="15.7109375" style="71" customWidth="1"/>
    <col min="15625" max="15626" width="12.28515625" style="71" customWidth="1"/>
    <col min="15627" max="15627" width="15.28515625" style="71" customWidth="1"/>
    <col min="15628" max="15628" width="14.28515625" style="71" customWidth="1"/>
    <col min="15629" max="15629" width="12" style="71" customWidth="1"/>
    <col min="15630" max="15630" width="15.42578125" style="71" customWidth="1"/>
    <col min="15631" max="15631" width="13.85546875" style="71" customWidth="1"/>
    <col min="15632" max="15632" width="12" style="71" customWidth="1"/>
    <col min="15633" max="15633" width="14.85546875" style="71" customWidth="1"/>
    <col min="15634" max="15634" width="13.5703125" style="71" customWidth="1"/>
    <col min="15635" max="15635" width="13.7109375" style="71" customWidth="1"/>
    <col min="15636" max="15637" width="10.7109375" style="71" customWidth="1"/>
    <col min="15638" max="15638" width="9.140625" style="71"/>
    <col min="15639" max="15639" width="12.85546875" style="71" customWidth="1"/>
    <col min="15640" max="15640" width="23.42578125" style="71" customWidth="1"/>
    <col min="15641" max="15642" width="9.140625" style="71"/>
    <col min="15643" max="15643" width="10.5703125" style="71" customWidth="1"/>
    <col min="15644" max="15644" width="11.28515625" style="71" customWidth="1"/>
    <col min="15645" max="15872" width="9.140625" style="71"/>
    <col min="15873" max="15873" width="88.85546875" style="71" customWidth="1"/>
    <col min="15874" max="15874" width="15" style="71" customWidth="1"/>
    <col min="15875" max="15875" width="12.85546875" style="71" customWidth="1"/>
    <col min="15876" max="15876" width="12.28515625" style="71" customWidth="1"/>
    <col min="15877" max="15877" width="15" style="71" customWidth="1"/>
    <col min="15878" max="15878" width="14" style="71" customWidth="1"/>
    <col min="15879" max="15879" width="11" style="71" customWidth="1"/>
    <col min="15880" max="15880" width="15.7109375" style="71" customWidth="1"/>
    <col min="15881" max="15882" width="12.28515625" style="71" customWidth="1"/>
    <col min="15883" max="15883" width="15.28515625" style="71" customWidth="1"/>
    <col min="15884" max="15884" width="14.28515625" style="71" customWidth="1"/>
    <col min="15885" max="15885" width="12" style="71" customWidth="1"/>
    <col min="15886" max="15886" width="15.42578125" style="71" customWidth="1"/>
    <col min="15887" max="15887" width="13.85546875" style="71" customWidth="1"/>
    <col min="15888" max="15888" width="12" style="71" customWidth="1"/>
    <col min="15889" max="15889" width="14.85546875" style="71" customWidth="1"/>
    <col min="15890" max="15890" width="13.5703125" style="71" customWidth="1"/>
    <col min="15891" max="15891" width="13.7109375" style="71" customWidth="1"/>
    <col min="15892" max="15893" width="10.7109375" style="71" customWidth="1"/>
    <col min="15894" max="15894" width="9.140625" style="71"/>
    <col min="15895" max="15895" width="12.85546875" style="71" customWidth="1"/>
    <col min="15896" max="15896" width="23.42578125" style="71" customWidth="1"/>
    <col min="15897" max="15898" width="9.140625" style="71"/>
    <col min="15899" max="15899" width="10.5703125" style="71" customWidth="1"/>
    <col min="15900" max="15900" width="11.28515625" style="71" customWidth="1"/>
    <col min="15901" max="16128" width="9.140625" style="71"/>
    <col min="16129" max="16129" width="88.85546875" style="71" customWidth="1"/>
    <col min="16130" max="16130" width="15" style="71" customWidth="1"/>
    <col min="16131" max="16131" width="12.85546875" style="71" customWidth="1"/>
    <col min="16132" max="16132" width="12.28515625" style="71" customWidth="1"/>
    <col min="16133" max="16133" width="15" style="71" customWidth="1"/>
    <col min="16134" max="16134" width="14" style="71" customWidth="1"/>
    <col min="16135" max="16135" width="11" style="71" customWidth="1"/>
    <col min="16136" max="16136" width="15.7109375" style="71" customWidth="1"/>
    <col min="16137" max="16138" width="12.28515625" style="71" customWidth="1"/>
    <col min="16139" max="16139" width="15.28515625" style="71" customWidth="1"/>
    <col min="16140" max="16140" width="14.28515625" style="71" customWidth="1"/>
    <col min="16141" max="16141" width="12" style="71" customWidth="1"/>
    <col min="16142" max="16142" width="15.42578125" style="71" customWidth="1"/>
    <col min="16143" max="16143" width="13.85546875" style="71" customWidth="1"/>
    <col min="16144" max="16144" width="12" style="71" customWidth="1"/>
    <col min="16145" max="16145" width="14.85546875" style="71" customWidth="1"/>
    <col min="16146" max="16146" width="13.5703125" style="71" customWidth="1"/>
    <col min="16147" max="16147" width="13.7109375" style="71" customWidth="1"/>
    <col min="16148" max="16149" width="10.7109375" style="71" customWidth="1"/>
    <col min="16150" max="16150" width="9.140625" style="71"/>
    <col min="16151" max="16151" width="12.85546875" style="71" customWidth="1"/>
    <col min="16152" max="16152" width="23.42578125" style="71" customWidth="1"/>
    <col min="16153" max="16154" width="9.140625" style="71"/>
    <col min="16155" max="16155" width="10.5703125" style="71" customWidth="1"/>
    <col min="16156" max="16156" width="11.28515625" style="71" customWidth="1"/>
    <col min="16157" max="16384" width="9.140625" style="71"/>
  </cols>
  <sheetData>
    <row r="1" spans="1:23" ht="39.75" customHeight="1">
      <c r="A1" s="6427" t="s">
        <v>21</v>
      </c>
      <c r="B1" s="6427"/>
      <c r="C1" s="6427"/>
      <c r="D1" s="6427"/>
      <c r="E1" s="6427"/>
      <c r="F1" s="6427"/>
      <c r="G1" s="6427"/>
      <c r="H1" s="6427"/>
      <c r="I1" s="6427"/>
      <c r="J1" s="6427"/>
      <c r="K1" s="6427"/>
      <c r="L1" s="6427"/>
      <c r="M1" s="6427"/>
      <c r="N1" s="6427"/>
      <c r="O1" s="6427"/>
      <c r="P1" s="6427"/>
      <c r="Q1" s="6427"/>
      <c r="R1" s="6427"/>
      <c r="S1" s="6427"/>
      <c r="T1" s="141"/>
      <c r="U1" s="141"/>
      <c r="V1" s="141"/>
      <c r="W1" s="141"/>
    </row>
    <row r="2" spans="1:23" ht="37.5" customHeight="1">
      <c r="A2" s="6428" t="s">
        <v>384</v>
      </c>
      <c r="B2" s="6428"/>
      <c r="C2" s="6428"/>
      <c r="D2" s="6428"/>
      <c r="E2" s="6428"/>
      <c r="F2" s="6428"/>
      <c r="G2" s="6428"/>
      <c r="H2" s="6428"/>
      <c r="I2" s="6428"/>
      <c r="J2" s="6428"/>
      <c r="K2" s="6428"/>
      <c r="L2" s="6428"/>
      <c r="M2" s="6428"/>
      <c r="N2" s="6428"/>
      <c r="O2" s="6428"/>
      <c r="P2" s="6428"/>
      <c r="Q2" s="6428"/>
      <c r="R2" s="6428"/>
      <c r="S2" s="6428"/>
      <c r="T2" s="102"/>
      <c r="U2" s="102"/>
    </row>
    <row r="3" spans="1:23" ht="33" customHeight="1">
      <c r="A3" s="72"/>
    </row>
    <row r="4" spans="1:23" ht="19.5" customHeight="1">
      <c r="A4" s="6429" t="s">
        <v>1</v>
      </c>
      <c r="B4" s="6432" t="s">
        <v>2</v>
      </c>
      <c r="C4" s="6433"/>
      <c r="D4" s="6434"/>
      <c r="E4" s="6432" t="s">
        <v>3</v>
      </c>
      <c r="F4" s="6433"/>
      <c r="G4" s="6434"/>
      <c r="H4" s="6432" t="s">
        <v>4</v>
      </c>
      <c r="I4" s="6433"/>
      <c r="J4" s="6434"/>
      <c r="K4" s="6432" t="s">
        <v>5</v>
      </c>
      <c r="L4" s="6433"/>
      <c r="M4" s="6434"/>
      <c r="N4" s="6441">
        <v>5</v>
      </c>
      <c r="O4" s="6442"/>
      <c r="P4" s="6443"/>
      <c r="Q4" s="6447" t="s">
        <v>22</v>
      </c>
      <c r="R4" s="6448"/>
      <c r="S4" s="6449"/>
      <c r="T4" s="104"/>
      <c r="U4" s="104"/>
    </row>
    <row r="5" spans="1:23" ht="33" customHeight="1">
      <c r="A5" s="6430"/>
      <c r="B5" s="6435"/>
      <c r="C5" s="6436"/>
      <c r="D5" s="6437"/>
      <c r="E5" s="6438"/>
      <c r="F5" s="6439"/>
      <c r="G5" s="6440"/>
      <c r="H5" s="6438"/>
      <c r="I5" s="6439"/>
      <c r="J5" s="6440"/>
      <c r="K5" s="6435"/>
      <c r="L5" s="6436"/>
      <c r="M5" s="6437"/>
      <c r="N5" s="6444"/>
      <c r="O5" s="6445"/>
      <c r="P5" s="6446"/>
      <c r="Q5" s="6450"/>
      <c r="R5" s="6451"/>
      <c r="S5" s="6452"/>
      <c r="T5" s="104"/>
      <c r="U5" s="104"/>
    </row>
    <row r="6" spans="1:23" ht="99.75" customHeight="1">
      <c r="A6" s="6431"/>
      <c r="B6" s="458" t="s">
        <v>7</v>
      </c>
      <c r="C6" s="459" t="s">
        <v>8</v>
      </c>
      <c r="D6" s="460" t="s">
        <v>9</v>
      </c>
      <c r="E6" s="458" t="s">
        <v>7</v>
      </c>
      <c r="F6" s="459" t="s">
        <v>8</v>
      </c>
      <c r="G6" s="460" t="s">
        <v>9</v>
      </c>
      <c r="H6" s="458" t="s">
        <v>7</v>
      </c>
      <c r="I6" s="459" t="s">
        <v>8</v>
      </c>
      <c r="J6" s="460" t="s">
        <v>9</v>
      </c>
      <c r="K6" s="458" t="s">
        <v>7</v>
      </c>
      <c r="L6" s="459" t="s">
        <v>8</v>
      </c>
      <c r="M6" s="536" t="s">
        <v>9</v>
      </c>
      <c r="N6" s="517" t="s">
        <v>7</v>
      </c>
      <c r="O6" s="459" t="s">
        <v>8</v>
      </c>
      <c r="P6" s="460" t="s">
        <v>9</v>
      </c>
      <c r="Q6" s="458" t="s">
        <v>7</v>
      </c>
      <c r="R6" s="459" t="s">
        <v>8</v>
      </c>
      <c r="S6" s="461" t="s">
        <v>9</v>
      </c>
      <c r="T6" s="104"/>
      <c r="U6" s="104"/>
    </row>
    <row r="7" spans="1:23" ht="45" customHeight="1" thickBot="1">
      <c r="A7" s="457" t="s">
        <v>10</v>
      </c>
      <c r="B7" s="140"/>
      <c r="C7" s="140"/>
      <c r="D7" s="140"/>
      <c r="E7" s="140"/>
      <c r="F7" s="140"/>
      <c r="G7" s="128"/>
      <c r="H7" s="139"/>
      <c r="I7" s="140"/>
      <c r="J7" s="140"/>
      <c r="K7" s="140"/>
      <c r="L7" s="140"/>
      <c r="M7" s="590"/>
      <c r="N7" s="590"/>
      <c r="O7" s="140"/>
      <c r="P7" s="140"/>
      <c r="Q7" s="140"/>
      <c r="R7" s="140"/>
      <c r="S7" s="128"/>
      <c r="T7" s="104"/>
      <c r="U7" s="104"/>
    </row>
    <row r="8" spans="1:23" ht="28.5" customHeight="1">
      <c r="A8" s="249" t="s">
        <v>23</v>
      </c>
      <c r="B8" s="3876">
        <f>B21+B15</f>
        <v>56</v>
      </c>
      <c r="C8" s="3877">
        <f t="shared" ref="C8:M11" si="0">C21+C15</f>
        <v>3</v>
      </c>
      <c r="D8" s="3878">
        <f t="shared" si="0"/>
        <v>59</v>
      </c>
      <c r="E8" s="4160">
        <f t="shared" si="0"/>
        <v>58</v>
      </c>
      <c r="F8" s="4161">
        <f t="shared" si="0"/>
        <v>7</v>
      </c>
      <c r="G8" s="4162">
        <f t="shared" si="0"/>
        <v>65</v>
      </c>
      <c r="H8" s="4160">
        <f t="shared" si="0"/>
        <v>58</v>
      </c>
      <c r="I8" s="4161">
        <f t="shared" si="0"/>
        <v>16</v>
      </c>
      <c r="J8" s="4162">
        <f t="shared" si="0"/>
        <v>74</v>
      </c>
      <c r="K8" s="4160">
        <f t="shared" si="0"/>
        <v>62</v>
      </c>
      <c r="L8" s="4161">
        <f t="shared" si="0"/>
        <v>11</v>
      </c>
      <c r="M8" s="4162">
        <f t="shared" si="0"/>
        <v>73</v>
      </c>
      <c r="N8" s="4162">
        <f>SUM(N15+N21)</f>
        <v>54</v>
      </c>
      <c r="O8" s="4162">
        <f>SUM(O15+O21)</f>
        <v>12</v>
      </c>
      <c r="P8" s="4162">
        <f>SUM(P15+P21)</f>
        <v>66</v>
      </c>
      <c r="Q8" s="2486">
        <f>B8+E8+H8+K8+N8</f>
        <v>288</v>
      </c>
      <c r="R8" s="2479">
        <f>C8+F8+I8+L8+O8</f>
        <v>49</v>
      </c>
      <c r="S8" s="525">
        <f>SUM(Q8:R8)</f>
        <v>337</v>
      </c>
      <c r="T8" s="104"/>
      <c r="U8" s="104"/>
    </row>
    <row r="9" spans="1:23" ht="28.5" customHeight="1">
      <c r="A9" s="249" t="s">
        <v>24</v>
      </c>
      <c r="B9" s="3876">
        <f>B22+B16</f>
        <v>199</v>
      </c>
      <c r="C9" s="3877">
        <f>C22+C16</f>
        <v>2</v>
      </c>
      <c r="D9" s="3878">
        <f t="shared" si="0"/>
        <v>201</v>
      </c>
      <c r="E9" s="4160">
        <f>E22+E16</f>
        <v>124</v>
      </c>
      <c r="F9" s="4161">
        <f t="shared" si="0"/>
        <v>2</v>
      </c>
      <c r="G9" s="4162">
        <f t="shared" si="0"/>
        <v>126</v>
      </c>
      <c r="H9" s="4160">
        <f t="shared" si="0"/>
        <v>149</v>
      </c>
      <c r="I9" s="4161">
        <f t="shared" si="0"/>
        <v>3</v>
      </c>
      <c r="J9" s="4162">
        <f t="shared" si="0"/>
        <v>152</v>
      </c>
      <c r="K9" s="4160">
        <f t="shared" si="0"/>
        <v>147</v>
      </c>
      <c r="L9" s="4161">
        <f t="shared" si="0"/>
        <v>1</v>
      </c>
      <c r="M9" s="4162">
        <f t="shared" si="0"/>
        <v>148</v>
      </c>
      <c r="N9" s="4162">
        <v>0</v>
      </c>
      <c r="O9" s="4162">
        <v>0</v>
      </c>
      <c r="P9" s="4162">
        <v>0</v>
      </c>
      <c r="Q9" s="2487">
        <f t="shared" ref="Q9:R11" si="1">B9+E9+H9+K9</f>
        <v>619</v>
      </c>
      <c r="R9" s="2479">
        <f t="shared" si="1"/>
        <v>8</v>
      </c>
      <c r="S9" s="525">
        <f>SUM(Q9:R9)</f>
        <v>627</v>
      </c>
      <c r="T9" s="104"/>
      <c r="U9" s="104"/>
    </row>
    <row r="10" spans="1:23" ht="45.75" customHeight="1">
      <c r="A10" s="424" t="s">
        <v>25</v>
      </c>
      <c r="B10" s="3879">
        <f>B23+B17</f>
        <v>0</v>
      </c>
      <c r="C10" s="3880">
        <f t="shared" si="0"/>
        <v>0</v>
      </c>
      <c r="D10" s="3881">
        <f t="shared" si="0"/>
        <v>0</v>
      </c>
      <c r="E10" s="4160">
        <f>E17+E23</f>
        <v>13</v>
      </c>
      <c r="F10" s="4161">
        <f t="shared" si="0"/>
        <v>1</v>
      </c>
      <c r="G10" s="4162">
        <f t="shared" si="0"/>
        <v>14</v>
      </c>
      <c r="H10" s="4160">
        <f>H17+H23</f>
        <v>6</v>
      </c>
      <c r="I10" s="4160">
        <f>I17+I23</f>
        <v>0</v>
      </c>
      <c r="J10" s="4162">
        <f t="shared" si="0"/>
        <v>6</v>
      </c>
      <c r="K10" s="4160">
        <v>0</v>
      </c>
      <c r="L10" s="4161">
        <v>0</v>
      </c>
      <c r="M10" s="4162">
        <v>0</v>
      </c>
      <c r="N10" s="4162">
        <v>0</v>
      </c>
      <c r="O10" s="4162">
        <v>0</v>
      </c>
      <c r="P10" s="4162">
        <v>0</v>
      </c>
      <c r="Q10" s="2487">
        <f>B10+E10+H10+K10</f>
        <v>19</v>
      </c>
      <c r="R10" s="2479">
        <f t="shared" si="1"/>
        <v>1</v>
      </c>
      <c r="S10" s="525">
        <f>SUM(Q10:R10)</f>
        <v>20</v>
      </c>
      <c r="T10" s="104"/>
      <c r="U10" s="104"/>
    </row>
    <row r="11" spans="1:23" ht="35.25" customHeight="1" thickBot="1">
      <c r="A11" s="249" t="s">
        <v>26</v>
      </c>
      <c r="B11" s="3876">
        <f>B18+B24</f>
        <v>19</v>
      </c>
      <c r="C11" s="3877">
        <f>C24+C17</f>
        <v>0</v>
      </c>
      <c r="D11" s="3878">
        <f t="shared" si="0"/>
        <v>19</v>
      </c>
      <c r="E11" s="4160">
        <f t="shared" si="0"/>
        <v>16</v>
      </c>
      <c r="F11" s="4161">
        <f t="shared" si="0"/>
        <v>0</v>
      </c>
      <c r="G11" s="4162">
        <f t="shared" si="0"/>
        <v>16</v>
      </c>
      <c r="H11" s="4160">
        <f t="shared" si="0"/>
        <v>6</v>
      </c>
      <c r="I11" s="4161">
        <f t="shared" si="0"/>
        <v>0</v>
      </c>
      <c r="J11" s="4162">
        <f t="shared" si="0"/>
        <v>6</v>
      </c>
      <c r="K11" s="4160">
        <f t="shared" si="0"/>
        <v>20</v>
      </c>
      <c r="L11" s="4161">
        <f t="shared" si="0"/>
        <v>0</v>
      </c>
      <c r="M11" s="4162">
        <f t="shared" si="0"/>
        <v>20</v>
      </c>
      <c r="N11" s="4162">
        <v>0</v>
      </c>
      <c r="O11" s="4162">
        <v>0</v>
      </c>
      <c r="P11" s="4162">
        <v>0</v>
      </c>
      <c r="Q11" s="2487">
        <f t="shared" si="1"/>
        <v>61</v>
      </c>
      <c r="R11" s="2479">
        <f t="shared" si="1"/>
        <v>0</v>
      </c>
      <c r="S11" s="525">
        <f>SUM(Q11:R11)</f>
        <v>61</v>
      </c>
      <c r="T11" s="104"/>
      <c r="U11" s="104"/>
    </row>
    <row r="12" spans="1:23" ht="45" customHeight="1" thickBot="1">
      <c r="A12" s="544" t="s">
        <v>27</v>
      </c>
      <c r="B12" s="4192">
        <f t="shared" ref="B12:M12" si="2">SUM(B8:B11)</f>
        <v>274</v>
      </c>
      <c r="C12" s="4192">
        <f t="shared" si="2"/>
        <v>5</v>
      </c>
      <c r="D12" s="4192">
        <f t="shared" si="2"/>
        <v>279</v>
      </c>
      <c r="E12" s="3759">
        <f t="shared" si="2"/>
        <v>211</v>
      </c>
      <c r="F12" s="3759">
        <f t="shared" si="2"/>
        <v>10</v>
      </c>
      <c r="G12" s="3759">
        <f t="shared" si="2"/>
        <v>221</v>
      </c>
      <c r="H12" s="3759">
        <f t="shared" si="2"/>
        <v>219</v>
      </c>
      <c r="I12" s="3759">
        <f t="shared" si="2"/>
        <v>19</v>
      </c>
      <c r="J12" s="3759">
        <f t="shared" si="2"/>
        <v>238</v>
      </c>
      <c r="K12" s="3759">
        <f t="shared" si="2"/>
        <v>229</v>
      </c>
      <c r="L12" s="3759">
        <f t="shared" si="2"/>
        <v>12</v>
      </c>
      <c r="M12" s="3759">
        <f t="shared" si="2"/>
        <v>241</v>
      </c>
      <c r="N12" s="3759">
        <f>SUM(N8)</f>
        <v>54</v>
      </c>
      <c r="O12" s="3759">
        <f>SUM(O8)</f>
        <v>12</v>
      </c>
      <c r="P12" s="3759">
        <f>SUM(P8)</f>
        <v>66</v>
      </c>
      <c r="Q12" s="2478">
        <f>SUM(Q8:Q11)</f>
        <v>987</v>
      </c>
      <c r="R12" s="2477">
        <f t="shared" ref="R12" si="3">SUM(R8:R11)</f>
        <v>58</v>
      </c>
      <c r="S12" s="526">
        <f>SUM(S8:S11)</f>
        <v>1045</v>
      </c>
      <c r="T12" s="104"/>
      <c r="U12" s="104"/>
    </row>
    <row r="13" spans="1:23" ht="31.5" customHeight="1" thickBot="1">
      <c r="A13" s="544" t="s">
        <v>15</v>
      </c>
      <c r="B13" s="4193"/>
      <c r="C13" s="4194"/>
      <c r="D13" s="4195"/>
      <c r="E13" s="988"/>
      <c r="F13" s="988"/>
      <c r="G13" s="989"/>
      <c r="H13" s="988"/>
      <c r="I13" s="988"/>
      <c r="J13" s="588"/>
      <c r="K13" s="4163"/>
      <c r="L13" s="988"/>
      <c r="M13" s="989"/>
      <c r="N13" s="588"/>
      <c r="O13" s="588"/>
      <c r="P13" s="588"/>
      <c r="Q13" s="2488"/>
      <c r="R13" s="2480"/>
      <c r="S13" s="154"/>
      <c r="T13" s="110"/>
      <c r="U13" s="110"/>
    </row>
    <row r="14" spans="1:23" ht="24.95" customHeight="1">
      <c r="A14" s="534" t="s">
        <v>16</v>
      </c>
      <c r="B14" s="4196"/>
      <c r="C14" s="4197"/>
      <c r="D14" s="4198"/>
      <c r="E14" s="4164"/>
      <c r="F14" s="3760"/>
      <c r="G14" s="3761"/>
      <c r="H14" s="4164"/>
      <c r="I14" s="3760" t="s">
        <v>28</v>
      </c>
      <c r="J14" s="3762"/>
      <c r="K14" s="3763"/>
      <c r="L14" s="3760"/>
      <c r="M14" s="3762"/>
      <c r="N14" s="3764"/>
      <c r="O14" s="3765"/>
      <c r="P14" s="3766"/>
      <c r="Q14" s="2489"/>
      <c r="R14" s="2481"/>
      <c r="S14" s="529"/>
      <c r="T14" s="99"/>
      <c r="U14" s="99"/>
    </row>
    <row r="15" spans="1:23" ht="24.95" customHeight="1">
      <c r="A15" s="249" t="s">
        <v>23</v>
      </c>
      <c r="B15" s="4199">
        <v>56</v>
      </c>
      <c r="C15" s="4200">
        <v>3</v>
      </c>
      <c r="D15" s="4201">
        <f>SUM(B15:C15)</f>
        <v>59</v>
      </c>
      <c r="E15" s="4165">
        <v>58</v>
      </c>
      <c r="F15" s="4166">
        <v>7</v>
      </c>
      <c r="G15" s="4167">
        <f>SUM(E15:F15)</f>
        <v>65</v>
      </c>
      <c r="H15" s="4168">
        <v>57</v>
      </c>
      <c r="I15" s="4166">
        <v>16</v>
      </c>
      <c r="J15" s="4167">
        <f>SUM(H15:I15)</f>
        <v>73</v>
      </c>
      <c r="K15" s="4168">
        <v>61</v>
      </c>
      <c r="L15" s="4169">
        <v>11</v>
      </c>
      <c r="M15" s="4167">
        <f>SUM(K15:L15)</f>
        <v>72</v>
      </c>
      <c r="N15" s="4170">
        <v>53</v>
      </c>
      <c r="O15" s="4171">
        <v>11</v>
      </c>
      <c r="P15" s="4172">
        <f>SUM(N15:O15)</f>
        <v>64</v>
      </c>
      <c r="Q15" s="2487">
        <f>B15+E15+H15+K15+N15</f>
        <v>285</v>
      </c>
      <c r="R15" s="2479">
        <f>C15+F15+I15+L15+O15</f>
        <v>48</v>
      </c>
      <c r="S15" s="525">
        <f t="shared" ref="S15:S24" si="4">SUM(Q15:R15)</f>
        <v>333</v>
      </c>
      <c r="T15" s="99"/>
      <c r="U15" s="99"/>
    </row>
    <row r="16" spans="1:23" s="230" customFormat="1" ht="24.95" customHeight="1">
      <c r="A16" s="451" t="s">
        <v>24</v>
      </c>
      <c r="B16" s="4199">
        <v>198</v>
      </c>
      <c r="C16" s="4200">
        <v>1</v>
      </c>
      <c r="D16" s="4201">
        <f>SUM(B16:C16)</f>
        <v>199</v>
      </c>
      <c r="E16" s="4165">
        <v>124</v>
      </c>
      <c r="F16" s="4166">
        <v>1</v>
      </c>
      <c r="G16" s="4167">
        <f>SUM(E16:F16)</f>
        <v>125</v>
      </c>
      <c r="H16" s="4173">
        <v>148</v>
      </c>
      <c r="I16" s="4166"/>
      <c r="J16" s="4167">
        <f>SUM(H16:I16)</f>
        <v>148</v>
      </c>
      <c r="K16" s="4168">
        <v>144</v>
      </c>
      <c r="L16" s="4166">
        <v>1</v>
      </c>
      <c r="M16" s="4167">
        <f>SUM(K16:L16)</f>
        <v>145</v>
      </c>
      <c r="N16" s="4168">
        <v>0</v>
      </c>
      <c r="O16" s="4166">
        <v>0</v>
      </c>
      <c r="P16" s="4174">
        <v>0</v>
      </c>
      <c r="Q16" s="2490">
        <f t="shared" ref="Q16:R18" si="5">B16+E16+H16+K16</f>
        <v>614</v>
      </c>
      <c r="R16" s="2482">
        <f t="shared" si="5"/>
        <v>3</v>
      </c>
      <c r="S16" s="589">
        <f t="shared" si="4"/>
        <v>617</v>
      </c>
      <c r="T16" s="232"/>
      <c r="U16" s="232"/>
    </row>
    <row r="17" spans="1:21" s="230" customFormat="1" ht="42.75" customHeight="1">
      <c r="A17" s="452" t="s">
        <v>25</v>
      </c>
      <c r="B17" s="4202">
        <v>0</v>
      </c>
      <c r="C17" s="4203">
        <v>0</v>
      </c>
      <c r="D17" s="4204">
        <v>0</v>
      </c>
      <c r="E17" s="4165">
        <v>13</v>
      </c>
      <c r="F17" s="4166"/>
      <c r="G17" s="4167">
        <f>SUM(E17:F17)</f>
        <v>13</v>
      </c>
      <c r="H17" s="4168">
        <v>6</v>
      </c>
      <c r="I17" s="4166"/>
      <c r="J17" s="4167">
        <f>SUM(H17:I17)</f>
        <v>6</v>
      </c>
      <c r="K17" s="4168"/>
      <c r="L17" s="4166"/>
      <c r="M17" s="4167">
        <f>SUM(K17:L17)</f>
        <v>0</v>
      </c>
      <c r="N17" s="4168"/>
      <c r="O17" s="4166"/>
      <c r="P17" s="4174">
        <v>0</v>
      </c>
      <c r="Q17" s="2490">
        <f t="shared" si="5"/>
        <v>19</v>
      </c>
      <c r="R17" s="2482">
        <f t="shared" si="5"/>
        <v>0</v>
      </c>
      <c r="S17" s="589">
        <f t="shared" si="4"/>
        <v>19</v>
      </c>
      <c r="T17" s="232"/>
      <c r="U17" s="232"/>
    </row>
    <row r="18" spans="1:21" ht="34.5" customHeight="1" thickBot="1">
      <c r="A18" s="249" t="s">
        <v>26</v>
      </c>
      <c r="B18" s="4199">
        <v>19</v>
      </c>
      <c r="C18" s="4200">
        <v>0</v>
      </c>
      <c r="D18" s="4201">
        <f>SUM(B18:C18)</f>
        <v>19</v>
      </c>
      <c r="E18" s="4165">
        <v>16</v>
      </c>
      <c r="F18" s="4166"/>
      <c r="G18" s="4167">
        <f>SUM(E18:F18)</f>
        <v>16</v>
      </c>
      <c r="H18" s="4168">
        <v>6</v>
      </c>
      <c r="I18" s="4166"/>
      <c r="J18" s="4167">
        <f>SUM(H18:I18)</f>
        <v>6</v>
      </c>
      <c r="K18" s="4168">
        <v>19</v>
      </c>
      <c r="L18" s="4166"/>
      <c r="M18" s="4167">
        <f>SUM(K18:L18)</f>
        <v>19</v>
      </c>
      <c r="N18" s="4175"/>
      <c r="O18" s="4176"/>
      <c r="P18" s="4177">
        <v>0</v>
      </c>
      <c r="Q18" s="2491">
        <f t="shared" si="5"/>
        <v>60</v>
      </c>
      <c r="R18" s="2483">
        <f t="shared" si="5"/>
        <v>0</v>
      </c>
      <c r="S18" s="275">
        <f t="shared" si="4"/>
        <v>60</v>
      </c>
      <c r="T18" s="111"/>
      <c r="U18" s="111"/>
    </row>
    <row r="19" spans="1:21" ht="32.25" customHeight="1" thickBot="1">
      <c r="A19" s="547" t="s">
        <v>17</v>
      </c>
      <c r="B19" s="4205">
        <f t="shared" ref="B19:M19" si="6">SUM(B15:B18)</f>
        <v>273</v>
      </c>
      <c r="C19" s="4205">
        <f t="shared" si="6"/>
        <v>4</v>
      </c>
      <c r="D19" s="4206">
        <f t="shared" si="6"/>
        <v>277</v>
      </c>
      <c r="E19" s="4178">
        <f t="shared" si="6"/>
        <v>211</v>
      </c>
      <c r="F19" s="3767">
        <f t="shared" si="6"/>
        <v>8</v>
      </c>
      <c r="G19" s="3768">
        <f t="shared" si="6"/>
        <v>219</v>
      </c>
      <c r="H19" s="4179">
        <f t="shared" si="6"/>
        <v>217</v>
      </c>
      <c r="I19" s="4179">
        <f t="shared" si="6"/>
        <v>16</v>
      </c>
      <c r="J19" s="4180">
        <f t="shared" si="6"/>
        <v>233</v>
      </c>
      <c r="K19" s="4179">
        <f t="shared" si="6"/>
        <v>224</v>
      </c>
      <c r="L19" s="4179">
        <f t="shared" si="6"/>
        <v>12</v>
      </c>
      <c r="M19" s="4180">
        <f t="shared" si="6"/>
        <v>236</v>
      </c>
      <c r="N19" s="3768">
        <f>SUM(N15:N18)</f>
        <v>53</v>
      </c>
      <c r="O19" s="3768">
        <f>SUM(O15:O18)</f>
        <v>11</v>
      </c>
      <c r="P19" s="3768">
        <f>SUM(N19:O19)</f>
        <v>64</v>
      </c>
      <c r="Q19" s="2492">
        <f>B19+E19+H19+K19+N19</f>
        <v>978</v>
      </c>
      <c r="R19" s="2484">
        <f>C19+F19+I19+L19+O19</f>
        <v>51</v>
      </c>
      <c r="S19" s="530">
        <f t="shared" si="4"/>
        <v>1029</v>
      </c>
      <c r="T19" s="99"/>
      <c r="U19" s="99"/>
    </row>
    <row r="20" spans="1:21" ht="57" customHeight="1">
      <c r="A20" s="73" t="s">
        <v>18</v>
      </c>
      <c r="B20" s="4207"/>
      <c r="C20" s="4208"/>
      <c r="D20" s="4209"/>
      <c r="E20" s="4181"/>
      <c r="F20" s="4182"/>
      <c r="G20" s="4183"/>
      <c r="H20" s="4184"/>
      <c r="I20" s="4185"/>
      <c r="J20" s="4186"/>
      <c r="K20" s="4184"/>
      <c r="L20" s="4185"/>
      <c r="M20" s="4186"/>
      <c r="N20" s="4184"/>
      <c r="O20" s="4185"/>
      <c r="P20" s="4187"/>
      <c r="Q20" s="2493"/>
      <c r="R20" s="2485"/>
      <c r="S20" s="531"/>
      <c r="T20" s="99"/>
      <c r="U20" s="99"/>
    </row>
    <row r="21" spans="1:21" s="230" customFormat="1" ht="32.25" customHeight="1">
      <c r="A21" s="451" t="s">
        <v>23</v>
      </c>
      <c r="B21" s="4199">
        <v>0</v>
      </c>
      <c r="C21" s="4200">
        <v>0</v>
      </c>
      <c r="D21" s="4201">
        <f>SUM(B21:C21)</f>
        <v>0</v>
      </c>
      <c r="E21" s="4165">
        <v>0</v>
      </c>
      <c r="F21" s="4166">
        <v>0</v>
      </c>
      <c r="G21" s="4167">
        <f>SUM(E21:F21)</f>
        <v>0</v>
      </c>
      <c r="H21" s="4168">
        <v>1</v>
      </c>
      <c r="I21" s="4166">
        <v>0</v>
      </c>
      <c r="J21" s="4167">
        <f>SUM(H21:I21)</f>
        <v>1</v>
      </c>
      <c r="K21" s="4168">
        <v>1</v>
      </c>
      <c r="L21" s="4169">
        <v>0</v>
      </c>
      <c r="M21" s="4167">
        <f>SUM(K21:L21)</f>
        <v>1</v>
      </c>
      <c r="N21" s="4168">
        <v>1</v>
      </c>
      <c r="O21" s="4169">
        <v>1</v>
      </c>
      <c r="P21" s="4174">
        <f t="shared" ref="P21:P27" si="7">SUM(N21:O21)</f>
        <v>2</v>
      </c>
      <c r="Q21" s="2490">
        <f>B21+E21+H21+K21+N21</f>
        <v>3</v>
      </c>
      <c r="R21" s="2482">
        <f>C21+F21+I21+L21+O21</f>
        <v>1</v>
      </c>
      <c r="S21" s="589">
        <f t="shared" si="4"/>
        <v>4</v>
      </c>
      <c r="T21" s="453"/>
      <c r="U21" s="453"/>
    </row>
    <row r="22" spans="1:21" s="230" customFormat="1" ht="32.25" customHeight="1">
      <c r="A22" s="451" t="s">
        <v>24</v>
      </c>
      <c r="B22" s="4202">
        <v>1</v>
      </c>
      <c r="C22" s="4200">
        <v>1</v>
      </c>
      <c r="D22" s="4201">
        <f>SUM(B22:C22)</f>
        <v>2</v>
      </c>
      <c r="E22" s="4165">
        <v>0</v>
      </c>
      <c r="F22" s="4166">
        <v>1</v>
      </c>
      <c r="G22" s="4167">
        <f>SUM(E22:F22)</f>
        <v>1</v>
      </c>
      <c r="H22" s="4173">
        <v>1</v>
      </c>
      <c r="I22" s="4166">
        <v>3</v>
      </c>
      <c r="J22" s="4167">
        <f>SUM(H22:I22)</f>
        <v>4</v>
      </c>
      <c r="K22" s="4168">
        <v>3</v>
      </c>
      <c r="L22" s="4166">
        <v>0</v>
      </c>
      <c r="M22" s="4167">
        <f>SUM(K22:L22)</f>
        <v>3</v>
      </c>
      <c r="N22" s="4168"/>
      <c r="O22" s="4166"/>
      <c r="P22" s="4174">
        <f t="shared" si="7"/>
        <v>0</v>
      </c>
      <c r="Q22" s="2490">
        <f t="shared" ref="Q22:R24" si="8">B22+E22+H22+K22</f>
        <v>5</v>
      </c>
      <c r="R22" s="2482">
        <f t="shared" si="8"/>
        <v>5</v>
      </c>
      <c r="S22" s="589">
        <f t="shared" si="4"/>
        <v>10</v>
      </c>
      <c r="T22" s="454"/>
      <c r="U22" s="454"/>
    </row>
    <row r="23" spans="1:21" s="230" customFormat="1" ht="47.25" customHeight="1">
      <c r="A23" s="452" t="s">
        <v>25</v>
      </c>
      <c r="B23" s="4202">
        <v>0</v>
      </c>
      <c r="C23" s="4203">
        <v>0</v>
      </c>
      <c r="D23" s="4204">
        <f>SUM(B23:C23)</f>
        <v>0</v>
      </c>
      <c r="E23" s="4165"/>
      <c r="F23" s="4166">
        <v>1</v>
      </c>
      <c r="G23" s="4167">
        <f>SUM(E23:F23)</f>
        <v>1</v>
      </c>
      <c r="H23" s="4168">
        <v>0</v>
      </c>
      <c r="I23" s="4166">
        <v>0</v>
      </c>
      <c r="J23" s="4167">
        <f>SUM(H23:I23)</f>
        <v>0</v>
      </c>
      <c r="K23" s="4168"/>
      <c r="L23" s="4166"/>
      <c r="M23" s="4167">
        <f>SUM(K23:L23)</f>
        <v>0</v>
      </c>
      <c r="N23" s="4168"/>
      <c r="O23" s="4166"/>
      <c r="P23" s="4174">
        <f t="shared" si="7"/>
        <v>0</v>
      </c>
      <c r="Q23" s="2490">
        <f t="shared" si="8"/>
        <v>0</v>
      </c>
      <c r="R23" s="2482">
        <f t="shared" si="8"/>
        <v>1</v>
      </c>
      <c r="S23" s="589">
        <f>SUM(Q23:R23)</f>
        <v>1</v>
      </c>
      <c r="T23" s="454"/>
      <c r="U23" s="454"/>
    </row>
    <row r="24" spans="1:21" ht="57.75" customHeight="1" thickBot="1">
      <c r="A24" s="990" t="s">
        <v>26</v>
      </c>
      <c r="B24" s="4199">
        <v>0</v>
      </c>
      <c r="C24" s="4200">
        <v>0</v>
      </c>
      <c r="D24" s="4201">
        <f>SUM(B24:C24)</f>
        <v>0</v>
      </c>
      <c r="E24" s="4165"/>
      <c r="F24" s="4166"/>
      <c r="G24" s="4167">
        <f>SUM(E24:F24)</f>
        <v>0</v>
      </c>
      <c r="H24" s="4168"/>
      <c r="I24" s="4166"/>
      <c r="J24" s="4167">
        <f>SUM(H24:I24)</f>
        <v>0</v>
      </c>
      <c r="K24" s="4168">
        <v>1</v>
      </c>
      <c r="L24" s="4166"/>
      <c r="M24" s="4167">
        <f>SUM(K24:L24)</f>
        <v>1</v>
      </c>
      <c r="N24" s="4188"/>
      <c r="O24" s="4189"/>
      <c r="P24" s="4174">
        <f t="shared" si="7"/>
        <v>0</v>
      </c>
      <c r="Q24" s="2494">
        <f t="shared" si="8"/>
        <v>1</v>
      </c>
      <c r="R24" s="2479">
        <f t="shared" si="8"/>
        <v>0</v>
      </c>
      <c r="S24" s="525">
        <f t="shared" si="4"/>
        <v>1</v>
      </c>
      <c r="T24" s="111"/>
      <c r="U24" s="111"/>
    </row>
    <row r="25" spans="1:21" ht="30.75" customHeight="1" thickBot="1">
      <c r="A25" s="502" t="s">
        <v>19</v>
      </c>
      <c r="B25" s="4210">
        <f t="shared" ref="B25:D25" si="9">SUM(B21:B24)</f>
        <v>1</v>
      </c>
      <c r="C25" s="4210">
        <f t="shared" si="9"/>
        <v>1</v>
      </c>
      <c r="D25" s="4206">
        <f t="shared" si="9"/>
        <v>2</v>
      </c>
      <c r="E25" s="4190">
        <f t="shared" ref="E25:M25" si="10">SUM(E21:E24)</f>
        <v>0</v>
      </c>
      <c r="F25" s="3813">
        <f t="shared" si="10"/>
        <v>2</v>
      </c>
      <c r="G25" s="3801">
        <f t="shared" si="10"/>
        <v>2</v>
      </c>
      <c r="H25" s="4190">
        <f t="shared" si="10"/>
        <v>2</v>
      </c>
      <c r="I25" s="3813">
        <f t="shared" si="10"/>
        <v>3</v>
      </c>
      <c r="J25" s="3813">
        <f t="shared" si="10"/>
        <v>5</v>
      </c>
      <c r="K25" s="3813">
        <f t="shared" si="10"/>
        <v>5</v>
      </c>
      <c r="L25" s="3813">
        <f t="shared" si="10"/>
        <v>0</v>
      </c>
      <c r="M25" s="3813">
        <f t="shared" si="10"/>
        <v>5</v>
      </c>
      <c r="N25" s="3801">
        <f>SUM(N21:N24)</f>
        <v>1</v>
      </c>
      <c r="O25" s="3801">
        <f>SUM(O21:O24)</f>
        <v>1</v>
      </c>
      <c r="P25" s="3801">
        <f t="shared" si="7"/>
        <v>2</v>
      </c>
      <c r="Q25" s="532">
        <f>SUM(Q20:Q24)</f>
        <v>9</v>
      </c>
      <c r="R25" s="532">
        <f>SUM(R20:R24)</f>
        <v>7</v>
      </c>
      <c r="S25" s="533">
        <f>SUM(S20:S24)</f>
        <v>16</v>
      </c>
      <c r="T25" s="100"/>
      <c r="U25" s="100"/>
    </row>
    <row r="26" spans="1:21" ht="28.5" customHeight="1" thickBot="1">
      <c r="A26" s="535" t="s">
        <v>29</v>
      </c>
      <c r="B26" s="4192">
        <f t="shared" ref="B26:L26" si="11">B19</f>
        <v>273</v>
      </c>
      <c r="C26" s="4192">
        <f t="shared" si="11"/>
        <v>4</v>
      </c>
      <c r="D26" s="4211">
        <f t="shared" si="11"/>
        <v>277</v>
      </c>
      <c r="E26" s="4191">
        <f t="shared" si="11"/>
        <v>211</v>
      </c>
      <c r="F26" s="3787">
        <f t="shared" si="11"/>
        <v>8</v>
      </c>
      <c r="G26" s="3787">
        <f t="shared" si="11"/>
        <v>219</v>
      </c>
      <c r="H26" s="3787">
        <f t="shared" si="11"/>
        <v>217</v>
      </c>
      <c r="I26" s="3787">
        <f t="shared" si="11"/>
        <v>16</v>
      </c>
      <c r="J26" s="3787">
        <f t="shared" si="11"/>
        <v>233</v>
      </c>
      <c r="K26" s="3787">
        <f t="shared" si="11"/>
        <v>224</v>
      </c>
      <c r="L26" s="3787">
        <f t="shared" si="11"/>
        <v>12</v>
      </c>
      <c r="M26" s="3815">
        <f>M19</f>
        <v>236</v>
      </c>
      <c r="N26" s="3788">
        <f>SUM(N19)</f>
        <v>53</v>
      </c>
      <c r="O26" s="3788">
        <f>SUM(O19)</f>
        <v>11</v>
      </c>
      <c r="P26" s="3788">
        <f t="shared" si="7"/>
        <v>64</v>
      </c>
      <c r="Q26" s="503">
        <f>Q19</f>
        <v>978</v>
      </c>
      <c r="R26" s="503">
        <f>R19</f>
        <v>51</v>
      </c>
      <c r="S26" s="504">
        <f>Q26+R26</f>
        <v>1029</v>
      </c>
      <c r="T26" s="100"/>
      <c r="U26" s="100"/>
    </row>
    <row r="27" spans="1:21" ht="36.75" customHeight="1" thickBot="1">
      <c r="A27" s="535" t="s">
        <v>30</v>
      </c>
      <c r="B27" s="4192">
        <f t="shared" ref="B27:L27" si="12">B25</f>
        <v>1</v>
      </c>
      <c r="C27" s="4192">
        <f t="shared" si="12"/>
        <v>1</v>
      </c>
      <c r="D27" s="4211">
        <f t="shared" si="12"/>
        <v>2</v>
      </c>
      <c r="E27" s="4191">
        <f t="shared" si="12"/>
        <v>0</v>
      </c>
      <c r="F27" s="3787">
        <f t="shared" si="12"/>
        <v>2</v>
      </c>
      <c r="G27" s="3787">
        <f t="shared" si="12"/>
        <v>2</v>
      </c>
      <c r="H27" s="3787">
        <f t="shared" si="12"/>
        <v>2</v>
      </c>
      <c r="I27" s="3787">
        <f t="shared" si="12"/>
        <v>3</v>
      </c>
      <c r="J27" s="3787">
        <f t="shared" si="12"/>
        <v>5</v>
      </c>
      <c r="K27" s="3787">
        <f t="shared" si="12"/>
        <v>5</v>
      </c>
      <c r="L27" s="3787">
        <f t="shared" si="12"/>
        <v>0</v>
      </c>
      <c r="M27" s="3815">
        <f>M25</f>
        <v>5</v>
      </c>
      <c r="N27" s="3788">
        <f>SUM(N25)</f>
        <v>1</v>
      </c>
      <c r="O27" s="3788">
        <f>SUM(O25)</f>
        <v>1</v>
      </c>
      <c r="P27" s="3788">
        <f t="shared" si="7"/>
        <v>2</v>
      </c>
      <c r="Q27" s="503">
        <f t="shared" ref="Q27:S27" si="13">Q25</f>
        <v>9</v>
      </c>
      <c r="R27" s="503">
        <f>R25</f>
        <v>7</v>
      </c>
      <c r="S27" s="504">
        <f t="shared" si="13"/>
        <v>16</v>
      </c>
      <c r="T27" s="101"/>
    </row>
    <row r="28" spans="1:21" ht="44.25" customHeight="1" thickBot="1">
      <c r="A28" s="991" t="s">
        <v>31</v>
      </c>
      <c r="B28" s="4212">
        <f t="shared" ref="B28:M28" si="14">SUM(B26:B27)</f>
        <v>274</v>
      </c>
      <c r="C28" s="4212">
        <f t="shared" si="14"/>
        <v>5</v>
      </c>
      <c r="D28" s="4213">
        <f t="shared" si="14"/>
        <v>279</v>
      </c>
      <c r="E28" s="3847">
        <f t="shared" si="14"/>
        <v>211</v>
      </c>
      <c r="F28" s="3817">
        <f t="shared" si="14"/>
        <v>10</v>
      </c>
      <c r="G28" s="3817">
        <f t="shared" si="14"/>
        <v>221</v>
      </c>
      <c r="H28" s="3817">
        <f t="shared" si="14"/>
        <v>219</v>
      </c>
      <c r="I28" s="3817">
        <f t="shared" si="14"/>
        <v>19</v>
      </c>
      <c r="J28" s="3817">
        <f t="shared" si="14"/>
        <v>238</v>
      </c>
      <c r="K28" s="3817">
        <f>SUM(K26:K27)</f>
        <v>229</v>
      </c>
      <c r="L28" s="3817">
        <f t="shared" si="14"/>
        <v>12</v>
      </c>
      <c r="M28" s="3818">
        <f t="shared" si="14"/>
        <v>241</v>
      </c>
      <c r="N28" s="3819">
        <f>SUM(N26:N27)</f>
        <v>54</v>
      </c>
      <c r="O28" s="3819">
        <f>SUM(O26:O27)</f>
        <v>12</v>
      </c>
      <c r="P28" s="3819">
        <f>SUM(P26:P27)</f>
        <v>66</v>
      </c>
      <c r="Q28" s="2495">
        <f t="shared" ref="Q28:R28" si="15">SUM(Q26:Q27)</f>
        <v>987</v>
      </c>
      <c r="R28" s="2495">
        <f t="shared" si="15"/>
        <v>58</v>
      </c>
      <c r="S28" s="2496">
        <f>SUM(S26:S27)</f>
        <v>1045</v>
      </c>
      <c r="T28" s="100"/>
      <c r="U28" s="100"/>
    </row>
    <row r="29" spans="1:21" ht="30.75" customHeight="1">
      <c r="A29" s="6354"/>
      <c r="B29" s="6354"/>
      <c r="C29" s="6354"/>
      <c r="D29" s="6354"/>
      <c r="E29" s="6354"/>
      <c r="F29" s="6354"/>
      <c r="G29" s="6354"/>
      <c r="H29" s="6354"/>
      <c r="I29" s="6354"/>
      <c r="J29" s="6354"/>
      <c r="K29" s="6354"/>
      <c r="L29" s="6354"/>
      <c r="M29" s="6354"/>
      <c r="N29" s="6354"/>
      <c r="O29" s="6354"/>
      <c r="P29" s="6354"/>
      <c r="Q29" s="6354"/>
      <c r="R29" s="6354"/>
      <c r="S29" s="6354"/>
    </row>
    <row r="30" spans="1:21" ht="25.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21" ht="4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</sheetData>
  <mergeCells count="10">
    <mergeCell ref="A1:S1"/>
    <mergeCell ref="A2:S2"/>
    <mergeCell ref="A29:S29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="50" zoomScaleNormal="50" workbookViewId="0">
      <selection activeCell="A3" sqref="A3:P3"/>
    </sheetView>
  </sheetViews>
  <sheetFormatPr defaultRowHeight="25.5"/>
  <cols>
    <col min="1" max="1" width="89.42578125" style="71" customWidth="1"/>
    <col min="2" max="2" width="17" style="71" customWidth="1"/>
    <col min="3" max="3" width="16.7109375" style="71" customWidth="1"/>
    <col min="4" max="4" width="17" style="71" customWidth="1"/>
    <col min="5" max="5" width="18.42578125" style="71" customWidth="1"/>
    <col min="6" max="6" width="17" style="71" customWidth="1"/>
    <col min="7" max="7" width="16.7109375" style="71" customWidth="1"/>
    <col min="8" max="8" width="17" style="71" customWidth="1"/>
    <col min="9" max="13" width="16.7109375" style="71" customWidth="1"/>
    <col min="14" max="14" width="18.7109375" style="71" customWidth="1"/>
    <col min="15" max="15" width="16.7109375" style="71" customWidth="1"/>
    <col min="16" max="16" width="18" style="71" customWidth="1"/>
    <col min="17" max="18" width="10.7109375" style="71" customWidth="1"/>
    <col min="19" max="19" width="9.1406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bestFit="1" customWidth="1"/>
    <col min="25" max="25" width="11.28515625" style="71" customWidth="1"/>
    <col min="26" max="256" width="9.140625" style="71"/>
    <col min="257" max="257" width="95.140625" style="71" customWidth="1"/>
    <col min="258" max="258" width="17" style="71" customWidth="1"/>
    <col min="259" max="259" width="16.7109375" style="71" customWidth="1"/>
    <col min="260" max="260" width="17" style="71" customWidth="1"/>
    <col min="261" max="261" width="16.7109375" style="71" customWidth="1"/>
    <col min="262" max="262" width="17" style="71" customWidth="1"/>
    <col min="263" max="263" width="16.7109375" style="71" customWidth="1"/>
    <col min="264" max="264" width="17" style="71" customWidth="1"/>
    <col min="265" max="271" width="16.7109375" style="71" customWidth="1"/>
    <col min="272" max="272" width="18" style="71" customWidth="1"/>
    <col min="273" max="274" width="10.7109375" style="71" customWidth="1"/>
    <col min="275" max="275" width="9.140625" style="71" customWidth="1"/>
    <col min="276" max="276" width="12.85546875" style="71" customWidth="1"/>
    <col min="277" max="277" width="23.42578125" style="71" customWidth="1"/>
    <col min="278" max="279" width="9.140625" style="71" customWidth="1"/>
    <col min="280" max="280" width="10.5703125" style="71" bestFit="1" customWidth="1"/>
    <col min="281" max="281" width="11.28515625" style="71" customWidth="1"/>
    <col min="282" max="512" width="9.140625" style="71"/>
    <col min="513" max="513" width="95.140625" style="71" customWidth="1"/>
    <col min="514" max="514" width="17" style="71" customWidth="1"/>
    <col min="515" max="515" width="16.7109375" style="71" customWidth="1"/>
    <col min="516" max="516" width="17" style="71" customWidth="1"/>
    <col min="517" max="517" width="16.7109375" style="71" customWidth="1"/>
    <col min="518" max="518" width="17" style="71" customWidth="1"/>
    <col min="519" max="519" width="16.7109375" style="71" customWidth="1"/>
    <col min="520" max="520" width="17" style="71" customWidth="1"/>
    <col min="521" max="527" width="16.7109375" style="71" customWidth="1"/>
    <col min="528" max="528" width="18" style="71" customWidth="1"/>
    <col min="529" max="530" width="10.7109375" style="71" customWidth="1"/>
    <col min="531" max="531" width="9.140625" style="71" customWidth="1"/>
    <col min="532" max="532" width="12.85546875" style="71" customWidth="1"/>
    <col min="533" max="533" width="23.42578125" style="71" customWidth="1"/>
    <col min="534" max="535" width="9.140625" style="71" customWidth="1"/>
    <col min="536" max="536" width="10.5703125" style="71" bestFit="1" customWidth="1"/>
    <col min="537" max="537" width="11.28515625" style="71" customWidth="1"/>
    <col min="538" max="768" width="9.140625" style="71"/>
    <col min="769" max="769" width="95.140625" style="71" customWidth="1"/>
    <col min="770" max="770" width="17" style="71" customWidth="1"/>
    <col min="771" max="771" width="16.7109375" style="71" customWidth="1"/>
    <col min="772" max="772" width="17" style="71" customWidth="1"/>
    <col min="773" max="773" width="16.7109375" style="71" customWidth="1"/>
    <col min="774" max="774" width="17" style="71" customWidth="1"/>
    <col min="775" max="775" width="16.7109375" style="71" customWidth="1"/>
    <col min="776" max="776" width="17" style="71" customWidth="1"/>
    <col min="777" max="783" width="16.7109375" style="71" customWidth="1"/>
    <col min="784" max="784" width="18" style="71" customWidth="1"/>
    <col min="785" max="786" width="10.7109375" style="71" customWidth="1"/>
    <col min="787" max="787" width="9.140625" style="71" customWidth="1"/>
    <col min="788" max="788" width="12.85546875" style="71" customWidth="1"/>
    <col min="789" max="789" width="23.42578125" style="71" customWidth="1"/>
    <col min="790" max="791" width="9.140625" style="71" customWidth="1"/>
    <col min="792" max="792" width="10.5703125" style="71" bestFit="1" customWidth="1"/>
    <col min="793" max="793" width="11.28515625" style="71" customWidth="1"/>
    <col min="794" max="1024" width="9.140625" style="71"/>
    <col min="1025" max="1025" width="95.140625" style="71" customWidth="1"/>
    <col min="1026" max="1026" width="17" style="71" customWidth="1"/>
    <col min="1027" max="1027" width="16.7109375" style="71" customWidth="1"/>
    <col min="1028" max="1028" width="17" style="71" customWidth="1"/>
    <col min="1029" max="1029" width="16.7109375" style="71" customWidth="1"/>
    <col min="1030" max="1030" width="17" style="71" customWidth="1"/>
    <col min="1031" max="1031" width="16.7109375" style="71" customWidth="1"/>
    <col min="1032" max="1032" width="17" style="71" customWidth="1"/>
    <col min="1033" max="1039" width="16.7109375" style="71" customWidth="1"/>
    <col min="1040" max="1040" width="18" style="71" customWidth="1"/>
    <col min="1041" max="1042" width="10.7109375" style="71" customWidth="1"/>
    <col min="1043" max="1043" width="9.140625" style="71" customWidth="1"/>
    <col min="1044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bestFit="1" customWidth="1"/>
    <col min="1049" max="1049" width="11.28515625" style="71" customWidth="1"/>
    <col min="1050" max="1280" width="9.140625" style="71"/>
    <col min="1281" max="1281" width="95.140625" style="71" customWidth="1"/>
    <col min="1282" max="1282" width="17" style="71" customWidth="1"/>
    <col min="1283" max="1283" width="16.7109375" style="71" customWidth="1"/>
    <col min="1284" max="1284" width="17" style="71" customWidth="1"/>
    <col min="1285" max="1285" width="16.7109375" style="71" customWidth="1"/>
    <col min="1286" max="1286" width="17" style="71" customWidth="1"/>
    <col min="1287" max="1287" width="16.7109375" style="71" customWidth="1"/>
    <col min="1288" max="1288" width="17" style="71" customWidth="1"/>
    <col min="1289" max="1295" width="16.7109375" style="71" customWidth="1"/>
    <col min="1296" max="1296" width="18" style="71" customWidth="1"/>
    <col min="1297" max="1298" width="10.7109375" style="71" customWidth="1"/>
    <col min="1299" max="1299" width="9.140625" style="71" customWidth="1"/>
    <col min="1300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bestFit="1" customWidth="1"/>
    <col min="1305" max="1305" width="11.28515625" style="71" customWidth="1"/>
    <col min="1306" max="1536" width="9.140625" style="71"/>
    <col min="1537" max="1537" width="95.140625" style="71" customWidth="1"/>
    <col min="1538" max="1538" width="17" style="71" customWidth="1"/>
    <col min="1539" max="1539" width="16.7109375" style="71" customWidth="1"/>
    <col min="1540" max="1540" width="17" style="71" customWidth="1"/>
    <col min="1541" max="1541" width="16.7109375" style="71" customWidth="1"/>
    <col min="1542" max="1542" width="17" style="71" customWidth="1"/>
    <col min="1543" max="1543" width="16.7109375" style="71" customWidth="1"/>
    <col min="1544" max="1544" width="17" style="71" customWidth="1"/>
    <col min="1545" max="1551" width="16.7109375" style="71" customWidth="1"/>
    <col min="1552" max="1552" width="18" style="71" customWidth="1"/>
    <col min="1553" max="1554" width="10.7109375" style="71" customWidth="1"/>
    <col min="1555" max="1555" width="9.140625" style="71" customWidth="1"/>
    <col min="1556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bestFit="1" customWidth="1"/>
    <col min="1561" max="1561" width="11.28515625" style="71" customWidth="1"/>
    <col min="1562" max="1792" width="9.140625" style="71"/>
    <col min="1793" max="1793" width="95.140625" style="71" customWidth="1"/>
    <col min="1794" max="1794" width="17" style="71" customWidth="1"/>
    <col min="1795" max="1795" width="16.7109375" style="71" customWidth="1"/>
    <col min="1796" max="1796" width="17" style="71" customWidth="1"/>
    <col min="1797" max="1797" width="16.7109375" style="71" customWidth="1"/>
    <col min="1798" max="1798" width="17" style="71" customWidth="1"/>
    <col min="1799" max="1799" width="16.7109375" style="71" customWidth="1"/>
    <col min="1800" max="1800" width="17" style="71" customWidth="1"/>
    <col min="1801" max="1807" width="16.7109375" style="71" customWidth="1"/>
    <col min="1808" max="1808" width="18" style="71" customWidth="1"/>
    <col min="1809" max="1810" width="10.7109375" style="71" customWidth="1"/>
    <col min="1811" max="1811" width="9.140625" style="71" customWidth="1"/>
    <col min="1812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bestFit="1" customWidth="1"/>
    <col min="1817" max="1817" width="11.28515625" style="71" customWidth="1"/>
    <col min="1818" max="2048" width="9.140625" style="71"/>
    <col min="2049" max="2049" width="95.140625" style="71" customWidth="1"/>
    <col min="2050" max="2050" width="17" style="71" customWidth="1"/>
    <col min="2051" max="2051" width="16.7109375" style="71" customWidth="1"/>
    <col min="2052" max="2052" width="17" style="71" customWidth="1"/>
    <col min="2053" max="2053" width="16.7109375" style="71" customWidth="1"/>
    <col min="2054" max="2054" width="17" style="71" customWidth="1"/>
    <col min="2055" max="2055" width="16.7109375" style="71" customWidth="1"/>
    <col min="2056" max="2056" width="17" style="71" customWidth="1"/>
    <col min="2057" max="2063" width="16.7109375" style="71" customWidth="1"/>
    <col min="2064" max="2064" width="18" style="71" customWidth="1"/>
    <col min="2065" max="2066" width="10.7109375" style="71" customWidth="1"/>
    <col min="2067" max="2067" width="9.140625" style="71" customWidth="1"/>
    <col min="2068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bestFit="1" customWidth="1"/>
    <col min="2073" max="2073" width="11.28515625" style="71" customWidth="1"/>
    <col min="2074" max="2304" width="9.140625" style="71"/>
    <col min="2305" max="2305" width="95.140625" style="71" customWidth="1"/>
    <col min="2306" max="2306" width="17" style="71" customWidth="1"/>
    <col min="2307" max="2307" width="16.7109375" style="71" customWidth="1"/>
    <col min="2308" max="2308" width="17" style="71" customWidth="1"/>
    <col min="2309" max="2309" width="16.7109375" style="71" customWidth="1"/>
    <col min="2310" max="2310" width="17" style="71" customWidth="1"/>
    <col min="2311" max="2311" width="16.7109375" style="71" customWidth="1"/>
    <col min="2312" max="2312" width="17" style="71" customWidth="1"/>
    <col min="2313" max="2319" width="16.7109375" style="71" customWidth="1"/>
    <col min="2320" max="2320" width="18" style="71" customWidth="1"/>
    <col min="2321" max="2322" width="10.7109375" style="71" customWidth="1"/>
    <col min="2323" max="2323" width="9.140625" style="71" customWidth="1"/>
    <col min="2324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bestFit="1" customWidth="1"/>
    <col min="2329" max="2329" width="11.28515625" style="71" customWidth="1"/>
    <col min="2330" max="2560" width="9.140625" style="71"/>
    <col min="2561" max="2561" width="95.140625" style="71" customWidth="1"/>
    <col min="2562" max="2562" width="17" style="71" customWidth="1"/>
    <col min="2563" max="2563" width="16.7109375" style="71" customWidth="1"/>
    <col min="2564" max="2564" width="17" style="71" customWidth="1"/>
    <col min="2565" max="2565" width="16.7109375" style="71" customWidth="1"/>
    <col min="2566" max="2566" width="17" style="71" customWidth="1"/>
    <col min="2567" max="2567" width="16.7109375" style="71" customWidth="1"/>
    <col min="2568" max="2568" width="17" style="71" customWidth="1"/>
    <col min="2569" max="2575" width="16.7109375" style="71" customWidth="1"/>
    <col min="2576" max="2576" width="18" style="71" customWidth="1"/>
    <col min="2577" max="2578" width="10.7109375" style="71" customWidth="1"/>
    <col min="2579" max="2579" width="9.140625" style="71" customWidth="1"/>
    <col min="2580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bestFit="1" customWidth="1"/>
    <col min="2585" max="2585" width="11.28515625" style="71" customWidth="1"/>
    <col min="2586" max="2816" width="9.140625" style="71"/>
    <col min="2817" max="2817" width="95.140625" style="71" customWidth="1"/>
    <col min="2818" max="2818" width="17" style="71" customWidth="1"/>
    <col min="2819" max="2819" width="16.7109375" style="71" customWidth="1"/>
    <col min="2820" max="2820" width="17" style="71" customWidth="1"/>
    <col min="2821" max="2821" width="16.7109375" style="71" customWidth="1"/>
    <col min="2822" max="2822" width="17" style="71" customWidth="1"/>
    <col min="2823" max="2823" width="16.7109375" style="71" customWidth="1"/>
    <col min="2824" max="2824" width="17" style="71" customWidth="1"/>
    <col min="2825" max="2831" width="16.7109375" style="71" customWidth="1"/>
    <col min="2832" max="2832" width="18" style="71" customWidth="1"/>
    <col min="2833" max="2834" width="10.7109375" style="71" customWidth="1"/>
    <col min="2835" max="2835" width="9.140625" style="71" customWidth="1"/>
    <col min="2836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bestFit="1" customWidth="1"/>
    <col min="2841" max="2841" width="11.28515625" style="71" customWidth="1"/>
    <col min="2842" max="3072" width="9.140625" style="71"/>
    <col min="3073" max="3073" width="95.140625" style="71" customWidth="1"/>
    <col min="3074" max="3074" width="17" style="71" customWidth="1"/>
    <col min="3075" max="3075" width="16.7109375" style="71" customWidth="1"/>
    <col min="3076" max="3076" width="17" style="71" customWidth="1"/>
    <col min="3077" max="3077" width="16.7109375" style="71" customWidth="1"/>
    <col min="3078" max="3078" width="17" style="71" customWidth="1"/>
    <col min="3079" max="3079" width="16.7109375" style="71" customWidth="1"/>
    <col min="3080" max="3080" width="17" style="71" customWidth="1"/>
    <col min="3081" max="3087" width="16.7109375" style="71" customWidth="1"/>
    <col min="3088" max="3088" width="18" style="71" customWidth="1"/>
    <col min="3089" max="3090" width="10.7109375" style="71" customWidth="1"/>
    <col min="3091" max="3091" width="9.140625" style="71" customWidth="1"/>
    <col min="3092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bestFit="1" customWidth="1"/>
    <col min="3097" max="3097" width="11.28515625" style="71" customWidth="1"/>
    <col min="3098" max="3328" width="9.140625" style="71"/>
    <col min="3329" max="3329" width="95.140625" style="71" customWidth="1"/>
    <col min="3330" max="3330" width="17" style="71" customWidth="1"/>
    <col min="3331" max="3331" width="16.7109375" style="71" customWidth="1"/>
    <col min="3332" max="3332" width="17" style="71" customWidth="1"/>
    <col min="3333" max="3333" width="16.7109375" style="71" customWidth="1"/>
    <col min="3334" max="3334" width="17" style="71" customWidth="1"/>
    <col min="3335" max="3335" width="16.7109375" style="71" customWidth="1"/>
    <col min="3336" max="3336" width="17" style="71" customWidth="1"/>
    <col min="3337" max="3343" width="16.7109375" style="71" customWidth="1"/>
    <col min="3344" max="3344" width="18" style="71" customWidth="1"/>
    <col min="3345" max="3346" width="10.7109375" style="71" customWidth="1"/>
    <col min="3347" max="3347" width="9.140625" style="71" customWidth="1"/>
    <col min="3348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bestFit="1" customWidth="1"/>
    <col min="3353" max="3353" width="11.28515625" style="71" customWidth="1"/>
    <col min="3354" max="3584" width="9.140625" style="71"/>
    <col min="3585" max="3585" width="95.140625" style="71" customWidth="1"/>
    <col min="3586" max="3586" width="17" style="71" customWidth="1"/>
    <col min="3587" max="3587" width="16.7109375" style="71" customWidth="1"/>
    <col min="3588" max="3588" width="17" style="71" customWidth="1"/>
    <col min="3589" max="3589" width="16.7109375" style="71" customWidth="1"/>
    <col min="3590" max="3590" width="17" style="71" customWidth="1"/>
    <col min="3591" max="3591" width="16.7109375" style="71" customWidth="1"/>
    <col min="3592" max="3592" width="17" style="71" customWidth="1"/>
    <col min="3593" max="3599" width="16.7109375" style="71" customWidth="1"/>
    <col min="3600" max="3600" width="18" style="71" customWidth="1"/>
    <col min="3601" max="3602" width="10.7109375" style="71" customWidth="1"/>
    <col min="3603" max="3603" width="9.140625" style="71" customWidth="1"/>
    <col min="3604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bestFit="1" customWidth="1"/>
    <col min="3609" max="3609" width="11.28515625" style="71" customWidth="1"/>
    <col min="3610" max="3840" width="9.140625" style="71"/>
    <col min="3841" max="3841" width="95.140625" style="71" customWidth="1"/>
    <col min="3842" max="3842" width="17" style="71" customWidth="1"/>
    <col min="3843" max="3843" width="16.7109375" style="71" customWidth="1"/>
    <col min="3844" max="3844" width="17" style="71" customWidth="1"/>
    <col min="3845" max="3845" width="16.7109375" style="71" customWidth="1"/>
    <col min="3846" max="3846" width="17" style="71" customWidth="1"/>
    <col min="3847" max="3847" width="16.7109375" style="71" customWidth="1"/>
    <col min="3848" max="3848" width="17" style="71" customWidth="1"/>
    <col min="3849" max="3855" width="16.7109375" style="71" customWidth="1"/>
    <col min="3856" max="3856" width="18" style="71" customWidth="1"/>
    <col min="3857" max="3858" width="10.7109375" style="71" customWidth="1"/>
    <col min="3859" max="3859" width="9.140625" style="71" customWidth="1"/>
    <col min="3860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bestFit="1" customWidth="1"/>
    <col min="3865" max="3865" width="11.28515625" style="71" customWidth="1"/>
    <col min="3866" max="4096" width="9.140625" style="71"/>
    <col min="4097" max="4097" width="95.140625" style="71" customWidth="1"/>
    <col min="4098" max="4098" width="17" style="71" customWidth="1"/>
    <col min="4099" max="4099" width="16.7109375" style="71" customWidth="1"/>
    <col min="4100" max="4100" width="17" style="71" customWidth="1"/>
    <col min="4101" max="4101" width="16.7109375" style="71" customWidth="1"/>
    <col min="4102" max="4102" width="17" style="71" customWidth="1"/>
    <col min="4103" max="4103" width="16.7109375" style="71" customWidth="1"/>
    <col min="4104" max="4104" width="17" style="71" customWidth="1"/>
    <col min="4105" max="4111" width="16.7109375" style="71" customWidth="1"/>
    <col min="4112" max="4112" width="18" style="71" customWidth="1"/>
    <col min="4113" max="4114" width="10.7109375" style="71" customWidth="1"/>
    <col min="4115" max="4115" width="9.140625" style="71" customWidth="1"/>
    <col min="4116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bestFit="1" customWidth="1"/>
    <col min="4121" max="4121" width="11.28515625" style="71" customWidth="1"/>
    <col min="4122" max="4352" width="9.140625" style="71"/>
    <col min="4353" max="4353" width="95.140625" style="71" customWidth="1"/>
    <col min="4354" max="4354" width="17" style="71" customWidth="1"/>
    <col min="4355" max="4355" width="16.7109375" style="71" customWidth="1"/>
    <col min="4356" max="4356" width="17" style="71" customWidth="1"/>
    <col min="4357" max="4357" width="16.7109375" style="71" customWidth="1"/>
    <col min="4358" max="4358" width="17" style="71" customWidth="1"/>
    <col min="4359" max="4359" width="16.7109375" style="71" customWidth="1"/>
    <col min="4360" max="4360" width="17" style="71" customWidth="1"/>
    <col min="4361" max="4367" width="16.7109375" style="71" customWidth="1"/>
    <col min="4368" max="4368" width="18" style="71" customWidth="1"/>
    <col min="4369" max="4370" width="10.7109375" style="71" customWidth="1"/>
    <col min="4371" max="4371" width="9.140625" style="71" customWidth="1"/>
    <col min="4372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bestFit="1" customWidth="1"/>
    <col min="4377" max="4377" width="11.28515625" style="71" customWidth="1"/>
    <col min="4378" max="4608" width="9.140625" style="71"/>
    <col min="4609" max="4609" width="95.140625" style="71" customWidth="1"/>
    <col min="4610" max="4610" width="17" style="71" customWidth="1"/>
    <col min="4611" max="4611" width="16.7109375" style="71" customWidth="1"/>
    <col min="4612" max="4612" width="17" style="71" customWidth="1"/>
    <col min="4613" max="4613" width="16.7109375" style="71" customWidth="1"/>
    <col min="4614" max="4614" width="17" style="71" customWidth="1"/>
    <col min="4615" max="4615" width="16.7109375" style="71" customWidth="1"/>
    <col min="4616" max="4616" width="17" style="71" customWidth="1"/>
    <col min="4617" max="4623" width="16.7109375" style="71" customWidth="1"/>
    <col min="4624" max="4624" width="18" style="71" customWidth="1"/>
    <col min="4625" max="4626" width="10.7109375" style="71" customWidth="1"/>
    <col min="4627" max="4627" width="9.140625" style="71" customWidth="1"/>
    <col min="4628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bestFit="1" customWidth="1"/>
    <col min="4633" max="4633" width="11.28515625" style="71" customWidth="1"/>
    <col min="4634" max="4864" width="9.140625" style="71"/>
    <col min="4865" max="4865" width="95.140625" style="71" customWidth="1"/>
    <col min="4866" max="4866" width="17" style="71" customWidth="1"/>
    <col min="4867" max="4867" width="16.7109375" style="71" customWidth="1"/>
    <col min="4868" max="4868" width="17" style="71" customWidth="1"/>
    <col min="4869" max="4869" width="16.7109375" style="71" customWidth="1"/>
    <col min="4870" max="4870" width="17" style="71" customWidth="1"/>
    <col min="4871" max="4871" width="16.7109375" style="71" customWidth="1"/>
    <col min="4872" max="4872" width="17" style="71" customWidth="1"/>
    <col min="4873" max="4879" width="16.7109375" style="71" customWidth="1"/>
    <col min="4880" max="4880" width="18" style="71" customWidth="1"/>
    <col min="4881" max="4882" width="10.7109375" style="71" customWidth="1"/>
    <col min="4883" max="4883" width="9.140625" style="71" customWidth="1"/>
    <col min="4884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bestFit="1" customWidth="1"/>
    <col min="4889" max="4889" width="11.28515625" style="71" customWidth="1"/>
    <col min="4890" max="5120" width="9.140625" style="71"/>
    <col min="5121" max="5121" width="95.140625" style="71" customWidth="1"/>
    <col min="5122" max="5122" width="17" style="71" customWidth="1"/>
    <col min="5123" max="5123" width="16.7109375" style="71" customWidth="1"/>
    <col min="5124" max="5124" width="17" style="71" customWidth="1"/>
    <col min="5125" max="5125" width="16.7109375" style="71" customWidth="1"/>
    <col min="5126" max="5126" width="17" style="71" customWidth="1"/>
    <col min="5127" max="5127" width="16.7109375" style="71" customWidth="1"/>
    <col min="5128" max="5128" width="17" style="71" customWidth="1"/>
    <col min="5129" max="5135" width="16.7109375" style="71" customWidth="1"/>
    <col min="5136" max="5136" width="18" style="71" customWidth="1"/>
    <col min="5137" max="5138" width="10.7109375" style="71" customWidth="1"/>
    <col min="5139" max="5139" width="9.140625" style="71" customWidth="1"/>
    <col min="5140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bestFit="1" customWidth="1"/>
    <col min="5145" max="5145" width="11.28515625" style="71" customWidth="1"/>
    <col min="5146" max="5376" width="9.140625" style="71"/>
    <col min="5377" max="5377" width="95.140625" style="71" customWidth="1"/>
    <col min="5378" max="5378" width="17" style="71" customWidth="1"/>
    <col min="5379" max="5379" width="16.7109375" style="71" customWidth="1"/>
    <col min="5380" max="5380" width="17" style="71" customWidth="1"/>
    <col min="5381" max="5381" width="16.7109375" style="71" customWidth="1"/>
    <col min="5382" max="5382" width="17" style="71" customWidth="1"/>
    <col min="5383" max="5383" width="16.7109375" style="71" customWidth="1"/>
    <col min="5384" max="5384" width="17" style="71" customWidth="1"/>
    <col min="5385" max="5391" width="16.7109375" style="71" customWidth="1"/>
    <col min="5392" max="5392" width="18" style="71" customWidth="1"/>
    <col min="5393" max="5394" width="10.7109375" style="71" customWidth="1"/>
    <col min="5395" max="5395" width="9.140625" style="71" customWidth="1"/>
    <col min="5396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bestFit="1" customWidth="1"/>
    <col min="5401" max="5401" width="11.28515625" style="71" customWidth="1"/>
    <col min="5402" max="5632" width="9.140625" style="71"/>
    <col min="5633" max="5633" width="95.140625" style="71" customWidth="1"/>
    <col min="5634" max="5634" width="17" style="71" customWidth="1"/>
    <col min="5635" max="5635" width="16.7109375" style="71" customWidth="1"/>
    <col min="5636" max="5636" width="17" style="71" customWidth="1"/>
    <col min="5637" max="5637" width="16.7109375" style="71" customWidth="1"/>
    <col min="5638" max="5638" width="17" style="71" customWidth="1"/>
    <col min="5639" max="5639" width="16.7109375" style="71" customWidth="1"/>
    <col min="5640" max="5640" width="17" style="71" customWidth="1"/>
    <col min="5641" max="5647" width="16.7109375" style="71" customWidth="1"/>
    <col min="5648" max="5648" width="18" style="71" customWidth="1"/>
    <col min="5649" max="5650" width="10.7109375" style="71" customWidth="1"/>
    <col min="5651" max="5651" width="9.140625" style="71" customWidth="1"/>
    <col min="5652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bestFit="1" customWidth="1"/>
    <col min="5657" max="5657" width="11.28515625" style="71" customWidth="1"/>
    <col min="5658" max="5888" width="9.140625" style="71"/>
    <col min="5889" max="5889" width="95.140625" style="71" customWidth="1"/>
    <col min="5890" max="5890" width="17" style="71" customWidth="1"/>
    <col min="5891" max="5891" width="16.7109375" style="71" customWidth="1"/>
    <col min="5892" max="5892" width="17" style="71" customWidth="1"/>
    <col min="5893" max="5893" width="16.7109375" style="71" customWidth="1"/>
    <col min="5894" max="5894" width="17" style="71" customWidth="1"/>
    <col min="5895" max="5895" width="16.7109375" style="71" customWidth="1"/>
    <col min="5896" max="5896" width="17" style="71" customWidth="1"/>
    <col min="5897" max="5903" width="16.7109375" style="71" customWidth="1"/>
    <col min="5904" max="5904" width="18" style="71" customWidth="1"/>
    <col min="5905" max="5906" width="10.7109375" style="71" customWidth="1"/>
    <col min="5907" max="5907" width="9.140625" style="71" customWidth="1"/>
    <col min="5908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bestFit="1" customWidth="1"/>
    <col min="5913" max="5913" width="11.28515625" style="71" customWidth="1"/>
    <col min="5914" max="6144" width="9.140625" style="71"/>
    <col min="6145" max="6145" width="95.140625" style="71" customWidth="1"/>
    <col min="6146" max="6146" width="17" style="71" customWidth="1"/>
    <col min="6147" max="6147" width="16.7109375" style="71" customWidth="1"/>
    <col min="6148" max="6148" width="17" style="71" customWidth="1"/>
    <col min="6149" max="6149" width="16.7109375" style="71" customWidth="1"/>
    <col min="6150" max="6150" width="17" style="71" customWidth="1"/>
    <col min="6151" max="6151" width="16.7109375" style="71" customWidth="1"/>
    <col min="6152" max="6152" width="17" style="71" customWidth="1"/>
    <col min="6153" max="6159" width="16.7109375" style="71" customWidth="1"/>
    <col min="6160" max="6160" width="18" style="71" customWidth="1"/>
    <col min="6161" max="6162" width="10.7109375" style="71" customWidth="1"/>
    <col min="6163" max="6163" width="9.140625" style="71" customWidth="1"/>
    <col min="6164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bestFit="1" customWidth="1"/>
    <col min="6169" max="6169" width="11.28515625" style="71" customWidth="1"/>
    <col min="6170" max="6400" width="9.140625" style="71"/>
    <col min="6401" max="6401" width="95.140625" style="71" customWidth="1"/>
    <col min="6402" max="6402" width="17" style="71" customWidth="1"/>
    <col min="6403" max="6403" width="16.7109375" style="71" customWidth="1"/>
    <col min="6404" max="6404" width="17" style="71" customWidth="1"/>
    <col min="6405" max="6405" width="16.7109375" style="71" customWidth="1"/>
    <col min="6406" max="6406" width="17" style="71" customWidth="1"/>
    <col min="6407" max="6407" width="16.7109375" style="71" customWidth="1"/>
    <col min="6408" max="6408" width="17" style="71" customWidth="1"/>
    <col min="6409" max="6415" width="16.7109375" style="71" customWidth="1"/>
    <col min="6416" max="6416" width="18" style="71" customWidth="1"/>
    <col min="6417" max="6418" width="10.7109375" style="71" customWidth="1"/>
    <col min="6419" max="6419" width="9.140625" style="71" customWidth="1"/>
    <col min="6420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bestFit="1" customWidth="1"/>
    <col min="6425" max="6425" width="11.28515625" style="71" customWidth="1"/>
    <col min="6426" max="6656" width="9.140625" style="71"/>
    <col min="6657" max="6657" width="95.140625" style="71" customWidth="1"/>
    <col min="6658" max="6658" width="17" style="71" customWidth="1"/>
    <col min="6659" max="6659" width="16.7109375" style="71" customWidth="1"/>
    <col min="6660" max="6660" width="17" style="71" customWidth="1"/>
    <col min="6661" max="6661" width="16.7109375" style="71" customWidth="1"/>
    <col min="6662" max="6662" width="17" style="71" customWidth="1"/>
    <col min="6663" max="6663" width="16.7109375" style="71" customWidth="1"/>
    <col min="6664" max="6664" width="17" style="71" customWidth="1"/>
    <col min="6665" max="6671" width="16.7109375" style="71" customWidth="1"/>
    <col min="6672" max="6672" width="18" style="71" customWidth="1"/>
    <col min="6673" max="6674" width="10.7109375" style="71" customWidth="1"/>
    <col min="6675" max="6675" width="9.140625" style="71" customWidth="1"/>
    <col min="6676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bestFit="1" customWidth="1"/>
    <col min="6681" max="6681" width="11.28515625" style="71" customWidth="1"/>
    <col min="6682" max="6912" width="9.140625" style="71"/>
    <col min="6913" max="6913" width="95.140625" style="71" customWidth="1"/>
    <col min="6914" max="6914" width="17" style="71" customWidth="1"/>
    <col min="6915" max="6915" width="16.7109375" style="71" customWidth="1"/>
    <col min="6916" max="6916" width="17" style="71" customWidth="1"/>
    <col min="6917" max="6917" width="16.7109375" style="71" customWidth="1"/>
    <col min="6918" max="6918" width="17" style="71" customWidth="1"/>
    <col min="6919" max="6919" width="16.7109375" style="71" customWidth="1"/>
    <col min="6920" max="6920" width="17" style="71" customWidth="1"/>
    <col min="6921" max="6927" width="16.7109375" style="71" customWidth="1"/>
    <col min="6928" max="6928" width="18" style="71" customWidth="1"/>
    <col min="6929" max="6930" width="10.7109375" style="71" customWidth="1"/>
    <col min="6931" max="6931" width="9.140625" style="71" customWidth="1"/>
    <col min="6932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bestFit="1" customWidth="1"/>
    <col min="6937" max="6937" width="11.28515625" style="71" customWidth="1"/>
    <col min="6938" max="7168" width="9.140625" style="71"/>
    <col min="7169" max="7169" width="95.140625" style="71" customWidth="1"/>
    <col min="7170" max="7170" width="17" style="71" customWidth="1"/>
    <col min="7171" max="7171" width="16.7109375" style="71" customWidth="1"/>
    <col min="7172" max="7172" width="17" style="71" customWidth="1"/>
    <col min="7173" max="7173" width="16.7109375" style="71" customWidth="1"/>
    <col min="7174" max="7174" width="17" style="71" customWidth="1"/>
    <col min="7175" max="7175" width="16.7109375" style="71" customWidth="1"/>
    <col min="7176" max="7176" width="17" style="71" customWidth="1"/>
    <col min="7177" max="7183" width="16.7109375" style="71" customWidth="1"/>
    <col min="7184" max="7184" width="18" style="71" customWidth="1"/>
    <col min="7185" max="7186" width="10.7109375" style="71" customWidth="1"/>
    <col min="7187" max="7187" width="9.140625" style="71" customWidth="1"/>
    <col min="7188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bestFit="1" customWidth="1"/>
    <col min="7193" max="7193" width="11.28515625" style="71" customWidth="1"/>
    <col min="7194" max="7424" width="9.140625" style="71"/>
    <col min="7425" max="7425" width="95.140625" style="71" customWidth="1"/>
    <col min="7426" max="7426" width="17" style="71" customWidth="1"/>
    <col min="7427" max="7427" width="16.7109375" style="71" customWidth="1"/>
    <col min="7428" max="7428" width="17" style="71" customWidth="1"/>
    <col min="7429" max="7429" width="16.7109375" style="71" customWidth="1"/>
    <col min="7430" max="7430" width="17" style="71" customWidth="1"/>
    <col min="7431" max="7431" width="16.7109375" style="71" customWidth="1"/>
    <col min="7432" max="7432" width="17" style="71" customWidth="1"/>
    <col min="7433" max="7439" width="16.7109375" style="71" customWidth="1"/>
    <col min="7440" max="7440" width="18" style="71" customWidth="1"/>
    <col min="7441" max="7442" width="10.7109375" style="71" customWidth="1"/>
    <col min="7443" max="7443" width="9.140625" style="71" customWidth="1"/>
    <col min="7444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bestFit="1" customWidth="1"/>
    <col min="7449" max="7449" width="11.28515625" style="71" customWidth="1"/>
    <col min="7450" max="7680" width="9.140625" style="71"/>
    <col min="7681" max="7681" width="95.140625" style="71" customWidth="1"/>
    <col min="7682" max="7682" width="17" style="71" customWidth="1"/>
    <col min="7683" max="7683" width="16.7109375" style="71" customWidth="1"/>
    <col min="7684" max="7684" width="17" style="71" customWidth="1"/>
    <col min="7685" max="7685" width="16.7109375" style="71" customWidth="1"/>
    <col min="7686" max="7686" width="17" style="71" customWidth="1"/>
    <col min="7687" max="7687" width="16.7109375" style="71" customWidth="1"/>
    <col min="7688" max="7688" width="17" style="71" customWidth="1"/>
    <col min="7689" max="7695" width="16.7109375" style="71" customWidth="1"/>
    <col min="7696" max="7696" width="18" style="71" customWidth="1"/>
    <col min="7697" max="7698" width="10.7109375" style="71" customWidth="1"/>
    <col min="7699" max="7699" width="9.140625" style="71" customWidth="1"/>
    <col min="7700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bestFit="1" customWidth="1"/>
    <col min="7705" max="7705" width="11.28515625" style="71" customWidth="1"/>
    <col min="7706" max="7936" width="9.140625" style="71"/>
    <col min="7937" max="7937" width="95.140625" style="71" customWidth="1"/>
    <col min="7938" max="7938" width="17" style="71" customWidth="1"/>
    <col min="7939" max="7939" width="16.7109375" style="71" customWidth="1"/>
    <col min="7940" max="7940" width="17" style="71" customWidth="1"/>
    <col min="7941" max="7941" width="16.7109375" style="71" customWidth="1"/>
    <col min="7942" max="7942" width="17" style="71" customWidth="1"/>
    <col min="7943" max="7943" width="16.7109375" style="71" customWidth="1"/>
    <col min="7944" max="7944" width="17" style="71" customWidth="1"/>
    <col min="7945" max="7951" width="16.7109375" style="71" customWidth="1"/>
    <col min="7952" max="7952" width="18" style="71" customWidth="1"/>
    <col min="7953" max="7954" width="10.7109375" style="71" customWidth="1"/>
    <col min="7955" max="7955" width="9.140625" style="71" customWidth="1"/>
    <col min="7956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bestFit="1" customWidth="1"/>
    <col min="7961" max="7961" width="11.28515625" style="71" customWidth="1"/>
    <col min="7962" max="8192" width="9.140625" style="71"/>
    <col min="8193" max="8193" width="95.140625" style="71" customWidth="1"/>
    <col min="8194" max="8194" width="17" style="71" customWidth="1"/>
    <col min="8195" max="8195" width="16.7109375" style="71" customWidth="1"/>
    <col min="8196" max="8196" width="17" style="71" customWidth="1"/>
    <col min="8197" max="8197" width="16.7109375" style="71" customWidth="1"/>
    <col min="8198" max="8198" width="17" style="71" customWidth="1"/>
    <col min="8199" max="8199" width="16.7109375" style="71" customWidth="1"/>
    <col min="8200" max="8200" width="17" style="71" customWidth="1"/>
    <col min="8201" max="8207" width="16.7109375" style="71" customWidth="1"/>
    <col min="8208" max="8208" width="18" style="71" customWidth="1"/>
    <col min="8209" max="8210" width="10.7109375" style="71" customWidth="1"/>
    <col min="8211" max="8211" width="9.140625" style="71" customWidth="1"/>
    <col min="8212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bestFit="1" customWidth="1"/>
    <col min="8217" max="8217" width="11.28515625" style="71" customWidth="1"/>
    <col min="8218" max="8448" width="9.140625" style="71"/>
    <col min="8449" max="8449" width="95.140625" style="71" customWidth="1"/>
    <col min="8450" max="8450" width="17" style="71" customWidth="1"/>
    <col min="8451" max="8451" width="16.7109375" style="71" customWidth="1"/>
    <col min="8452" max="8452" width="17" style="71" customWidth="1"/>
    <col min="8453" max="8453" width="16.7109375" style="71" customWidth="1"/>
    <col min="8454" max="8454" width="17" style="71" customWidth="1"/>
    <col min="8455" max="8455" width="16.7109375" style="71" customWidth="1"/>
    <col min="8456" max="8456" width="17" style="71" customWidth="1"/>
    <col min="8457" max="8463" width="16.7109375" style="71" customWidth="1"/>
    <col min="8464" max="8464" width="18" style="71" customWidth="1"/>
    <col min="8465" max="8466" width="10.7109375" style="71" customWidth="1"/>
    <col min="8467" max="8467" width="9.140625" style="71" customWidth="1"/>
    <col min="8468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bestFit="1" customWidth="1"/>
    <col min="8473" max="8473" width="11.28515625" style="71" customWidth="1"/>
    <col min="8474" max="8704" width="9.140625" style="71"/>
    <col min="8705" max="8705" width="95.140625" style="71" customWidth="1"/>
    <col min="8706" max="8706" width="17" style="71" customWidth="1"/>
    <col min="8707" max="8707" width="16.7109375" style="71" customWidth="1"/>
    <col min="8708" max="8708" width="17" style="71" customWidth="1"/>
    <col min="8709" max="8709" width="16.7109375" style="71" customWidth="1"/>
    <col min="8710" max="8710" width="17" style="71" customWidth="1"/>
    <col min="8711" max="8711" width="16.7109375" style="71" customWidth="1"/>
    <col min="8712" max="8712" width="17" style="71" customWidth="1"/>
    <col min="8713" max="8719" width="16.7109375" style="71" customWidth="1"/>
    <col min="8720" max="8720" width="18" style="71" customWidth="1"/>
    <col min="8721" max="8722" width="10.7109375" style="71" customWidth="1"/>
    <col min="8723" max="8723" width="9.140625" style="71" customWidth="1"/>
    <col min="8724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bestFit="1" customWidth="1"/>
    <col min="8729" max="8729" width="11.28515625" style="71" customWidth="1"/>
    <col min="8730" max="8960" width="9.140625" style="71"/>
    <col min="8961" max="8961" width="95.140625" style="71" customWidth="1"/>
    <col min="8962" max="8962" width="17" style="71" customWidth="1"/>
    <col min="8963" max="8963" width="16.7109375" style="71" customWidth="1"/>
    <col min="8964" max="8964" width="17" style="71" customWidth="1"/>
    <col min="8965" max="8965" width="16.7109375" style="71" customWidth="1"/>
    <col min="8966" max="8966" width="17" style="71" customWidth="1"/>
    <col min="8967" max="8967" width="16.7109375" style="71" customWidth="1"/>
    <col min="8968" max="8968" width="17" style="71" customWidth="1"/>
    <col min="8969" max="8975" width="16.7109375" style="71" customWidth="1"/>
    <col min="8976" max="8976" width="18" style="71" customWidth="1"/>
    <col min="8977" max="8978" width="10.7109375" style="71" customWidth="1"/>
    <col min="8979" max="8979" width="9.140625" style="71" customWidth="1"/>
    <col min="8980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bestFit="1" customWidth="1"/>
    <col min="8985" max="8985" width="11.28515625" style="71" customWidth="1"/>
    <col min="8986" max="9216" width="9.140625" style="71"/>
    <col min="9217" max="9217" width="95.140625" style="71" customWidth="1"/>
    <col min="9218" max="9218" width="17" style="71" customWidth="1"/>
    <col min="9219" max="9219" width="16.7109375" style="71" customWidth="1"/>
    <col min="9220" max="9220" width="17" style="71" customWidth="1"/>
    <col min="9221" max="9221" width="16.7109375" style="71" customWidth="1"/>
    <col min="9222" max="9222" width="17" style="71" customWidth="1"/>
    <col min="9223" max="9223" width="16.7109375" style="71" customWidth="1"/>
    <col min="9224" max="9224" width="17" style="71" customWidth="1"/>
    <col min="9225" max="9231" width="16.7109375" style="71" customWidth="1"/>
    <col min="9232" max="9232" width="18" style="71" customWidth="1"/>
    <col min="9233" max="9234" width="10.7109375" style="71" customWidth="1"/>
    <col min="9235" max="9235" width="9.140625" style="71" customWidth="1"/>
    <col min="9236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bestFit="1" customWidth="1"/>
    <col min="9241" max="9241" width="11.28515625" style="71" customWidth="1"/>
    <col min="9242" max="9472" width="9.140625" style="71"/>
    <col min="9473" max="9473" width="95.140625" style="71" customWidth="1"/>
    <col min="9474" max="9474" width="17" style="71" customWidth="1"/>
    <col min="9475" max="9475" width="16.7109375" style="71" customWidth="1"/>
    <col min="9476" max="9476" width="17" style="71" customWidth="1"/>
    <col min="9477" max="9477" width="16.7109375" style="71" customWidth="1"/>
    <col min="9478" max="9478" width="17" style="71" customWidth="1"/>
    <col min="9479" max="9479" width="16.7109375" style="71" customWidth="1"/>
    <col min="9480" max="9480" width="17" style="71" customWidth="1"/>
    <col min="9481" max="9487" width="16.7109375" style="71" customWidth="1"/>
    <col min="9488" max="9488" width="18" style="71" customWidth="1"/>
    <col min="9489" max="9490" width="10.7109375" style="71" customWidth="1"/>
    <col min="9491" max="9491" width="9.140625" style="71" customWidth="1"/>
    <col min="9492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bestFit="1" customWidth="1"/>
    <col min="9497" max="9497" width="11.28515625" style="71" customWidth="1"/>
    <col min="9498" max="9728" width="9.140625" style="71"/>
    <col min="9729" max="9729" width="95.140625" style="71" customWidth="1"/>
    <col min="9730" max="9730" width="17" style="71" customWidth="1"/>
    <col min="9731" max="9731" width="16.7109375" style="71" customWidth="1"/>
    <col min="9732" max="9732" width="17" style="71" customWidth="1"/>
    <col min="9733" max="9733" width="16.7109375" style="71" customWidth="1"/>
    <col min="9734" max="9734" width="17" style="71" customWidth="1"/>
    <col min="9735" max="9735" width="16.7109375" style="71" customWidth="1"/>
    <col min="9736" max="9736" width="17" style="71" customWidth="1"/>
    <col min="9737" max="9743" width="16.7109375" style="71" customWidth="1"/>
    <col min="9744" max="9744" width="18" style="71" customWidth="1"/>
    <col min="9745" max="9746" width="10.7109375" style="71" customWidth="1"/>
    <col min="9747" max="9747" width="9.140625" style="71" customWidth="1"/>
    <col min="9748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bestFit="1" customWidth="1"/>
    <col min="9753" max="9753" width="11.28515625" style="71" customWidth="1"/>
    <col min="9754" max="9984" width="9.140625" style="71"/>
    <col min="9985" max="9985" width="95.140625" style="71" customWidth="1"/>
    <col min="9986" max="9986" width="17" style="71" customWidth="1"/>
    <col min="9987" max="9987" width="16.7109375" style="71" customWidth="1"/>
    <col min="9988" max="9988" width="17" style="71" customWidth="1"/>
    <col min="9989" max="9989" width="16.7109375" style="71" customWidth="1"/>
    <col min="9990" max="9990" width="17" style="71" customWidth="1"/>
    <col min="9991" max="9991" width="16.7109375" style="71" customWidth="1"/>
    <col min="9992" max="9992" width="17" style="71" customWidth="1"/>
    <col min="9993" max="9999" width="16.7109375" style="71" customWidth="1"/>
    <col min="10000" max="10000" width="18" style="71" customWidth="1"/>
    <col min="10001" max="10002" width="10.7109375" style="71" customWidth="1"/>
    <col min="10003" max="10003" width="9.140625" style="71" customWidth="1"/>
    <col min="10004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bestFit="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7" style="71" customWidth="1"/>
    <col min="10243" max="10243" width="16.7109375" style="71" customWidth="1"/>
    <col min="10244" max="10244" width="17" style="71" customWidth="1"/>
    <col min="10245" max="10245" width="16.7109375" style="71" customWidth="1"/>
    <col min="10246" max="10246" width="17" style="71" customWidth="1"/>
    <col min="10247" max="10247" width="16.7109375" style="71" customWidth="1"/>
    <col min="10248" max="10248" width="17" style="71" customWidth="1"/>
    <col min="10249" max="10255" width="16.7109375" style="71" customWidth="1"/>
    <col min="10256" max="10256" width="18" style="71" customWidth="1"/>
    <col min="10257" max="10258" width="10.7109375" style="71" customWidth="1"/>
    <col min="10259" max="10259" width="9.140625" style="71" customWidth="1"/>
    <col min="10260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bestFit="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7" style="71" customWidth="1"/>
    <col min="10499" max="10499" width="16.7109375" style="71" customWidth="1"/>
    <col min="10500" max="10500" width="17" style="71" customWidth="1"/>
    <col min="10501" max="10501" width="16.7109375" style="71" customWidth="1"/>
    <col min="10502" max="10502" width="17" style="71" customWidth="1"/>
    <col min="10503" max="10503" width="16.7109375" style="71" customWidth="1"/>
    <col min="10504" max="10504" width="17" style="71" customWidth="1"/>
    <col min="10505" max="10511" width="16.7109375" style="71" customWidth="1"/>
    <col min="10512" max="10512" width="18" style="71" customWidth="1"/>
    <col min="10513" max="10514" width="10.7109375" style="71" customWidth="1"/>
    <col min="10515" max="10515" width="9.140625" style="71" customWidth="1"/>
    <col min="10516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bestFit="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7" style="71" customWidth="1"/>
    <col min="10755" max="10755" width="16.7109375" style="71" customWidth="1"/>
    <col min="10756" max="10756" width="17" style="71" customWidth="1"/>
    <col min="10757" max="10757" width="16.7109375" style="71" customWidth="1"/>
    <col min="10758" max="10758" width="17" style="71" customWidth="1"/>
    <col min="10759" max="10759" width="16.7109375" style="71" customWidth="1"/>
    <col min="10760" max="10760" width="17" style="71" customWidth="1"/>
    <col min="10761" max="10767" width="16.7109375" style="71" customWidth="1"/>
    <col min="10768" max="10768" width="18" style="71" customWidth="1"/>
    <col min="10769" max="10770" width="10.7109375" style="71" customWidth="1"/>
    <col min="10771" max="10771" width="9.140625" style="71" customWidth="1"/>
    <col min="10772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bestFit="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7" style="71" customWidth="1"/>
    <col min="11011" max="11011" width="16.7109375" style="71" customWidth="1"/>
    <col min="11012" max="11012" width="17" style="71" customWidth="1"/>
    <col min="11013" max="11013" width="16.7109375" style="71" customWidth="1"/>
    <col min="11014" max="11014" width="17" style="71" customWidth="1"/>
    <col min="11015" max="11015" width="16.7109375" style="71" customWidth="1"/>
    <col min="11016" max="11016" width="17" style="71" customWidth="1"/>
    <col min="11017" max="11023" width="16.7109375" style="71" customWidth="1"/>
    <col min="11024" max="11024" width="18" style="71" customWidth="1"/>
    <col min="11025" max="11026" width="10.7109375" style="71" customWidth="1"/>
    <col min="11027" max="11027" width="9.140625" style="71" customWidth="1"/>
    <col min="11028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bestFit="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7" style="71" customWidth="1"/>
    <col min="11267" max="11267" width="16.7109375" style="71" customWidth="1"/>
    <col min="11268" max="11268" width="17" style="71" customWidth="1"/>
    <col min="11269" max="11269" width="16.7109375" style="71" customWidth="1"/>
    <col min="11270" max="11270" width="17" style="71" customWidth="1"/>
    <col min="11271" max="11271" width="16.7109375" style="71" customWidth="1"/>
    <col min="11272" max="11272" width="17" style="71" customWidth="1"/>
    <col min="11273" max="11279" width="16.7109375" style="71" customWidth="1"/>
    <col min="11280" max="11280" width="18" style="71" customWidth="1"/>
    <col min="11281" max="11282" width="10.7109375" style="71" customWidth="1"/>
    <col min="11283" max="11283" width="9.140625" style="71" customWidth="1"/>
    <col min="11284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bestFit="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7" style="71" customWidth="1"/>
    <col min="11523" max="11523" width="16.7109375" style="71" customWidth="1"/>
    <col min="11524" max="11524" width="17" style="71" customWidth="1"/>
    <col min="11525" max="11525" width="16.7109375" style="71" customWidth="1"/>
    <col min="11526" max="11526" width="17" style="71" customWidth="1"/>
    <col min="11527" max="11527" width="16.7109375" style="71" customWidth="1"/>
    <col min="11528" max="11528" width="17" style="71" customWidth="1"/>
    <col min="11529" max="11535" width="16.7109375" style="71" customWidth="1"/>
    <col min="11536" max="11536" width="18" style="71" customWidth="1"/>
    <col min="11537" max="11538" width="10.7109375" style="71" customWidth="1"/>
    <col min="11539" max="11539" width="9.140625" style="71" customWidth="1"/>
    <col min="11540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bestFit="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7" style="71" customWidth="1"/>
    <col min="11779" max="11779" width="16.7109375" style="71" customWidth="1"/>
    <col min="11780" max="11780" width="17" style="71" customWidth="1"/>
    <col min="11781" max="11781" width="16.7109375" style="71" customWidth="1"/>
    <col min="11782" max="11782" width="17" style="71" customWidth="1"/>
    <col min="11783" max="11783" width="16.7109375" style="71" customWidth="1"/>
    <col min="11784" max="11784" width="17" style="71" customWidth="1"/>
    <col min="11785" max="11791" width="16.7109375" style="71" customWidth="1"/>
    <col min="11792" max="11792" width="18" style="71" customWidth="1"/>
    <col min="11793" max="11794" width="10.7109375" style="71" customWidth="1"/>
    <col min="11795" max="11795" width="9.140625" style="71" customWidth="1"/>
    <col min="11796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bestFit="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7" style="71" customWidth="1"/>
    <col min="12035" max="12035" width="16.7109375" style="71" customWidth="1"/>
    <col min="12036" max="12036" width="17" style="71" customWidth="1"/>
    <col min="12037" max="12037" width="16.7109375" style="71" customWidth="1"/>
    <col min="12038" max="12038" width="17" style="71" customWidth="1"/>
    <col min="12039" max="12039" width="16.7109375" style="71" customWidth="1"/>
    <col min="12040" max="12040" width="17" style="71" customWidth="1"/>
    <col min="12041" max="12047" width="16.7109375" style="71" customWidth="1"/>
    <col min="12048" max="12048" width="18" style="71" customWidth="1"/>
    <col min="12049" max="12050" width="10.7109375" style="71" customWidth="1"/>
    <col min="12051" max="12051" width="9.140625" style="71" customWidth="1"/>
    <col min="12052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bestFit="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7" style="71" customWidth="1"/>
    <col min="12291" max="12291" width="16.7109375" style="71" customWidth="1"/>
    <col min="12292" max="12292" width="17" style="71" customWidth="1"/>
    <col min="12293" max="12293" width="16.7109375" style="71" customWidth="1"/>
    <col min="12294" max="12294" width="17" style="71" customWidth="1"/>
    <col min="12295" max="12295" width="16.7109375" style="71" customWidth="1"/>
    <col min="12296" max="12296" width="17" style="71" customWidth="1"/>
    <col min="12297" max="12303" width="16.7109375" style="71" customWidth="1"/>
    <col min="12304" max="12304" width="18" style="71" customWidth="1"/>
    <col min="12305" max="12306" width="10.7109375" style="71" customWidth="1"/>
    <col min="12307" max="12307" width="9.140625" style="71" customWidth="1"/>
    <col min="12308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bestFit="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7" style="71" customWidth="1"/>
    <col min="12547" max="12547" width="16.7109375" style="71" customWidth="1"/>
    <col min="12548" max="12548" width="17" style="71" customWidth="1"/>
    <col min="12549" max="12549" width="16.7109375" style="71" customWidth="1"/>
    <col min="12550" max="12550" width="17" style="71" customWidth="1"/>
    <col min="12551" max="12551" width="16.7109375" style="71" customWidth="1"/>
    <col min="12552" max="12552" width="17" style="71" customWidth="1"/>
    <col min="12553" max="12559" width="16.7109375" style="71" customWidth="1"/>
    <col min="12560" max="12560" width="18" style="71" customWidth="1"/>
    <col min="12561" max="12562" width="10.7109375" style="71" customWidth="1"/>
    <col min="12563" max="12563" width="9.140625" style="71" customWidth="1"/>
    <col min="12564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bestFit="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7" style="71" customWidth="1"/>
    <col min="12803" max="12803" width="16.7109375" style="71" customWidth="1"/>
    <col min="12804" max="12804" width="17" style="71" customWidth="1"/>
    <col min="12805" max="12805" width="16.7109375" style="71" customWidth="1"/>
    <col min="12806" max="12806" width="17" style="71" customWidth="1"/>
    <col min="12807" max="12807" width="16.7109375" style="71" customWidth="1"/>
    <col min="12808" max="12808" width="17" style="71" customWidth="1"/>
    <col min="12809" max="12815" width="16.7109375" style="71" customWidth="1"/>
    <col min="12816" max="12816" width="18" style="71" customWidth="1"/>
    <col min="12817" max="12818" width="10.7109375" style="71" customWidth="1"/>
    <col min="12819" max="12819" width="9.140625" style="71" customWidth="1"/>
    <col min="12820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bestFit="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7" style="71" customWidth="1"/>
    <col min="13059" max="13059" width="16.7109375" style="71" customWidth="1"/>
    <col min="13060" max="13060" width="17" style="71" customWidth="1"/>
    <col min="13061" max="13061" width="16.7109375" style="71" customWidth="1"/>
    <col min="13062" max="13062" width="17" style="71" customWidth="1"/>
    <col min="13063" max="13063" width="16.7109375" style="71" customWidth="1"/>
    <col min="13064" max="13064" width="17" style="71" customWidth="1"/>
    <col min="13065" max="13071" width="16.7109375" style="71" customWidth="1"/>
    <col min="13072" max="13072" width="18" style="71" customWidth="1"/>
    <col min="13073" max="13074" width="10.7109375" style="71" customWidth="1"/>
    <col min="13075" max="13075" width="9.140625" style="71" customWidth="1"/>
    <col min="13076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bestFit="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7" style="71" customWidth="1"/>
    <col min="13315" max="13315" width="16.7109375" style="71" customWidth="1"/>
    <col min="13316" max="13316" width="17" style="71" customWidth="1"/>
    <col min="13317" max="13317" width="16.7109375" style="71" customWidth="1"/>
    <col min="13318" max="13318" width="17" style="71" customWidth="1"/>
    <col min="13319" max="13319" width="16.7109375" style="71" customWidth="1"/>
    <col min="13320" max="13320" width="17" style="71" customWidth="1"/>
    <col min="13321" max="13327" width="16.7109375" style="71" customWidth="1"/>
    <col min="13328" max="13328" width="18" style="71" customWidth="1"/>
    <col min="13329" max="13330" width="10.7109375" style="71" customWidth="1"/>
    <col min="13331" max="13331" width="9.140625" style="71" customWidth="1"/>
    <col min="13332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bestFit="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7" style="71" customWidth="1"/>
    <col min="13571" max="13571" width="16.7109375" style="71" customWidth="1"/>
    <col min="13572" max="13572" width="17" style="71" customWidth="1"/>
    <col min="13573" max="13573" width="16.7109375" style="71" customWidth="1"/>
    <col min="13574" max="13574" width="17" style="71" customWidth="1"/>
    <col min="13575" max="13575" width="16.7109375" style="71" customWidth="1"/>
    <col min="13576" max="13576" width="17" style="71" customWidth="1"/>
    <col min="13577" max="13583" width="16.7109375" style="71" customWidth="1"/>
    <col min="13584" max="13584" width="18" style="71" customWidth="1"/>
    <col min="13585" max="13586" width="10.7109375" style="71" customWidth="1"/>
    <col min="13587" max="13587" width="9.140625" style="71" customWidth="1"/>
    <col min="13588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bestFit="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7" style="71" customWidth="1"/>
    <col min="13827" max="13827" width="16.7109375" style="71" customWidth="1"/>
    <col min="13828" max="13828" width="17" style="71" customWidth="1"/>
    <col min="13829" max="13829" width="16.7109375" style="71" customWidth="1"/>
    <col min="13830" max="13830" width="17" style="71" customWidth="1"/>
    <col min="13831" max="13831" width="16.7109375" style="71" customWidth="1"/>
    <col min="13832" max="13832" width="17" style="71" customWidth="1"/>
    <col min="13833" max="13839" width="16.7109375" style="71" customWidth="1"/>
    <col min="13840" max="13840" width="18" style="71" customWidth="1"/>
    <col min="13841" max="13842" width="10.7109375" style="71" customWidth="1"/>
    <col min="13843" max="13843" width="9.140625" style="71" customWidth="1"/>
    <col min="13844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bestFit="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7" style="71" customWidth="1"/>
    <col min="14083" max="14083" width="16.7109375" style="71" customWidth="1"/>
    <col min="14084" max="14084" width="17" style="71" customWidth="1"/>
    <col min="14085" max="14085" width="16.7109375" style="71" customWidth="1"/>
    <col min="14086" max="14086" width="17" style="71" customWidth="1"/>
    <col min="14087" max="14087" width="16.7109375" style="71" customWidth="1"/>
    <col min="14088" max="14088" width="17" style="71" customWidth="1"/>
    <col min="14089" max="14095" width="16.7109375" style="71" customWidth="1"/>
    <col min="14096" max="14096" width="18" style="71" customWidth="1"/>
    <col min="14097" max="14098" width="10.7109375" style="71" customWidth="1"/>
    <col min="14099" max="14099" width="9.140625" style="71" customWidth="1"/>
    <col min="14100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bestFit="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7" style="71" customWidth="1"/>
    <col min="14339" max="14339" width="16.7109375" style="71" customWidth="1"/>
    <col min="14340" max="14340" width="17" style="71" customWidth="1"/>
    <col min="14341" max="14341" width="16.7109375" style="71" customWidth="1"/>
    <col min="14342" max="14342" width="17" style="71" customWidth="1"/>
    <col min="14343" max="14343" width="16.7109375" style="71" customWidth="1"/>
    <col min="14344" max="14344" width="17" style="71" customWidth="1"/>
    <col min="14345" max="14351" width="16.7109375" style="71" customWidth="1"/>
    <col min="14352" max="14352" width="18" style="71" customWidth="1"/>
    <col min="14353" max="14354" width="10.7109375" style="71" customWidth="1"/>
    <col min="14355" max="14355" width="9.140625" style="71" customWidth="1"/>
    <col min="14356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bestFit="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7" style="71" customWidth="1"/>
    <col min="14595" max="14595" width="16.7109375" style="71" customWidth="1"/>
    <col min="14596" max="14596" width="17" style="71" customWidth="1"/>
    <col min="14597" max="14597" width="16.7109375" style="71" customWidth="1"/>
    <col min="14598" max="14598" width="17" style="71" customWidth="1"/>
    <col min="14599" max="14599" width="16.7109375" style="71" customWidth="1"/>
    <col min="14600" max="14600" width="17" style="71" customWidth="1"/>
    <col min="14601" max="14607" width="16.7109375" style="71" customWidth="1"/>
    <col min="14608" max="14608" width="18" style="71" customWidth="1"/>
    <col min="14609" max="14610" width="10.7109375" style="71" customWidth="1"/>
    <col min="14611" max="14611" width="9.140625" style="71" customWidth="1"/>
    <col min="14612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bestFit="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7" style="71" customWidth="1"/>
    <col min="14851" max="14851" width="16.7109375" style="71" customWidth="1"/>
    <col min="14852" max="14852" width="17" style="71" customWidth="1"/>
    <col min="14853" max="14853" width="16.7109375" style="71" customWidth="1"/>
    <col min="14854" max="14854" width="17" style="71" customWidth="1"/>
    <col min="14855" max="14855" width="16.7109375" style="71" customWidth="1"/>
    <col min="14856" max="14856" width="17" style="71" customWidth="1"/>
    <col min="14857" max="14863" width="16.7109375" style="71" customWidth="1"/>
    <col min="14864" max="14864" width="18" style="71" customWidth="1"/>
    <col min="14865" max="14866" width="10.7109375" style="71" customWidth="1"/>
    <col min="14867" max="14867" width="9.140625" style="71" customWidth="1"/>
    <col min="14868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bestFit="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7" style="71" customWidth="1"/>
    <col min="15107" max="15107" width="16.7109375" style="71" customWidth="1"/>
    <col min="15108" max="15108" width="17" style="71" customWidth="1"/>
    <col min="15109" max="15109" width="16.7109375" style="71" customWidth="1"/>
    <col min="15110" max="15110" width="17" style="71" customWidth="1"/>
    <col min="15111" max="15111" width="16.7109375" style="71" customWidth="1"/>
    <col min="15112" max="15112" width="17" style="71" customWidth="1"/>
    <col min="15113" max="15119" width="16.7109375" style="71" customWidth="1"/>
    <col min="15120" max="15120" width="18" style="71" customWidth="1"/>
    <col min="15121" max="15122" width="10.7109375" style="71" customWidth="1"/>
    <col min="15123" max="15123" width="9.140625" style="71" customWidth="1"/>
    <col min="15124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bestFit="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7" style="71" customWidth="1"/>
    <col min="15363" max="15363" width="16.7109375" style="71" customWidth="1"/>
    <col min="15364" max="15364" width="17" style="71" customWidth="1"/>
    <col min="15365" max="15365" width="16.7109375" style="71" customWidth="1"/>
    <col min="15366" max="15366" width="17" style="71" customWidth="1"/>
    <col min="15367" max="15367" width="16.7109375" style="71" customWidth="1"/>
    <col min="15368" max="15368" width="17" style="71" customWidth="1"/>
    <col min="15369" max="15375" width="16.7109375" style="71" customWidth="1"/>
    <col min="15376" max="15376" width="18" style="71" customWidth="1"/>
    <col min="15377" max="15378" width="10.7109375" style="71" customWidth="1"/>
    <col min="15379" max="15379" width="9.140625" style="71" customWidth="1"/>
    <col min="15380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bestFit="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7" style="71" customWidth="1"/>
    <col min="15619" max="15619" width="16.7109375" style="71" customWidth="1"/>
    <col min="15620" max="15620" width="17" style="71" customWidth="1"/>
    <col min="15621" max="15621" width="16.7109375" style="71" customWidth="1"/>
    <col min="15622" max="15622" width="17" style="71" customWidth="1"/>
    <col min="15623" max="15623" width="16.7109375" style="71" customWidth="1"/>
    <col min="15624" max="15624" width="17" style="71" customWidth="1"/>
    <col min="15625" max="15631" width="16.7109375" style="71" customWidth="1"/>
    <col min="15632" max="15632" width="18" style="71" customWidth="1"/>
    <col min="15633" max="15634" width="10.7109375" style="71" customWidth="1"/>
    <col min="15635" max="15635" width="9.140625" style="71" customWidth="1"/>
    <col min="15636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bestFit="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7" style="71" customWidth="1"/>
    <col min="15875" max="15875" width="16.7109375" style="71" customWidth="1"/>
    <col min="15876" max="15876" width="17" style="71" customWidth="1"/>
    <col min="15877" max="15877" width="16.7109375" style="71" customWidth="1"/>
    <col min="15878" max="15878" width="17" style="71" customWidth="1"/>
    <col min="15879" max="15879" width="16.7109375" style="71" customWidth="1"/>
    <col min="15880" max="15880" width="17" style="71" customWidth="1"/>
    <col min="15881" max="15887" width="16.7109375" style="71" customWidth="1"/>
    <col min="15888" max="15888" width="18" style="71" customWidth="1"/>
    <col min="15889" max="15890" width="10.7109375" style="71" customWidth="1"/>
    <col min="15891" max="15891" width="9.140625" style="71" customWidth="1"/>
    <col min="15892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bestFit="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7" style="71" customWidth="1"/>
    <col min="16131" max="16131" width="16.7109375" style="71" customWidth="1"/>
    <col min="16132" max="16132" width="17" style="71" customWidth="1"/>
    <col min="16133" max="16133" width="16.7109375" style="71" customWidth="1"/>
    <col min="16134" max="16134" width="17" style="71" customWidth="1"/>
    <col min="16135" max="16135" width="16.7109375" style="71" customWidth="1"/>
    <col min="16136" max="16136" width="17" style="71" customWidth="1"/>
    <col min="16137" max="16143" width="16.7109375" style="71" customWidth="1"/>
    <col min="16144" max="16144" width="18" style="71" customWidth="1"/>
    <col min="16145" max="16146" width="10.7109375" style="71" customWidth="1"/>
    <col min="16147" max="16147" width="9.140625" style="71" customWidth="1"/>
    <col min="16148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bestFit="1" customWidth="1"/>
    <col min="16153" max="16153" width="11.28515625" style="71" customWidth="1"/>
    <col min="16154" max="16384" width="9.140625" style="71"/>
  </cols>
  <sheetData>
    <row r="1" spans="1:20" ht="25.5" customHeight="1">
      <c r="A1" s="6645" t="s">
        <v>276</v>
      </c>
      <c r="B1" s="6645"/>
      <c r="C1" s="6645"/>
      <c r="D1" s="6645"/>
      <c r="E1" s="6645"/>
      <c r="F1" s="6645"/>
      <c r="G1" s="6645"/>
      <c r="H1" s="6645"/>
      <c r="I1" s="6645"/>
      <c r="J1" s="6645"/>
      <c r="K1" s="6645"/>
      <c r="L1" s="6645"/>
      <c r="M1" s="6645"/>
      <c r="N1" s="6645"/>
      <c r="O1" s="6645"/>
      <c r="P1" s="6645"/>
      <c r="Q1" s="542"/>
      <c r="R1" s="542"/>
      <c r="S1" s="542"/>
      <c r="T1" s="542"/>
    </row>
    <row r="2" spans="1:20">
      <c r="A2" s="6646" t="s">
        <v>193</v>
      </c>
      <c r="B2" s="6646"/>
      <c r="C2" s="6646"/>
      <c r="D2" s="6646"/>
      <c r="E2" s="6646"/>
      <c r="F2" s="6646"/>
      <c r="G2" s="6646"/>
      <c r="H2" s="6646"/>
      <c r="I2" s="6646"/>
      <c r="J2" s="6646"/>
      <c r="K2" s="6646"/>
      <c r="L2" s="6646"/>
      <c r="M2" s="6646"/>
      <c r="N2" s="6646"/>
      <c r="O2" s="6646"/>
      <c r="P2" s="6646"/>
    </row>
    <row r="3" spans="1:20" ht="25.5" customHeight="1">
      <c r="A3" s="6645" t="s">
        <v>392</v>
      </c>
      <c r="B3" s="6645"/>
      <c r="C3" s="6645"/>
      <c r="D3" s="6645"/>
      <c r="E3" s="6645"/>
      <c r="F3" s="6645"/>
      <c r="G3" s="6645"/>
      <c r="H3" s="6645"/>
      <c r="I3" s="6645"/>
      <c r="J3" s="6645"/>
      <c r="K3" s="6645"/>
      <c r="L3" s="6645"/>
      <c r="M3" s="6645"/>
      <c r="N3" s="6645"/>
      <c r="O3" s="6645"/>
      <c r="P3" s="6645"/>
      <c r="Q3" s="1905"/>
      <c r="R3" s="1905"/>
    </row>
    <row r="4" spans="1:20" ht="26.25" thickBot="1">
      <c r="A4" s="480"/>
    </row>
    <row r="5" spans="1:20" ht="26.25" customHeight="1">
      <c r="A5" s="7334" t="s">
        <v>1</v>
      </c>
      <c r="B5" s="7337" t="s">
        <v>2</v>
      </c>
      <c r="C5" s="7338"/>
      <c r="D5" s="7339"/>
      <c r="E5" s="7337" t="s">
        <v>3</v>
      </c>
      <c r="F5" s="7338"/>
      <c r="G5" s="7339"/>
      <c r="H5" s="7337" t="s">
        <v>4</v>
      </c>
      <c r="I5" s="7338"/>
      <c r="J5" s="7339"/>
      <c r="K5" s="7337" t="s">
        <v>5</v>
      </c>
      <c r="L5" s="7338"/>
      <c r="M5" s="7339"/>
      <c r="N5" s="7346" t="s">
        <v>22</v>
      </c>
      <c r="O5" s="7347"/>
      <c r="P5" s="7348"/>
      <c r="Q5" s="543"/>
      <c r="R5" s="543"/>
    </row>
    <row r="6" spans="1:20" ht="16.5" customHeight="1" thickBot="1">
      <c r="A6" s="7335"/>
      <c r="B6" s="7340"/>
      <c r="C6" s="7341"/>
      <c r="D6" s="7342"/>
      <c r="E6" s="7343"/>
      <c r="F6" s="7344"/>
      <c r="G6" s="7345"/>
      <c r="H6" s="7343"/>
      <c r="I6" s="7344"/>
      <c r="J6" s="7345"/>
      <c r="K6" s="7340"/>
      <c r="L6" s="7341"/>
      <c r="M6" s="7342"/>
      <c r="N6" s="7349"/>
      <c r="O6" s="7350"/>
      <c r="P6" s="7351"/>
      <c r="Q6" s="543"/>
      <c r="R6" s="543"/>
    </row>
    <row r="7" spans="1:20" ht="84" customHeight="1" thickBot="1">
      <c r="A7" s="7336"/>
      <c r="B7" s="1906" t="s">
        <v>7</v>
      </c>
      <c r="C7" s="1907" t="s">
        <v>8</v>
      </c>
      <c r="D7" s="1908" t="s">
        <v>9</v>
      </c>
      <c r="E7" s="1906" t="s">
        <v>7</v>
      </c>
      <c r="F7" s="1907" t="s">
        <v>8</v>
      </c>
      <c r="G7" s="1929" t="s">
        <v>9</v>
      </c>
      <c r="H7" s="1927" t="s">
        <v>194</v>
      </c>
      <c r="I7" s="1928" t="s">
        <v>8</v>
      </c>
      <c r="J7" s="1930" t="s">
        <v>9</v>
      </c>
      <c r="K7" s="1965" t="s">
        <v>194</v>
      </c>
      <c r="L7" s="1907" t="s">
        <v>8</v>
      </c>
      <c r="M7" s="1908" t="s">
        <v>9</v>
      </c>
      <c r="N7" s="1906" t="s">
        <v>7</v>
      </c>
      <c r="O7" s="1907" t="s">
        <v>8</v>
      </c>
      <c r="P7" s="1909" t="s">
        <v>9</v>
      </c>
      <c r="Q7" s="543"/>
      <c r="R7" s="543"/>
    </row>
    <row r="8" spans="1:20" ht="27" thickBot="1">
      <c r="A8" s="1931" t="s">
        <v>10</v>
      </c>
      <c r="B8" s="2796"/>
      <c r="C8" s="2796"/>
      <c r="D8" s="2796"/>
      <c r="E8" s="1910"/>
      <c r="F8" s="1910"/>
      <c r="G8" s="1932"/>
      <c r="H8" s="1932"/>
      <c r="I8" s="1932"/>
      <c r="J8" s="1933"/>
      <c r="K8" s="1934"/>
      <c r="L8" s="1910"/>
      <c r="M8" s="1911"/>
      <c r="N8" s="1910"/>
      <c r="O8" s="1910"/>
      <c r="P8" s="1911"/>
      <c r="Q8" s="543"/>
      <c r="R8" s="543"/>
    </row>
    <row r="9" spans="1:20" ht="35.25" customHeight="1">
      <c r="A9" s="1959" t="s">
        <v>277</v>
      </c>
      <c r="B9" s="3604">
        <v>24</v>
      </c>
      <c r="C9" s="3604">
        <v>17</v>
      </c>
      <c r="D9" s="3606">
        <v>41</v>
      </c>
      <c r="E9" s="4319">
        <v>21</v>
      </c>
      <c r="F9" s="4317">
        <v>9</v>
      </c>
      <c r="G9" s="4318">
        <v>30</v>
      </c>
      <c r="H9" s="4319">
        <v>15</v>
      </c>
      <c r="I9" s="4317">
        <v>13</v>
      </c>
      <c r="J9" s="4320">
        <f>H9+I9</f>
        <v>28</v>
      </c>
      <c r="K9" s="4321">
        <v>14</v>
      </c>
      <c r="L9" s="4321">
        <v>15</v>
      </c>
      <c r="M9" s="4320">
        <v>29</v>
      </c>
      <c r="N9" s="2773">
        <f t="shared" ref="N9:O11" si="0">B9+E9+H9+K9</f>
        <v>74</v>
      </c>
      <c r="O9" s="2773">
        <f t="shared" si="0"/>
        <v>54</v>
      </c>
      <c r="P9" s="2774">
        <f>SUM(N9:O9)</f>
        <v>128</v>
      </c>
      <c r="Q9" s="543"/>
      <c r="R9" s="543"/>
    </row>
    <row r="10" spans="1:20" ht="41.25" customHeight="1">
      <c r="A10" s="1959" t="s">
        <v>278</v>
      </c>
      <c r="B10" s="3604">
        <v>0</v>
      </c>
      <c r="C10" s="3604">
        <v>0</v>
      </c>
      <c r="D10" s="3606">
        <v>0</v>
      </c>
      <c r="E10" s="4319">
        <v>0</v>
      </c>
      <c r="F10" s="4317">
        <v>0</v>
      </c>
      <c r="G10" s="4318">
        <v>0</v>
      </c>
      <c r="H10" s="4319">
        <v>13</v>
      </c>
      <c r="I10" s="4321">
        <v>0</v>
      </c>
      <c r="J10" s="4320">
        <v>13</v>
      </c>
      <c r="K10" s="4319">
        <v>11</v>
      </c>
      <c r="L10" s="4321">
        <v>0</v>
      </c>
      <c r="M10" s="4320">
        <v>11</v>
      </c>
      <c r="N10" s="2773">
        <f t="shared" si="0"/>
        <v>24</v>
      </c>
      <c r="O10" s="2773">
        <f t="shared" si="0"/>
        <v>0</v>
      </c>
      <c r="P10" s="2774">
        <f>SUM(N10:O10)</f>
        <v>24</v>
      </c>
      <c r="Q10" s="543"/>
      <c r="R10" s="543"/>
    </row>
    <row r="11" spans="1:20" ht="26.25">
      <c r="A11" s="1959" t="s">
        <v>279</v>
      </c>
      <c r="B11" s="3604">
        <v>14</v>
      </c>
      <c r="C11" s="3604">
        <v>0</v>
      </c>
      <c r="D11" s="3606">
        <v>14</v>
      </c>
      <c r="E11" s="4319">
        <v>17</v>
      </c>
      <c r="F11" s="4317">
        <v>0</v>
      </c>
      <c r="G11" s="4318">
        <v>17</v>
      </c>
      <c r="H11" s="4319">
        <v>16</v>
      </c>
      <c r="I11" s="4321">
        <v>0</v>
      </c>
      <c r="J11" s="4320">
        <v>16</v>
      </c>
      <c r="K11" s="4319">
        <v>10</v>
      </c>
      <c r="L11" s="4321">
        <v>0</v>
      </c>
      <c r="M11" s="4320">
        <v>10</v>
      </c>
      <c r="N11" s="2773">
        <f t="shared" si="0"/>
        <v>57</v>
      </c>
      <c r="O11" s="2773">
        <f t="shared" si="0"/>
        <v>0</v>
      </c>
      <c r="P11" s="2774">
        <f>SUM(N11:O11)</f>
        <v>57</v>
      </c>
      <c r="Q11" s="543"/>
      <c r="R11" s="543"/>
    </row>
    <row r="12" spans="1:20" ht="26.25">
      <c r="A12" s="1959" t="s">
        <v>280</v>
      </c>
      <c r="B12" s="3604">
        <v>23</v>
      </c>
      <c r="C12" s="3604">
        <v>4</v>
      </c>
      <c r="D12" s="3606">
        <v>27</v>
      </c>
      <c r="E12" s="4319">
        <v>24</v>
      </c>
      <c r="F12" s="4317">
        <v>10</v>
      </c>
      <c r="G12" s="4318">
        <v>34</v>
      </c>
      <c r="H12" s="4319">
        <v>30</v>
      </c>
      <c r="I12" s="4321">
        <v>14</v>
      </c>
      <c r="J12" s="4320">
        <v>44</v>
      </c>
      <c r="K12" s="4319">
        <v>31</v>
      </c>
      <c r="L12" s="4321">
        <v>10</v>
      </c>
      <c r="M12" s="4320">
        <v>41</v>
      </c>
      <c r="N12" s="2773">
        <f>B12+E12+H12+K12</f>
        <v>108</v>
      </c>
      <c r="O12" s="2773">
        <f>C12+F292+I12+L12+F12</f>
        <v>38</v>
      </c>
      <c r="P12" s="2774">
        <f>SUM(N12:O12)</f>
        <v>146</v>
      </c>
      <c r="Q12" s="543"/>
      <c r="R12" s="543"/>
    </row>
    <row r="13" spans="1:20" ht="27" thickBot="1">
      <c r="A13" s="1959" t="s">
        <v>281</v>
      </c>
      <c r="B13" s="3604">
        <v>22</v>
      </c>
      <c r="C13" s="3604">
        <v>0</v>
      </c>
      <c r="D13" s="3606">
        <v>22</v>
      </c>
      <c r="E13" s="4319">
        <v>18</v>
      </c>
      <c r="F13" s="4317">
        <v>1</v>
      </c>
      <c r="G13" s="4318">
        <v>19</v>
      </c>
      <c r="H13" s="4319">
        <v>19</v>
      </c>
      <c r="I13" s="4321">
        <v>0</v>
      </c>
      <c r="J13" s="4320">
        <v>19</v>
      </c>
      <c r="K13" s="4319">
        <v>21</v>
      </c>
      <c r="L13" s="4321">
        <v>0</v>
      </c>
      <c r="M13" s="4320">
        <v>21</v>
      </c>
      <c r="N13" s="2773">
        <f>B13+E13+H13+K13</f>
        <v>80</v>
      </c>
      <c r="O13" s="2773">
        <f>C13+I13+L13+F13</f>
        <v>1</v>
      </c>
      <c r="P13" s="2774">
        <f>SUM(N13:O13)</f>
        <v>81</v>
      </c>
      <c r="Q13" s="543"/>
      <c r="R13" s="543"/>
    </row>
    <row r="14" spans="1:20" ht="35.25" customHeight="1" thickBot="1">
      <c r="A14" s="1960" t="s">
        <v>27</v>
      </c>
      <c r="B14" s="4343">
        <f>SUM(B9:B13)</f>
        <v>83</v>
      </c>
      <c r="C14" s="4343">
        <f>SUM(C9:C13)</f>
        <v>21</v>
      </c>
      <c r="D14" s="4344">
        <f>SUM(D9:D13)</f>
        <v>104</v>
      </c>
      <c r="E14" s="4345">
        <f>SUM(E9:E13)</f>
        <v>80</v>
      </c>
      <c r="F14" s="4322">
        <f t="shared" ref="F14:M14" si="1">SUM(F9:F13)</f>
        <v>20</v>
      </c>
      <c r="G14" s="4322">
        <f t="shared" si="1"/>
        <v>100</v>
      </c>
      <c r="H14" s="4322">
        <f t="shared" si="1"/>
        <v>93</v>
      </c>
      <c r="I14" s="4322">
        <f t="shared" si="1"/>
        <v>27</v>
      </c>
      <c r="J14" s="4322">
        <f t="shared" si="1"/>
        <v>120</v>
      </c>
      <c r="K14" s="4322">
        <f t="shared" si="1"/>
        <v>87</v>
      </c>
      <c r="L14" s="4322">
        <f t="shared" si="1"/>
        <v>25</v>
      </c>
      <c r="M14" s="4322">
        <f t="shared" si="1"/>
        <v>112</v>
      </c>
      <c r="N14" s="2775">
        <f>SUM(N9:N13)</f>
        <v>343</v>
      </c>
      <c r="O14" s="2775">
        <f>SUM(O9:O13)</f>
        <v>93</v>
      </c>
      <c r="P14" s="2776">
        <f>SUM(P9:P13)</f>
        <v>436</v>
      </c>
      <c r="Q14" s="543"/>
      <c r="R14" s="543"/>
    </row>
    <row r="15" spans="1:20" ht="27" thickBot="1">
      <c r="A15" s="1960" t="s">
        <v>15</v>
      </c>
      <c r="B15" s="4346"/>
      <c r="C15" s="4347"/>
      <c r="D15" s="4348"/>
      <c r="E15" s="4349"/>
      <c r="F15" s="3339"/>
      <c r="G15" s="3340"/>
      <c r="H15" s="3339"/>
      <c r="I15" s="3339"/>
      <c r="J15" s="3341"/>
      <c r="K15" s="4323"/>
      <c r="L15" s="3339"/>
      <c r="M15" s="3340"/>
      <c r="N15" s="2778"/>
      <c r="O15" s="528"/>
      <c r="P15" s="1566"/>
      <c r="Q15" s="545"/>
      <c r="R15" s="545"/>
    </row>
    <row r="16" spans="1:20" ht="26.25">
      <c r="A16" s="1936" t="s">
        <v>16</v>
      </c>
      <c r="B16" s="4350"/>
      <c r="C16" s="4351"/>
      <c r="D16" s="4352"/>
      <c r="E16" s="4353"/>
      <c r="F16" s="4325"/>
      <c r="G16" s="4326"/>
      <c r="H16" s="4324"/>
      <c r="I16" s="4284" t="s">
        <v>28</v>
      </c>
      <c r="J16" s="4327"/>
      <c r="K16" s="4328"/>
      <c r="L16" s="4325"/>
      <c r="M16" s="4326"/>
      <c r="N16" s="2489"/>
      <c r="O16" s="2514"/>
      <c r="P16" s="2515"/>
      <c r="Q16" s="505"/>
      <c r="R16" s="505"/>
    </row>
    <row r="17" spans="1:19" ht="30.75" customHeight="1">
      <c r="A17" s="1959" t="s">
        <v>277</v>
      </c>
      <c r="B17" s="4354">
        <v>21</v>
      </c>
      <c r="C17" s="4355">
        <v>16</v>
      </c>
      <c r="D17" s="4356">
        <v>37</v>
      </c>
      <c r="E17" s="4357">
        <v>21</v>
      </c>
      <c r="F17" s="4329">
        <v>9</v>
      </c>
      <c r="G17" s="4330">
        <v>30</v>
      </c>
      <c r="H17" s="4329">
        <v>15</v>
      </c>
      <c r="I17" s="4329">
        <v>13</v>
      </c>
      <c r="J17" s="4330">
        <f>H17+I17</f>
        <v>28</v>
      </c>
      <c r="K17" s="4329">
        <v>14</v>
      </c>
      <c r="L17" s="4329">
        <v>14</v>
      </c>
      <c r="M17" s="4330">
        <v>28</v>
      </c>
      <c r="N17" s="2782">
        <f>K17+H17+E17+B17</f>
        <v>71</v>
      </c>
      <c r="O17" s="2783">
        <f>L17+I17+F17+C17</f>
        <v>52</v>
      </c>
      <c r="P17" s="2784">
        <f>N17+O17</f>
        <v>123</v>
      </c>
      <c r="Q17" s="505"/>
      <c r="R17" s="505"/>
    </row>
    <row r="18" spans="1:19" ht="41.25" customHeight="1">
      <c r="A18" s="1959" t="s">
        <v>278</v>
      </c>
      <c r="B18" s="4354">
        <v>0</v>
      </c>
      <c r="C18" s="4355">
        <v>0</v>
      </c>
      <c r="D18" s="4356">
        <v>0</v>
      </c>
      <c r="E18" s="4357">
        <v>0</v>
      </c>
      <c r="F18" s="4329">
        <v>0</v>
      </c>
      <c r="G18" s="4330">
        <v>0</v>
      </c>
      <c r="H18" s="4329">
        <v>12</v>
      </c>
      <c r="I18" s="4329">
        <v>0</v>
      </c>
      <c r="J18" s="4330">
        <v>12</v>
      </c>
      <c r="K18" s="4329">
        <v>12</v>
      </c>
      <c r="L18" s="4329">
        <v>0</v>
      </c>
      <c r="M18" s="4330">
        <v>12</v>
      </c>
      <c r="N18" s="2782">
        <f>K18+H18+E18</f>
        <v>24</v>
      </c>
      <c r="O18" s="2783">
        <f>L18+I18+F18+C18</f>
        <v>0</v>
      </c>
      <c r="P18" s="2784">
        <f>N18+O18</f>
        <v>24</v>
      </c>
      <c r="Q18" s="505"/>
      <c r="R18" s="505"/>
    </row>
    <row r="19" spans="1:19" ht="26.25">
      <c r="A19" s="1959" t="s">
        <v>279</v>
      </c>
      <c r="B19" s="3604">
        <v>14</v>
      </c>
      <c r="C19" s="3605">
        <v>0</v>
      </c>
      <c r="D19" s="3606">
        <v>14</v>
      </c>
      <c r="E19" s="4319">
        <v>17</v>
      </c>
      <c r="F19" s="4331">
        <v>0</v>
      </c>
      <c r="G19" s="4318">
        <f>SUM(E19:F19)</f>
        <v>17</v>
      </c>
      <c r="H19" s="4319">
        <v>16</v>
      </c>
      <c r="I19" s="4321">
        <v>0</v>
      </c>
      <c r="J19" s="4320">
        <v>16</v>
      </c>
      <c r="K19" s="4319">
        <v>10</v>
      </c>
      <c r="L19" s="4321">
        <v>0</v>
      </c>
      <c r="M19" s="4320">
        <v>10</v>
      </c>
      <c r="N19" s="2782">
        <f>SUM(B19+E19+H19+K19)</f>
        <v>57</v>
      </c>
      <c r="O19" s="2783">
        <f>L19+I19+F19+C19</f>
        <v>0</v>
      </c>
      <c r="P19" s="2784">
        <f>N19+O19</f>
        <v>57</v>
      </c>
      <c r="Q19" s="505"/>
      <c r="R19" s="505"/>
    </row>
    <row r="20" spans="1:19" ht="26.25">
      <c r="A20" s="1959" t="s">
        <v>280</v>
      </c>
      <c r="B20" s="3604">
        <v>23</v>
      </c>
      <c r="C20" s="3605">
        <v>4</v>
      </c>
      <c r="D20" s="3606">
        <v>27</v>
      </c>
      <c r="E20" s="4319">
        <v>23</v>
      </c>
      <c r="F20" s="4331">
        <v>11</v>
      </c>
      <c r="G20" s="4318">
        <f>F20+E20</f>
        <v>34</v>
      </c>
      <c r="H20" s="4319">
        <v>30</v>
      </c>
      <c r="I20" s="4321">
        <v>13</v>
      </c>
      <c r="J20" s="4320">
        <v>43</v>
      </c>
      <c r="K20" s="4319">
        <v>31</v>
      </c>
      <c r="L20" s="4321">
        <v>11</v>
      </c>
      <c r="M20" s="4320">
        <v>42</v>
      </c>
      <c r="N20" s="2773">
        <f>B20+E20+H20+K20</f>
        <v>107</v>
      </c>
      <c r="O20" s="2786">
        <f>C20+F20+I20+L20</f>
        <v>39</v>
      </c>
      <c r="P20" s="2774">
        <f t="shared" ref="P20:P28" si="2">SUM(N20:O20)</f>
        <v>146</v>
      </c>
      <c r="Q20" s="505"/>
      <c r="R20" s="505"/>
    </row>
    <row r="21" spans="1:19" ht="27" thickBot="1">
      <c r="A21" s="1959" t="s">
        <v>281</v>
      </c>
      <c r="B21" s="3604">
        <v>22</v>
      </c>
      <c r="C21" s="3605">
        <v>0</v>
      </c>
      <c r="D21" s="3606">
        <v>22</v>
      </c>
      <c r="E21" s="4319">
        <v>18</v>
      </c>
      <c r="F21" s="4331">
        <v>1</v>
      </c>
      <c r="G21" s="4318">
        <v>19</v>
      </c>
      <c r="H21" s="4319">
        <v>19</v>
      </c>
      <c r="I21" s="4321">
        <v>0</v>
      </c>
      <c r="J21" s="4320">
        <v>19</v>
      </c>
      <c r="K21" s="4319">
        <v>21</v>
      </c>
      <c r="L21" s="4321">
        <v>0</v>
      </c>
      <c r="M21" s="4320">
        <f>SUM(K21:L21)</f>
        <v>21</v>
      </c>
      <c r="N21" s="2773">
        <f>B21+E21+H21+K21</f>
        <v>80</v>
      </c>
      <c r="O21" s="2786">
        <f t="shared" ref="O21:O28" si="3">C21+F21+I21+L21</f>
        <v>1</v>
      </c>
      <c r="P21" s="2774">
        <f t="shared" si="2"/>
        <v>81</v>
      </c>
      <c r="Q21" s="505"/>
      <c r="R21" s="505"/>
    </row>
    <row r="22" spans="1:19" ht="30.75" customHeight="1" thickBot="1">
      <c r="A22" s="1937" t="s">
        <v>17</v>
      </c>
      <c r="B22" s="4343">
        <f>SUM(B17:B21)</f>
        <v>80</v>
      </c>
      <c r="C22" s="4343">
        <f>SUM(C17:C21)</f>
        <v>20</v>
      </c>
      <c r="D22" s="4343">
        <f>SUM(D17:D21)</f>
        <v>100</v>
      </c>
      <c r="E22" s="4345">
        <f t="shared" ref="E22:M22" si="4">SUM(E17:E21)</f>
        <v>79</v>
      </c>
      <c r="F22" s="4322">
        <f t="shared" si="4"/>
        <v>21</v>
      </c>
      <c r="G22" s="4322">
        <f t="shared" si="4"/>
        <v>100</v>
      </c>
      <c r="H22" s="4322">
        <f t="shared" si="4"/>
        <v>92</v>
      </c>
      <c r="I22" s="4322">
        <f t="shared" si="4"/>
        <v>26</v>
      </c>
      <c r="J22" s="4322">
        <f t="shared" si="4"/>
        <v>118</v>
      </c>
      <c r="K22" s="4322">
        <f t="shared" si="4"/>
        <v>88</v>
      </c>
      <c r="L22" s="4322">
        <f t="shared" si="4"/>
        <v>25</v>
      </c>
      <c r="M22" s="4322">
        <f t="shared" si="4"/>
        <v>113</v>
      </c>
      <c r="N22" s="2787">
        <f>N17+N18+N19+N20+N21</f>
        <v>339</v>
      </c>
      <c r="O22" s="2788">
        <f>O21+O20+O19+O18+O17</f>
        <v>92</v>
      </c>
      <c r="P22" s="2789">
        <f t="shared" si="2"/>
        <v>431</v>
      </c>
      <c r="Q22" s="505"/>
      <c r="R22" s="505"/>
    </row>
    <row r="23" spans="1:19" ht="27" customHeight="1">
      <c r="A23" s="1915" t="s">
        <v>18</v>
      </c>
      <c r="B23" s="4358"/>
      <c r="C23" s="4359"/>
      <c r="D23" s="4360"/>
      <c r="E23" s="4361"/>
      <c r="F23" s="4332"/>
      <c r="G23" s="4333"/>
      <c r="H23" s="4334"/>
      <c r="I23" s="4335"/>
      <c r="J23" s="4333"/>
      <c r="K23" s="4334"/>
      <c r="L23" s="4335"/>
      <c r="M23" s="4336"/>
      <c r="N23" s="2790">
        <f t="shared" ref="N23:N28" si="5">B23+E23+H23+K23</f>
        <v>0</v>
      </c>
      <c r="O23" s="2791">
        <f t="shared" si="3"/>
        <v>0</v>
      </c>
      <c r="P23" s="2792">
        <f t="shared" si="2"/>
        <v>0</v>
      </c>
      <c r="Q23" s="505"/>
      <c r="R23" s="505"/>
    </row>
    <row r="24" spans="1:19" ht="30.75" customHeight="1">
      <c r="A24" s="1959" t="s">
        <v>277</v>
      </c>
      <c r="B24" s="4362">
        <v>3</v>
      </c>
      <c r="C24" s="3605">
        <v>1</v>
      </c>
      <c r="D24" s="3606">
        <v>4</v>
      </c>
      <c r="E24" s="4363">
        <v>0</v>
      </c>
      <c r="F24" s="4331">
        <v>0</v>
      </c>
      <c r="G24" s="4318">
        <v>0</v>
      </c>
      <c r="H24" s="4337">
        <v>0</v>
      </c>
      <c r="I24" s="4331">
        <v>0</v>
      </c>
      <c r="J24" s="4318">
        <v>0</v>
      </c>
      <c r="K24" s="4337">
        <v>0</v>
      </c>
      <c r="L24" s="4331">
        <v>1</v>
      </c>
      <c r="M24" s="4318">
        <v>1</v>
      </c>
      <c r="N24" s="2773">
        <f t="shared" si="5"/>
        <v>3</v>
      </c>
      <c r="O24" s="2786">
        <f t="shared" si="3"/>
        <v>2</v>
      </c>
      <c r="P24" s="2774">
        <f t="shared" si="2"/>
        <v>5</v>
      </c>
      <c r="Q24" s="546"/>
      <c r="R24" s="546"/>
    </row>
    <row r="25" spans="1:19" ht="42.75" customHeight="1">
      <c r="A25" s="1959" t="s">
        <v>278</v>
      </c>
      <c r="B25" s="4362">
        <v>0</v>
      </c>
      <c r="C25" s="3605">
        <v>0</v>
      </c>
      <c r="D25" s="3606">
        <v>0</v>
      </c>
      <c r="E25" s="4363">
        <v>0</v>
      </c>
      <c r="F25" s="4331">
        <v>0</v>
      </c>
      <c r="G25" s="4318">
        <v>0</v>
      </c>
      <c r="H25" s="4337">
        <v>0</v>
      </c>
      <c r="I25" s="4331">
        <v>0</v>
      </c>
      <c r="J25" s="4318">
        <v>0</v>
      </c>
      <c r="K25" s="4337">
        <v>0</v>
      </c>
      <c r="L25" s="4331">
        <v>0</v>
      </c>
      <c r="M25" s="4318">
        <v>0</v>
      </c>
      <c r="N25" s="2773">
        <f t="shared" si="5"/>
        <v>0</v>
      </c>
      <c r="O25" s="2786">
        <f t="shared" si="3"/>
        <v>0</v>
      </c>
      <c r="P25" s="2774">
        <f t="shared" si="2"/>
        <v>0</v>
      </c>
      <c r="Q25" s="546"/>
      <c r="R25" s="546"/>
    </row>
    <row r="26" spans="1:19" ht="26.25">
      <c r="A26" s="1959" t="s">
        <v>279</v>
      </c>
      <c r="B26" s="4362">
        <v>0</v>
      </c>
      <c r="C26" s="3605">
        <v>0</v>
      </c>
      <c r="D26" s="3606">
        <v>0</v>
      </c>
      <c r="E26" s="4363">
        <v>0</v>
      </c>
      <c r="F26" s="4331">
        <v>0</v>
      </c>
      <c r="G26" s="4318">
        <v>0</v>
      </c>
      <c r="H26" s="4337">
        <v>0</v>
      </c>
      <c r="I26" s="4331">
        <v>0</v>
      </c>
      <c r="J26" s="4318">
        <v>0</v>
      </c>
      <c r="K26" s="4337">
        <v>0</v>
      </c>
      <c r="L26" s="4331">
        <v>0</v>
      </c>
      <c r="M26" s="4318">
        <v>0</v>
      </c>
      <c r="N26" s="2773">
        <f t="shared" si="5"/>
        <v>0</v>
      </c>
      <c r="O26" s="2786">
        <f t="shared" si="3"/>
        <v>0</v>
      </c>
      <c r="P26" s="2774">
        <f t="shared" si="2"/>
        <v>0</v>
      </c>
      <c r="Q26" s="546"/>
      <c r="R26" s="546"/>
    </row>
    <row r="27" spans="1:19" ht="26.25">
      <c r="A27" s="1959" t="s">
        <v>280</v>
      </c>
      <c r="B27" s="4362">
        <v>0</v>
      </c>
      <c r="C27" s="3605">
        <v>0</v>
      </c>
      <c r="D27" s="3606">
        <v>0</v>
      </c>
      <c r="E27" s="4363">
        <v>0</v>
      </c>
      <c r="F27" s="4331">
        <v>0</v>
      </c>
      <c r="G27" s="4318">
        <v>0</v>
      </c>
      <c r="H27" s="4337">
        <v>0</v>
      </c>
      <c r="I27" s="4331">
        <v>1</v>
      </c>
      <c r="J27" s="4318">
        <v>1</v>
      </c>
      <c r="K27" s="4337">
        <v>0</v>
      </c>
      <c r="L27" s="4331">
        <v>0</v>
      </c>
      <c r="M27" s="4318">
        <v>0</v>
      </c>
      <c r="N27" s="2773">
        <f t="shared" si="5"/>
        <v>0</v>
      </c>
      <c r="O27" s="2786">
        <f t="shared" si="3"/>
        <v>1</v>
      </c>
      <c r="P27" s="2774">
        <f t="shared" si="2"/>
        <v>1</v>
      </c>
      <c r="Q27" s="546"/>
      <c r="R27" s="546"/>
    </row>
    <row r="28" spans="1:19" ht="27" thickBot="1">
      <c r="A28" s="1959" t="s">
        <v>281</v>
      </c>
      <c r="B28" s="4362">
        <v>0</v>
      </c>
      <c r="C28" s="3605">
        <v>0</v>
      </c>
      <c r="D28" s="3606">
        <v>0</v>
      </c>
      <c r="E28" s="4363">
        <v>0</v>
      </c>
      <c r="F28" s="4331">
        <v>0</v>
      </c>
      <c r="G28" s="4318">
        <v>0</v>
      </c>
      <c r="H28" s="4337">
        <v>0</v>
      </c>
      <c r="I28" s="4331">
        <v>0</v>
      </c>
      <c r="J28" s="4318">
        <v>0</v>
      </c>
      <c r="K28" s="4337">
        <v>0</v>
      </c>
      <c r="L28" s="4331">
        <v>0</v>
      </c>
      <c r="M28" s="4318">
        <v>0</v>
      </c>
      <c r="N28" s="2773">
        <f t="shared" si="5"/>
        <v>0</v>
      </c>
      <c r="O28" s="2786">
        <f t="shared" si="3"/>
        <v>0</v>
      </c>
      <c r="P28" s="2774">
        <f t="shared" si="2"/>
        <v>0</v>
      </c>
      <c r="Q28" s="546"/>
      <c r="R28" s="546"/>
    </row>
    <row r="29" spans="1:19" ht="33.75" customHeight="1" thickBot="1">
      <c r="A29" s="1931" t="s">
        <v>19</v>
      </c>
      <c r="B29" s="4364">
        <f t="shared" ref="B29:D29" si="6">SUM(B24:B28)</f>
        <v>3</v>
      </c>
      <c r="C29" s="4364">
        <f t="shared" si="6"/>
        <v>1</v>
      </c>
      <c r="D29" s="4365">
        <f t="shared" si="6"/>
        <v>4</v>
      </c>
      <c r="E29" s="4366">
        <f t="shared" ref="E29:M29" si="7">SUM(E24:E28)</f>
        <v>0</v>
      </c>
      <c r="F29" s="4338">
        <f t="shared" si="7"/>
        <v>0</v>
      </c>
      <c r="G29" s="4339">
        <f t="shared" si="7"/>
        <v>0</v>
      </c>
      <c r="H29" s="4340">
        <f t="shared" si="7"/>
        <v>0</v>
      </c>
      <c r="I29" s="4338">
        <f t="shared" si="7"/>
        <v>1</v>
      </c>
      <c r="J29" s="4339">
        <f t="shared" si="7"/>
        <v>1</v>
      </c>
      <c r="K29" s="4340">
        <f t="shared" si="7"/>
        <v>0</v>
      </c>
      <c r="L29" s="4338">
        <f t="shared" si="7"/>
        <v>1</v>
      </c>
      <c r="M29" s="4339">
        <f t="shared" si="7"/>
        <v>1</v>
      </c>
      <c r="N29" s="2794">
        <f>N23+N24+N25+N26+N27+N28</f>
        <v>3</v>
      </c>
      <c r="O29" s="2794">
        <f>SUM(O24:O28)</f>
        <v>3</v>
      </c>
      <c r="P29" s="2795">
        <f>SUM(P23:P28)</f>
        <v>6</v>
      </c>
      <c r="Q29" s="100"/>
      <c r="R29" s="100"/>
    </row>
    <row r="30" spans="1:19" ht="30.75" customHeight="1" thickBot="1">
      <c r="A30" s="1938" t="s">
        <v>29</v>
      </c>
      <c r="B30" s="4343">
        <f t="shared" ref="B30:M30" si="8">B22</f>
        <v>80</v>
      </c>
      <c r="C30" s="4343">
        <f t="shared" si="8"/>
        <v>20</v>
      </c>
      <c r="D30" s="4367">
        <f t="shared" si="8"/>
        <v>100</v>
      </c>
      <c r="E30" s="4368">
        <f t="shared" si="8"/>
        <v>79</v>
      </c>
      <c r="F30" s="4322">
        <f t="shared" si="8"/>
        <v>21</v>
      </c>
      <c r="G30" s="4322">
        <f t="shared" si="8"/>
        <v>100</v>
      </c>
      <c r="H30" s="4322">
        <f t="shared" si="8"/>
        <v>92</v>
      </c>
      <c r="I30" s="4322">
        <f t="shared" si="8"/>
        <v>26</v>
      </c>
      <c r="J30" s="4322">
        <f t="shared" si="8"/>
        <v>118</v>
      </c>
      <c r="K30" s="4322">
        <f t="shared" si="8"/>
        <v>88</v>
      </c>
      <c r="L30" s="4322">
        <f t="shared" si="8"/>
        <v>25</v>
      </c>
      <c r="M30" s="4322">
        <f t="shared" si="8"/>
        <v>113</v>
      </c>
      <c r="N30" s="2775">
        <f>N22</f>
        <v>339</v>
      </c>
      <c r="O30" s="2775">
        <f>O22</f>
        <v>92</v>
      </c>
      <c r="P30" s="2776">
        <f>P22</f>
        <v>431</v>
      </c>
      <c r="Q30" s="1962"/>
      <c r="R30" s="1962"/>
      <c r="S30" s="1963"/>
    </row>
    <row r="31" spans="1:19" ht="26.25" thickBot="1">
      <c r="A31" s="1938" t="s">
        <v>30</v>
      </c>
      <c r="B31" s="4343">
        <f>B29</f>
        <v>3</v>
      </c>
      <c r="C31" s="4343">
        <f t="shared" ref="C31:M31" si="9">C29</f>
        <v>1</v>
      </c>
      <c r="D31" s="4367">
        <f t="shared" si="9"/>
        <v>4</v>
      </c>
      <c r="E31" s="4368">
        <f t="shared" si="9"/>
        <v>0</v>
      </c>
      <c r="F31" s="4322">
        <f t="shared" si="9"/>
        <v>0</v>
      </c>
      <c r="G31" s="4322">
        <f t="shared" si="9"/>
        <v>0</v>
      </c>
      <c r="H31" s="4322">
        <f t="shared" si="9"/>
        <v>0</v>
      </c>
      <c r="I31" s="4322">
        <f t="shared" si="9"/>
        <v>1</v>
      </c>
      <c r="J31" s="4322">
        <f t="shared" si="9"/>
        <v>1</v>
      </c>
      <c r="K31" s="4322">
        <f t="shared" si="9"/>
        <v>0</v>
      </c>
      <c r="L31" s="4322">
        <f t="shared" si="9"/>
        <v>1</v>
      </c>
      <c r="M31" s="4322">
        <f t="shared" si="9"/>
        <v>1</v>
      </c>
      <c r="N31" s="2775">
        <f>N29</f>
        <v>3</v>
      </c>
      <c r="O31" s="2775">
        <f>O29</f>
        <v>3</v>
      </c>
      <c r="P31" s="2776">
        <f>P29</f>
        <v>6</v>
      </c>
      <c r="Q31" s="1964"/>
      <c r="R31" s="1963"/>
      <c r="S31" s="1963"/>
    </row>
    <row r="32" spans="1:19" ht="39.75" customHeight="1" thickBot="1">
      <c r="A32" s="1961" t="s">
        <v>31</v>
      </c>
      <c r="B32" s="4369">
        <f t="shared" ref="B32:D32" si="10">SUM(B30:B31)</f>
        <v>83</v>
      </c>
      <c r="C32" s="4369">
        <f t="shared" si="10"/>
        <v>21</v>
      </c>
      <c r="D32" s="4370">
        <f t="shared" si="10"/>
        <v>104</v>
      </c>
      <c r="E32" s="4371">
        <f t="shared" ref="E32:M32" si="11">SUM(E30:E31)</f>
        <v>79</v>
      </c>
      <c r="F32" s="4298">
        <f t="shared" si="11"/>
        <v>21</v>
      </c>
      <c r="G32" s="4298">
        <f t="shared" si="11"/>
        <v>100</v>
      </c>
      <c r="H32" s="4298">
        <f t="shared" si="11"/>
        <v>92</v>
      </c>
      <c r="I32" s="4298">
        <f t="shared" si="11"/>
        <v>27</v>
      </c>
      <c r="J32" s="4298">
        <f t="shared" si="11"/>
        <v>119</v>
      </c>
      <c r="K32" s="4298">
        <f t="shared" si="11"/>
        <v>88</v>
      </c>
      <c r="L32" s="4298">
        <f t="shared" si="11"/>
        <v>26</v>
      </c>
      <c r="M32" s="4298">
        <f t="shared" si="11"/>
        <v>114</v>
      </c>
      <c r="N32" s="2797">
        <f>SUM(N30:N31)</f>
        <v>342</v>
      </c>
      <c r="O32" s="2797">
        <f>SUM(O30:O31)</f>
        <v>95</v>
      </c>
      <c r="P32" s="2798">
        <f>SUM(P30:P31)</f>
        <v>437</v>
      </c>
      <c r="Q32" s="1962"/>
      <c r="R32" s="1962"/>
      <c r="S32" s="1963"/>
    </row>
    <row r="33" spans="1:16">
      <c r="A33" s="7037"/>
      <c r="B33" s="7037"/>
      <c r="C33" s="7037"/>
      <c r="D33" s="7037"/>
      <c r="E33" s="7037"/>
      <c r="F33" s="7037"/>
      <c r="G33" s="7037"/>
      <c r="H33" s="7037"/>
      <c r="I33" s="7037"/>
      <c r="J33" s="7037"/>
      <c r="K33" s="7037"/>
      <c r="L33" s="7037"/>
      <c r="M33" s="7037"/>
      <c r="N33" s="7037"/>
      <c r="O33" s="7037"/>
      <c r="P33" s="7037"/>
    </row>
    <row r="34" spans="1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</sheetData>
  <mergeCells count="10">
    <mergeCell ref="A1:P1"/>
    <mergeCell ref="A2:P2"/>
    <mergeCell ref="A3:P3"/>
    <mergeCell ref="A33:P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9"/>
  <sheetViews>
    <sheetView zoomScale="50" zoomScaleNormal="50" workbookViewId="0">
      <selection activeCell="L35" sqref="L35"/>
    </sheetView>
  </sheetViews>
  <sheetFormatPr defaultRowHeight="25.5"/>
  <cols>
    <col min="1" max="1" width="88.28515625" style="71" customWidth="1"/>
    <col min="2" max="2" width="13.5703125" style="71" customWidth="1"/>
    <col min="3" max="3" width="16.7109375" style="71" customWidth="1"/>
    <col min="4" max="4" width="11.140625" style="71" customWidth="1"/>
    <col min="5" max="5" width="15.28515625" style="71" customWidth="1"/>
    <col min="6" max="6" width="14.140625" style="71" customWidth="1"/>
    <col min="7" max="7" width="11" style="71" customWidth="1"/>
    <col min="8" max="8" width="14.42578125" style="71" customWidth="1"/>
    <col min="9" max="9" width="16.7109375" style="71" customWidth="1"/>
    <col min="10" max="10" width="12.140625" style="71" customWidth="1"/>
    <col min="11" max="11" width="15" style="71" customWidth="1"/>
    <col min="12" max="12" width="15.28515625" style="71" customWidth="1"/>
    <col min="13" max="13" width="12.7109375" style="71" customWidth="1"/>
    <col min="14" max="14" width="13.85546875" style="71" customWidth="1"/>
    <col min="15" max="15" width="13.5703125" style="71" customWidth="1"/>
    <col min="16" max="16" width="12.42578125" style="71" customWidth="1"/>
    <col min="17" max="17" width="14.7109375" style="71" customWidth="1"/>
    <col min="18" max="18" width="15.28515625" style="71" customWidth="1"/>
    <col min="19" max="19" width="14.57031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bestFit="1" customWidth="1"/>
    <col min="25" max="25" width="11.28515625" style="71" customWidth="1"/>
    <col min="26" max="256" width="9.140625" style="71"/>
    <col min="257" max="257" width="95.140625" style="71" customWidth="1"/>
    <col min="258" max="258" width="13.5703125" style="71" customWidth="1"/>
    <col min="259" max="259" width="16.7109375" style="71" customWidth="1"/>
    <col min="260" max="260" width="11.140625" style="71" customWidth="1"/>
    <col min="261" max="261" width="16.7109375" style="71" customWidth="1"/>
    <col min="262" max="262" width="14.140625" style="71" customWidth="1"/>
    <col min="263" max="263" width="11" style="71" customWidth="1"/>
    <col min="264" max="264" width="17" style="71" customWidth="1"/>
    <col min="265" max="265" width="16.7109375" style="71" customWidth="1"/>
    <col min="266" max="266" width="12.140625" style="71" customWidth="1"/>
    <col min="267" max="268" width="16.7109375" style="71" customWidth="1"/>
    <col min="269" max="269" width="12.7109375" style="71" customWidth="1"/>
    <col min="270" max="270" width="16.42578125" style="71" customWidth="1"/>
    <col min="271" max="271" width="13.5703125" style="71" customWidth="1"/>
    <col min="272" max="272" width="12.42578125" style="71" customWidth="1"/>
    <col min="273" max="273" width="14.7109375" style="71" customWidth="1"/>
    <col min="274" max="274" width="13.85546875" style="71" customWidth="1"/>
    <col min="275" max="276" width="12.85546875" style="71" customWidth="1"/>
    <col min="277" max="277" width="23.42578125" style="71" customWidth="1"/>
    <col min="278" max="279" width="9.140625" style="71" customWidth="1"/>
    <col min="280" max="280" width="10.5703125" style="71" bestFit="1" customWidth="1"/>
    <col min="281" max="281" width="11.28515625" style="71" customWidth="1"/>
    <col min="282" max="512" width="9.140625" style="71"/>
    <col min="513" max="513" width="95.140625" style="71" customWidth="1"/>
    <col min="514" max="514" width="13.5703125" style="71" customWidth="1"/>
    <col min="515" max="515" width="16.7109375" style="71" customWidth="1"/>
    <col min="516" max="516" width="11.140625" style="71" customWidth="1"/>
    <col min="517" max="517" width="16.7109375" style="71" customWidth="1"/>
    <col min="518" max="518" width="14.140625" style="71" customWidth="1"/>
    <col min="519" max="519" width="11" style="71" customWidth="1"/>
    <col min="520" max="520" width="17" style="71" customWidth="1"/>
    <col min="521" max="521" width="16.7109375" style="71" customWidth="1"/>
    <col min="522" max="522" width="12.140625" style="71" customWidth="1"/>
    <col min="523" max="524" width="16.7109375" style="71" customWidth="1"/>
    <col min="525" max="525" width="12.7109375" style="71" customWidth="1"/>
    <col min="526" max="526" width="16.42578125" style="71" customWidth="1"/>
    <col min="527" max="527" width="13.5703125" style="71" customWidth="1"/>
    <col min="528" max="528" width="12.42578125" style="71" customWidth="1"/>
    <col min="529" max="529" width="14.7109375" style="71" customWidth="1"/>
    <col min="530" max="530" width="13.85546875" style="71" customWidth="1"/>
    <col min="531" max="532" width="12.85546875" style="71" customWidth="1"/>
    <col min="533" max="533" width="23.42578125" style="71" customWidth="1"/>
    <col min="534" max="535" width="9.140625" style="71" customWidth="1"/>
    <col min="536" max="536" width="10.5703125" style="71" bestFit="1" customWidth="1"/>
    <col min="537" max="537" width="11.28515625" style="71" customWidth="1"/>
    <col min="538" max="768" width="9.140625" style="71"/>
    <col min="769" max="769" width="95.140625" style="71" customWidth="1"/>
    <col min="770" max="770" width="13.5703125" style="71" customWidth="1"/>
    <col min="771" max="771" width="16.7109375" style="71" customWidth="1"/>
    <col min="772" max="772" width="11.140625" style="71" customWidth="1"/>
    <col min="773" max="773" width="16.7109375" style="71" customWidth="1"/>
    <col min="774" max="774" width="14.140625" style="71" customWidth="1"/>
    <col min="775" max="775" width="11" style="71" customWidth="1"/>
    <col min="776" max="776" width="17" style="71" customWidth="1"/>
    <col min="777" max="777" width="16.7109375" style="71" customWidth="1"/>
    <col min="778" max="778" width="12.140625" style="71" customWidth="1"/>
    <col min="779" max="780" width="16.7109375" style="71" customWidth="1"/>
    <col min="781" max="781" width="12.7109375" style="71" customWidth="1"/>
    <col min="782" max="782" width="16.42578125" style="71" customWidth="1"/>
    <col min="783" max="783" width="13.5703125" style="71" customWidth="1"/>
    <col min="784" max="784" width="12.42578125" style="71" customWidth="1"/>
    <col min="785" max="785" width="14.7109375" style="71" customWidth="1"/>
    <col min="786" max="786" width="13.85546875" style="71" customWidth="1"/>
    <col min="787" max="788" width="12.85546875" style="71" customWidth="1"/>
    <col min="789" max="789" width="23.42578125" style="71" customWidth="1"/>
    <col min="790" max="791" width="9.140625" style="71" customWidth="1"/>
    <col min="792" max="792" width="10.5703125" style="71" bestFit="1" customWidth="1"/>
    <col min="793" max="793" width="11.28515625" style="71" customWidth="1"/>
    <col min="794" max="1024" width="9.140625" style="71"/>
    <col min="1025" max="1025" width="95.140625" style="71" customWidth="1"/>
    <col min="1026" max="1026" width="13.5703125" style="71" customWidth="1"/>
    <col min="1027" max="1027" width="16.7109375" style="71" customWidth="1"/>
    <col min="1028" max="1028" width="11.140625" style="71" customWidth="1"/>
    <col min="1029" max="1029" width="16.7109375" style="71" customWidth="1"/>
    <col min="1030" max="1030" width="14.140625" style="71" customWidth="1"/>
    <col min="1031" max="1031" width="11" style="71" customWidth="1"/>
    <col min="1032" max="1032" width="17" style="71" customWidth="1"/>
    <col min="1033" max="1033" width="16.7109375" style="71" customWidth="1"/>
    <col min="1034" max="1034" width="12.140625" style="71" customWidth="1"/>
    <col min="1035" max="1036" width="16.7109375" style="71" customWidth="1"/>
    <col min="1037" max="1037" width="12.7109375" style="71" customWidth="1"/>
    <col min="1038" max="1038" width="16.42578125" style="71" customWidth="1"/>
    <col min="1039" max="1039" width="13.5703125" style="71" customWidth="1"/>
    <col min="1040" max="1040" width="12.42578125" style="71" customWidth="1"/>
    <col min="1041" max="1041" width="14.7109375" style="71" customWidth="1"/>
    <col min="1042" max="1042" width="13.85546875" style="71" customWidth="1"/>
    <col min="1043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bestFit="1" customWidth="1"/>
    <col min="1049" max="1049" width="11.28515625" style="71" customWidth="1"/>
    <col min="1050" max="1280" width="9.140625" style="71"/>
    <col min="1281" max="1281" width="95.140625" style="71" customWidth="1"/>
    <col min="1282" max="1282" width="13.5703125" style="71" customWidth="1"/>
    <col min="1283" max="1283" width="16.7109375" style="71" customWidth="1"/>
    <col min="1284" max="1284" width="11.140625" style="71" customWidth="1"/>
    <col min="1285" max="1285" width="16.7109375" style="71" customWidth="1"/>
    <col min="1286" max="1286" width="14.140625" style="71" customWidth="1"/>
    <col min="1287" max="1287" width="11" style="71" customWidth="1"/>
    <col min="1288" max="1288" width="17" style="71" customWidth="1"/>
    <col min="1289" max="1289" width="16.7109375" style="71" customWidth="1"/>
    <col min="1290" max="1290" width="12.140625" style="71" customWidth="1"/>
    <col min="1291" max="1292" width="16.7109375" style="71" customWidth="1"/>
    <col min="1293" max="1293" width="12.7109375" style="71" customWidth="1"/>
    <col min="1294" max="1294" width="16.42578125" style="71" customWidth="1"/>
    <col min="1295" max="1295" width="13.5703125" style="71" customWidth="1"/>
    <col min="1296" max="1296" width="12.42578125" style="71" customWidth="1"/>
    <col min="1297" max="1297" width="14.7109375" style="71" customWidth="1"/>
    <col min="1298" max="1298" width="13.85546875" style="71" customWidth="1"/>
    <col min="1299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bestFit="1" customWidth="1"/>
    <col min="1305" max="1305" width="11.28515625" style="71" customWidth="1"/>
    <col min="1306" max="1536" width="9.140625" style="71"/>
    <col min="1537" max="1537" width="95.140625" style="71" customWidth="1"/>
    <col min="1538" max="1538" width="13.5703125" style="71" customWidth="1"/>
    <col min="1539" max="1539" width="16.7109375" style="71" customWidth="1"/>
    <col min="1540" max="1540" width="11.140625" style="71" customWidth="1"/>
    <col min="1541" max="1541" width="16.7109375" style="71" customWidth="1"/>
    <col min="1542" max="1542" width="14.140625" style="71" customWidth="1"/>
    <col min="1543" max="1543" width="11" style="71" customWidth="1"/>
    <col min="1544" max="1544" width="17" style="71" customWidth="1"/>
    <col min="1545" max="1545" width="16.7109375" style="71" customWidth="1"/>
    <col min="1546" max="1546" width="12.140625" style="71" customWidth="1"/>
    <col min="1547" max="1548" width="16.7109375" style="71" customWidth="1"/>
    <col min="1549" max="1549" width="12.7109375" style="71" customWidth="1"/>
    <col min="1550" max="1550" width="16.42578125" style="71" customWidth="1"/>
    <col min="1551" max="1551" width="13.5703125" style="71" customWidth="1"/>
    <col min="1552" max="1552" width="12.42578125" style="71" customWidth="1"/>
    <col min="1553" max="1553" width="14.7109375" style="71" customWidth="1"/>
    <col min="1554" max="1554" width="13.85546875" style="71" customWidth="1"/>
    <col min="1555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bestFit="1" customWidth="1"/>
    <col min="1561" max="1561" width="11.28515625" style="71" customWidth="1"/>
    <col min="1562" max="1792" width="9.140625" style="71"/>
    <col min="1793" max="1793" width="95.140625" style="71" customWidth="1"/>
    <col min="1794" max="1794" width="13.5703125" style="71" customWidth="1"/>
    <col min="1795" max="1795" width="16.7109375" style="71" customWidth="1"/>
    <col min="1796" max="1796" width="11.140625" style="71" customWidth="1"/>
    <col min="1797" max="1797" width="16.7109375" style="71" customWidth="1"/>
    <col min="1798" max="1798" width="14.140625" style="71" customWidth="1"/>
    <col min="1799" max="1799" width="11" style="71" customWidth="1"/>
    <col min="1800" max="1800" width="17" style="71" customWidth="1"/>
    <col min="1801" max="1801" width="16.7109375" style="71" customWidth="1"/>
    <col min="1802" max="1802" width="12.140625" style="71" customWidth="1"/>
    <col min="1803" max="1804" width="16.7109375" style="71" customWidth="1"/>
    <col min="1805" max="1805" width="12.7109375" style="71" customWidth="1"/>
    <col min="1806" max="1806" width="16.42578125" style="71" customWidth="1"/>
    <col min="1807" max="1807" width="13.5703125" style="71" customWidth="1"/>
    <col min="1808" max="1808" width="12.42578125" style="71" customWidth="1"/>
    <col min="1809" max="1809" width="14.7109375" style="71" customWidth="1"/>
    <col min="1810" max="1810" width="13.85546875" style="71" customWidth="1"/>
    <col min="1811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bestFit="1" customWidth="1"/>
    <col min="1817" max="1817" width="11.28515625" style="71" customWidth="1"/>
    <col min="1818" max="2048" width="9.140625" style="71"/>
    <col min="2049" max="2049" width="95.140625" style="71" customWidth="1"/>
    <col min="2050" max="2050" width="13.5703125" style="71" customWidth="1"/>
    <col min="2051" max="2051" width="16.7109375" style="71" customWidth="1"/>
    <col min="2052" max="2052" width="11.140625" style="71" customWidth="1"/>
    <col min="2053" max="2053" width="16.7109375" style="71" customWidth="1"/>
    <col min="2054" max="2054" width="14.140625" style="71" customWidth="1"/>
    <col min="2055" max="2055" width="11" style="71" customWidth="1"/>
    <col min="2056" max="2056" width="17" style="71" customWidth="1"/>
    <col min="2057" max="2057" width="16.7109375" style="71" customWidth="1"/>
    <col min="2058" max="2058" width="12.140625" style="71" customWidth="1"/>
    <col min="2059" max="2060" width="16.7109375" style="71" customWidth="1"/>
    <col min="2061" max="2061" width="12.7109375" style="71" customWidth="1"/>
    <col min="2062" max="2062" width="16.42578125" style="71" customWidth="1"/>
    <col min="2063" max="2063" width="13.5703125" style="71" customWidth="1"/>
    <col min="2064" max="2064" width="12.42578125" style="71" customWidth="1"/>
    <col min="2065" max="2065" width="14.7109375" style="71" customWidth="1"/>
    <col min="2066" max="2066" width="13.85546875" style="71" customWidth="1"/>
    <col min="2067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bestFit="1" customWidth="1"/>
    <col min="2073" max="2073" width="11.28515625" style="71" customWidth="1"/>
    <col min="2074" max="2304" width="9.140625" style="71"/>
    <col min="2305" max="2305" width="95.140625" style="71" customWidth="1"/>
    <col min="2306" max="2306" width="13.5703125" style="71" customWidth="1"/>
    <col min="2307" max="2307" width="16.7109375" style="71" customWidth="1"/>
    <col min="2308" max="2308" width="11.140625" style="71" customWidth="1"/>
    <col min="2309" max="2309" width="16.7109375" style="71" customWidth="1"/>
    <col min="2310" max="2310" width="14.140625" style="71" customWidth="1"/>
    <col min="2311" max="2311" width="11" style="71" customWidth="1"/>
    <col min="2312" max="2312" width="17" style="71" customWidth="1"/>
    <col min="2313" max="2313" width="16.7109375" style="71" customWidth="1"/>
    <col min="2314" max="2314" width="12.140625" style="71" customWidth="1"/>
    <col min="2315" max="2316" width="16.7109375" style="71" customWidth="1"/>
    <col min="2317" max="2317" width="12.7109375" style="71" customWidth="1"/>
    <col min="2318" max="2318" width="16.42578125" style="71" customWidth="1"/>
    <col min="2319" max="2319" width="13.5703125" style="71" customWidth="1"/>
    <col min="2320" max="2320" width="12.42578125" style="71" customWidth="1"/>
    <col min="2321" max="2321" width="14.7109375" style="71" customWidth="1"/>
    <col min="2322" max="2322" width="13.85546875" style="71" customWidth="1"/>
    <col min="2323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bestFit="1" customWidth="1"/>
    <col min="2329" max="2329" width="11.28515625" style="71" customWidth="1"/>
    <col min="2330" max="2560" width="9.140625" style="71"/>
    <col min="2561" max="2561" width="95.140625" style="71" customWidth="1"/>
    <col min="2562" max="2562" width="13.5703125" style="71" customWidth="1"/>
    <col min="2563" max="2563" width="16.7109375" style="71" customWidth="1"/>
    <col min="2564" max="2564" width="11.140625" style="71" customWidth="1"/>
    <col min="2565" max="2565" width="16.7109375" style="71" customWidth="1"/>
    <col min="2566" max="2566" width="14.140625" style="71" customWidth="1"/>
    <col min="2567" max="2567" width="11" style="71" customWidth="1"/>
    <col min="2568" max="2568" width="17" style="71" customWidth="1"/>
    <col min="2569" max="2569" width="16.7109375" style="71" customWidth="1"/>
    <col min="2570" max="2570" width="12.140625" style="71" customWidth="1"/>
    <col min="2571" max="2572" width="16.7109375" style="71" customWidth="1"/>
    <col min="2573" max="2573" width="12.7109375" style="71" customWidth="1"/>
    <col min="2574" max="2574" width="16.42578125" style="71" customWidth="1"/>
    <col min="2575" max="2575" width="13.5703125" style="71" customWidth="1"/>
    <col min="2576" max="2576" width="12.42578125" style="71" customWidth="1"/>
    <col min="2577" max="2577" width="14.7109375" style="71" customWidth="1"/>
    <col min="2578" max="2578" width="13.85546875" style="71" customWidth="1"/>
    <col min="2579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bestFit="1" customWidth="1"/>
    <col min="2585" max="2585" width="11.28515625" style="71" customWidth="1"/>
    <col min="2586" max="2816" width="9.140625" style="71"/>
    <col min="2817" max="2817" width="95.140625" style="71" customWidth="1"/>
    <col min="2818" max="2818" width="13.5703125" style="71" customWidth="1"/>
    <col min="2819" max="2819" width="16.7109375" style="71" customWidth="1"/>
    <col min="2820" max="2820" width="11.140625" style="71" customWidth="1"/>
    <col min="2821" max="2821" width="16.7109375" style="71" customWidth="1"/>
    <col min="2822" max="2822" width="14.140625" style="71" customWidth="1"/>
    <col min="2823" max="2823" width="11" style="71" customWidth="1"/>
    <col min="2824" max="2824" width="17" style="71" customWidth="1"/>
    <col min="2825" max="2825" width="16.7109375" style="71" customWidth="1"/>
    <col min="2826" max="2826" width="12.140625" style="71" customWidth="1"/>
    <col min="2827" max="2828" width="16.7109375" style="71" customWidth="1"/>
    <col min="2829" max="2829" width="12.7109375" style="71" customWidth="1"/>
    <col min="2830" max="2830" width="16.42578125" style="71" customWidth="1"/>
    <col min="2831" max="2831" width="13.5703125" style="71" customWidth="1"/>
    <col min="2832" max="2832" width="12.42578125" style="71" customWidth="1"/>
    <col min="2833" max="2833" width="14.7109375" style="71" customWidth="1"/>
    <col min="2834" max="2834" width="13.85546875" style="71" customWidth="1"/>
    <col min="2835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bestFit="1" customWidth="1"/>
    <col min="2841" max="2841" width="11.28515625" style="71" customWidth="1"/>
    <col min="2842" max="3072" width="9.140625" style="71"/>
    <col min="3073" max="3073" width="95.140625" style="71" customWidth="1"/>
    <col min="3074" max="3074" width="13.5703125" style="71" customWidth="1"/>
    <col min="3075" max="3075" width="16.7109375" style="71" customWidth="1"/>
    <col min="3076" max="3076" width="11.140625" style="71" customWidth="1"/>
    <col min="3077" max="3077" width="16.7109375" style="71" customWidth="1"/>
    <col min="3078" max="3078" width="14.140625" style="71" customWidth="1"/>
    <col min="3079" max="3079" width="11" style="71" customWidth="1"/>
    <col min="3080" max="3080" width="17" style="71" customWidth="1"/>
    <col min="3081" max="3081" width="16.7109375" style="71" customWidth="1"/>
    <col min="3082" max="3082" width="12.140625" style="71" customWidth="1"/>
    <col min="3083" max="3084" width="16.7109375" style="71" customWidth="1"/>
    <col min="3085" max="3085" width="12.7109375" style="71" customWidth="1"/>
    <col min="3086" max="3086" width="16.42578125" style="71" customWidth="1"/>
    <col min="3087" max="3087" width="13.5703125" style="71" customWidth="1"/>
    <col min="3088" max="3088" width="12.42578125" style="71" customWidth="1"/>
    <col min="3089" max="3089" width="14.7109375" style="71" customWidth="1"/>
    <col min="3090" max="3090" width="13.85546875" style="71" customWidth="1"/>
    <col min="3091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bestFit="1" customWidth="1"/>
    <col min="3097" max="3097" width="11.28515625" style="71" customWidth="1"/>
    <col min="3098" max="3328" width="9.140625" style="71"/>
    <col min="3329" max="3329" width="95.140625" style="71" customWidth="1"/>
    <col min="3330" max="3330" width="13.5703125" style="71" customWidth="1"/>
    <col min="3331" max="3331" width="16.7109375" style="71" customWidth="1"/>
    <col min="3332" max="3332" width="11.140625" style="71" customWidth="1"/>
    <col min="3333" max="3333" width="16.7109375" style="71" customWidth="1"/>
    <col min="3334" max="3334" width="14.140625" style="71" customWidth="1"/>
    <col min="3335" max="3335" width="11" style="71" customWidth="1"/>
    <col min="3336" max="3336" width="17" style="71" customWidth="1"/>
    <col min="3337" max="3337" width="16.7109375" style="71" customWidth="1"/>
    <col min="3338" max="3338" width="12.140625" style="71" customWidth="1"/>
    <col min="3339" max="3340" width="16.7109375" style="71" customWidth="1"/>
    <col min="3341" max="3341" width="12.7109375" style="71" customWidth="1"/>
    <col min="3342" max="3342" width="16.42578125" style="71" customWidth="1"/>
    <col min="3343" max="3343" width="13.5703125" style="71" customWidth="1"/>
    <col min="3344" max="3344" width="12.42578125" style="71" customWidth="1"/>
    <col min="3345" max="3345" width="14.7109375" style="71" customWidth="1"/>
    <col min="3346" max="3346" width="13.85546875" style="71" customWidth="1"/>
    <col min="3347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bestFit="1" customWidth="1"/>
    <col min="3353" max="3353" width="11.28515625" style="71" customWidth="1"/>
    <col min="3354" max="3584" width="9.140625" style="71"/>
    <col min="3585" max="3585" width="95.140625" style="71" customWidth="1"/>
    <col min="3586" max="3586" width="13.5703125" style="71" customWidth="1"/>
    <col min="3587" max="3587" width="16.7109375" style="71" customWidth="1"/>
    <col min="3588" max="3588" width="11.140625" style="71" customWidth="1"/>
    <col min="3589" max="3589" width="16.7109375" style="71" customWidth="1"/>
    <col min="3590" max="3590" width="14.140625" style="71" customWidth="1"/>
    <col min="3591" max="3591" width="11" style="71" customWidth="1"/>
    <col min="3592" max="3592" width="17" style="71" customWidth="1"/>
    <col min="3593" max="3593" width="16.7109375" style="71" customWidth="1"/>
    <col min="3594" max="3594" width="12.140625" style="71" customWidth="1"/>
    <col min="3595" max="3596" width="16.7109375" style="71" customWidth="1"/>
    <col min="3597" max="3597" width="12.7109375" style="71" customWidth="1"/>
    <col min="3598" max="3598" width="16.42578125" style="71" customWidth="1"/>
    <col min="3599" max="3599" width="13.5703125" style="71" customWidth="1"/>
    <col min="3600" max="3600" width="12.42578125" style="71" customWidth="1"/>
    <col min="3601" max="3601" width="14.7109375" style="71" customWidth="1"/>
    <col min="3602" max="3602" width="13.85546875" style="71" customWidth="1"/>
    <col min="3603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bestFit="1" customWidth="1"/>
    <col min="3609" max="3609" width="11.28515625" style="71" customWidth="1"/>
    <col min="3610" max="3840" width="9.140625" style="71"/>
    <col min="3841" max="3841" width="95.140625" style="71" customWidth="1"/>
    <col min="3842" max="3842" width="13.5703125" style="71" customWidth="1"/>
    <col min="3843" max="3843" width="16.7109375" style="71" customWidth="1"/>
    <col min="3844" max="3844" width="11.140625" style="71" customWidth="1"/>
    <col min="3845" max="3845" width="16.7109375" style="71" customWidth="1"/>
    <col min="3846" max="3846" width="14.140625" style="71" customWidth="1"/>
    <col min="3847" max="3847" width="11" style="71" customWidth="1"/>
    <col min="3848" max="3848" width="17" style="71" customWidth="1"/>
    <col min="3849" max="3849" width="16.7109375" style="71" customWidth="1"/>
    <col min="3850" max="3850" width="12.140625" style="71" customWidth="1"/>
    <col min="3851" max="3852" width="16.7109375" style="71" customWidth="1"/>
    <col min="3853" max="3853" width="12.7109375" style="71" customWidth="1"/>
    <col min="3854" max="3854" width="16.42578125" style="71" customWidth="1"/>
    <col min="3855" max="3855" width="13.5703125" style="71" customWidth="1"/>
    <col min="3856" max="3856" width="12.42578125" style="71" customWidth="1"/>
    <col min="3857" max="3857" width="14.7109375" style="71" customWidth="1"/>
    <col min="3858" max="3858" width="13.85546875" style="71" customWidth="1"/>
    <col min="3859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bestFit="1" customWidth="1"/>
    <col min="3865" max="3865" width="11.28515625" style="71" customWidth="1"/>
    <col min="3866" max="4096" width="9.140625" style="71"/>
    <col min="4097" max="4097" width="95.140625" style="71" customWidth="1"/>
    <col min="4098" max="4098" width="13.5703125" style="71" customWidth="1"/>
    <col min="4099" max="4099" width="16.7109375" style="71" customWidth="1"/>
    <col min="4100" max="4100" width="11.140625" style="71" customWidth="1"/>
    <col min="4101" max="4101" width="16.7109375" style="71" customWidth="1"/>
    <col min="4102" max="4102" width="14.140625" style="71" customWidth="1"/>
    <col min="4103" max="4103" width="11" style="71" customWidth="1"/>
    <col min="4104" max="4104" width="17" style="71" customWidth="1"/>
    <col min="4105" max="4105" width="16.7109375" style="71" customWidth="1"/>
    <col min="4106" max="4106" width="12.140625" style="71" customWidth="1"/>
    <col min="4107" max="4108" width="16.7109375" style="71" customWidth="1"/>
    <col min="4109" max="4109" width="12.7109375" style="71" customWidth="1"/>
    <col min="4110" max="4110" width="16.42578125" style="71" customWidth="1"/>
    <col min="4111" max="4111" width="13.5703125" style="71" customWidth="1"/>
    <col min="4112" max="4112" width="12.42578125" style="71" customWidth="1"/>
    <col min="4113" max="4113" width="14.7109375" style="71" customWidth="1"/>
    <col min="4114" max="4114" width="13.85546875" style="71" customWidth="1"/>
    <col min="4115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bestFit="1" customWidth="1"/>
    <col min="4121" max="4121" width="11.28515625" style="71" customWidth="1"/>
    <col min="4122" max="4352" width="9.140625" style="71"/>
    <col min="4353" max="4353" width="95.140625" style="71" customWidth="1"/>
    <col min="4354" max="4354" width="13.5703125" style="71" customWidth="1"/>
    <col min="4355" max="4355" width="16.7109375" style="71" customWidth="1"/>
    <col min="4356" max="4356" width="11.140625" style="71" customWidth="1"/>
    <col min="4357" max="4357" width="16.7109375" style="71" customWidth="1"/>
    <col min="4358" max="4358" width="14.140625" style="71" customWidth="1"/>
    <col min="4359" max="4359" width="11" style="71" customWidth="1"/>
    <col min="4360" max="4360" width="17" style="71" customWidth="1"/>
    <col min="4361" max="4361" width="16.7109375" style="71" customWidth="1"/>
    <col min="4362" max="4362" width="12.140625" style="71" customWidth="1"/>
    <col min="4363" max="4364" width="16.7109375" style="71" customWidth="1"/>
    <col min="4365" max="4365" width="12.7109375" style="71" customWidth="1"/>
    <col min="4366" max="4366" width="16.42578125" style="71" customWidth="1"/>
    <col min="4367" max="4367" width="13.5703125" style="71" customWidth="1"/>
    <col min="4368" max="4368" width="12.42578125" style="71" customWidth="1"/>
    <col min="4369" max="4369" width="14.7109375" style="71" customWidth="1"/>
    <col min="4370" max="4370" width="13.85546875" style="71" customWidth="1"/>
    <col min="4371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bestFit="1" customWidth="1"/>
    <col min="4377" max="4377" width="11.28515625" style="71" customWidth="1"/>
    <col min="4378" max="4608" width="9.140625" style="71"/>
    <col min="4609" max="4609" width="95.140625" style="71" customWidth="1"/>
    <col min="4610" max="4610" width="13.5703125" style="71" customWidth="1"/>
    <col min="4611" max="4611" width="16.7109375" style="71" customWidth="1"/>
    <col min="4612" max="4612" width="11.140625" style="71" customWidth="1"/>
    <col min="4613" max="4613" width="16.7109375" style="71" customWidth="1"/>
    <col min="4614" max="4614" width="14.140625" style="71" customWidth="1"/>
    <col min="4615" max="4615" width="11" style="71" customWidth="1"/>
    <col min="4616" max="4616" width="17" style="71" customWidth="1"/>
    <col min="4617" max="4617" width="16.7109375" style="71" customWidth="1"/>
    <col min="4618" max="4618" width="12.140625" style="71" customWidth="1"/>
    <col min="4619" max="4620" width="16.7109375" style="71" customWidth="1"/>
    <col min="4621" max="4621" width="12.7109375" style="71" customWidth="1"/>
    <col min="4622" max="4622" width="16.42578125" style="71" customWidth="1"/>
    <col min="4623" max="4623" width="13.5703125" style="71" customWidth="1"/>
    <col min="4624" max="4624" width="12.42578125" style="71" customWidth="1"/>
    <col min="4625" max="4625" width="14.7109375" style="71" customWidth="1"/>
    <col min="4626" max="4626" width="13.85546875" style="71" customWidth="1"/>
    <col min="4627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bestFit="1" customWidth="1"/>
    <col min="4633" max="4633" width="11.28515625" style="71" customWidth="1"/>
    <col min="4634" max="4864" width="9.140625" style="71"/>
    <col min="4865" max="4865" width="95.140625" style="71" customWidth="1"/>
    <col min="4866" max="4866" width="13.5703125" style="71" customWidth="1"/>
    <col min="4867" max="4867" width="16.7109375" style="71" customWidth="1"/>
    <col min="4868" max="4868" width="11.140625" style="71" customWidth="1"/>
    <col min="4869" max="4869" width="16.7109375" style="71" customWidth="1"/>
    <col min="4870" max="4870" width="14.140625" style="71" customWidth="1"/>
    <col min="4871" max="4871" width="11" style="71" customWidth="1"/>
    <col min="4872" max="4872" width="17" style="71" customWidth="1"/>
    <col min="4873" max="4873" width="16.7109375" style="71" customWidth="1"/>
    <col min="4874" max="4874" width="12.140625" style="71" customWidth="1"/>
    <col min="4875" max="4876" width="16.7109375" style="71" customWidth="1"/>
    <col min="4877" max="4877" width="12.7109375" style="71" customWidth="1"/>
    <col min="4878" max="4878" width="16.42578125" style="71" customWidth="1"/>
    <col min="4879" max="4879" width="13.5703125" style="71" customWidth="1"/>
    <col min="4880" max="4880" width="12.42578125" style="71" customWidth="1"/>
    <col min="4881" max="4881" width="14.7109375" style="71" customWidth="1"/>
    <col min="4882" max="4882" width="13.85546875" style="71" customWidth="1"/>
    <col min="4883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bestFit="1" customWidth="1"/>
    <col min="4889" max="4889" width="11.28515625" style="71" customWidth="1"/>
    <col min="4890" max="5120" width="9.140625" style="71"/>
    <col min="5121" max="5121" width="95.140625" style="71" customWidth="1"/>
    <col min="5122" max="5122" width="13.5703125" style="71" customWidth="1"/>
    <col min="5123" max="5123" width="16.7109375" style="71" customWidth="1"/>
    <col min="5124" max="5124" width="11.140625" style="71" customWidth="1"/>
    <col min="5125" max="5125" width="16.7109375" style="71" customWidth="1"/>
    <col min="5126" max="5126" width="14.140625" style="71" customWidth="1"/>
    <col min="5127" max="5127" width="11" style="71" customWidth="1"/>
    <col min="5128" max="5128" width="17" style="71" customWidth="1"/>
    <col min="5129" max="5129" width="16.7109375" style="71" customWidth="1"/>
    <col min="5130" max="5130" width="12.140625" style="71" customWidth="1"/>
    <col min="5131" max="5132" width="16.7109375" style="71" customWidth="1"/>
    <col min="5133" max="5133" width="12.7109375" style="71" customWidth="1"/>
    <col min="5134" max="5134" width="16.42578125" style="71" customWidth="1"/>
    <col min="5135" max="5135" width="13.5703125" style="71" customWidth="1"/>
    <col min="5136" max="5136" width="12.42578125" style="71" customWidth="1"/>
    <col min="5137" max="5137" width="14.7109375" style="71" customWidth="1"/>
    <col min="5138" max="5138" width="13.85546875" style="71" customWidth="1"/>
    <col min="5139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bestFit="1" customWidth="1"/>
    <col min="5145" max="5145" width="11.28515625" style="71" customWidth="1"/>
    <col min="5146" max="5376" width="9.140625" style="71"/>
    <col min="5377" max="5377" width="95.140625" style="71" customWidth="1"/>
    <col min="5378" max="5378" width="13.5703125" style="71" customWidth="1"/>
    <col min="5379" max="5379" width="16.7109375" style="71" customWidth="1"/>
    <col min="5380" max="5380" width="11.140625" style="71" customWidth="1"/>
    <col min="5381" max="5381" width="16.7109375" style="71" customWidth="1"/>
    <col min="5382" max="5382" width="14.140625" style="71" customWidth="1"/>
    <col min="5383" max="5383" width="11" style="71" customWidth="1"/>
    <col min="5384" max="5384" width="17" style="71" customWidth="1"/>
    <col min="5385" max="5385" width="16.7109375" style="71" customWidth="1"/>
    <col min="5386" max="5386" width="12.140625" style="71" customWidth="1"/>
    <col min="5387" max="5388" width="16.7109375" style="71" customWidth="1"/>
    <col min="5389" max="5389" width="12.7109375" style="71" customWidth="1"/>
    <col min="5390" max="5390" width="16.42578125" style="71" customWidth="1"/>
    <col min="5391" max="5391" width="13.5703125" style="71" customWidth="1"/>
    <col min="5392" max="5392" width="12.42578125" style="71" customWidth="1"/>
    <col min="5393" max="5393" width="14.7109375" style="71" customWidth="1"/>
    <col min="5394" max="5394" width="13.85546875" style="71" customWidth="1"/>
    <col min="5395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bestFit="1" customWidth="1"/>
    <col min="5401" max="5401" width="11.28515625" style="71" customWidth="1"/>
    <col min="5402" max="5632" width="9.140625" style="71"/>
    <col min="5633" max="5633" width="95.140625" style="71" customWidth="1"/>
    <col min="5634" max="5634" width="13.5703125" style="71" customWidth="1"/>
    <col min="5635" max="5635" width="16.7109375" style="71" customWidth="1"/>
    <col min="5636" max="5636" width="11.140625" style="71" customWidth="1"/>
    <col min="5637" max="5637" width="16.7109375" style="71" customWidth="1"/>
    <col min="5638" max="5638" width="14.140625" style="71" customWidth="1"/>
    <col min="5639" max="5639" width="11" style="71" customWidth="1"/>
    <col min="5640" max="5640" width="17" style="71" customWidth="1"/>
    <col min="5641" max="5641" width="16.7109375" style="71" customWidth="1"/>
    <col min="5642" max="5642" width="12.140625" style="71" customWidth="1"/>
    <col min="5643" max="5644" width="16.7109375" style="71" customWidth="1"/>
    <col min="5645" max="5645" width="12.7109375" style="71" customWidth="1"/>
    <col min="5646" max="5646" width="16.42578125" style="71" customWidth="1"/>
    <col min="5647" max="5647" width="13.5703125" style="71" customWidth="1"/>
    <col min="5648" max="5648" width="12.42578125" style="71" customWidth="1"/>
    <col min="5649" max="5649" width="14.7109375" style="71" customWidth="1"/>
    <col min="5650" max="5650" width="13.85546875" style="71" customWidth="1"/>
    <col min="5651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bestFit="1" customWidth="1"/>
    <col min="5657" max="5657" width="11.28515625" style="71" customWidth="1"/>
    <col min="5658" max="5888" width="9.140625" style="71"/>
    <col min="5889" max="5889" width="95.140625" style="71" customWidth="1"/>
    <col min="5890" max="5890" width="13.5703125" style="71" customWidth="1"/>
    <col min="5891" max="5891" width="16.7109375" style="71" customWidth="1"/>
    <col min="5892" max="5892" width="11.140625" style="71" customWidth="1"/>
    <col min="5893" max="5893" width="16.7109375" style="71" customWidth="1"/>
    <col min="5894" max="5894" width="14.140625" style="71" customWidth="1"/>
    <col min="5895" max="5895" width="11" style="71" customWidth="1"/>
    <col min="5896" max="5896" width="17" style="71" customWidth="1"/>
    <col min="5897" max="5897" width="16.7109375" style="71" customWidth="1"/>
    <col min="5898" max="5898" width="12.140625" style="71" customWidth="1"/>
    <col min="5899" max="5900" width="16.7109375" style="71" customWidth="1"/>
    <col min="5901" max="5901" width="12.7109375" style="71" customWidth="1"/>
    <col min="5902" max="5902" width="16.42578125" style="71" customWidth="1"/>
    <col min="5903" max="5903" width="13.5703125" style="71" customWidth="1"/>
    <col min="5904" max="5904" width="12.42578125" style="71" customWidth="1"/>
    <col min="5905" max="5905" width="14.7109375" style="71" customWidth="1"/>
    <col min="5906" max="5906" width="13.85546875" style="71" customWidth="1"/>
    <col min="5907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bestFit="1" customWidth="1"/>
    <col min="5913" max="5913" width="11.28515625" style="71" customWidth="1"/>
    <col min="5914" max="6144" width="9.140625" style="71"/>
    <col min="6145" max="6145" width="95.140625" style="71" customWidth="1"/>
    <col min="6146" max="6146" width="13.5703125" style="71" customWidth="1"/>
    <col min="6147" max="6147" width="16.7109375" style="71" customWidth="1"/>
    <col min="6148" max="6148" width="11.140625" style="71" customWidth="1"/>
    <col min="6149" max="6149" width="16.7109375" style="71" customWidth="1"/>
    <col min="6150" max="6150" width="14.140625" style="71" customWidth="1"/>
    <col min="6151" max="6151" width="11" style="71" customWidth="1"/>
    <col min="6152" max="6152" width="17" style="71" customWidth="1"/>
    <col min="6153" max="6153" width="16.7109375" style="71" customWidth="1"/>
    <col min="6154" max="6154" width="12.140625" style="71" customWidth="1"/>
    <col min="6155" max="6156" width="16.7109375" style="71" customWidth="1"/>
    <col min="6157" max="6157" width="12.7109375" style="71" customWidth="1"/>
    <col min="6158" max="6158" width="16.42578125" style="71" customWidth="1"/>
    <col min="6159" max="6159" width="13.5703125" style="71" customWidth="1"/>
    <col min="6160" max="6160" width="12.42578125" style="71" customWidth="1"/>
    <col min="6161" max="6161" width="14.7109375" style="71" customWidth="1"/>
    <col min="6162" max="6162" width="13.85546875" style="71" customWidth="1"/>
    <col min="6163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bestFit="1" customWidth="1"/>
    <col min="6169" max="6169" width="11.28515625" style="71" customWidth="1"/>
    <col min="6170" max="6400" width="9.140625" style="71"/>
    <col min="6401" max="6401" width="95.140625" style="71" customWidth="1"/>
    <col min="6402" max="6402" width="13.5703125" style="71" customWidth="1"/>
    <col min="6403" max="6403" width="16.7109375" style="71" customWidth="1"/>
    <col min="6404" max="6404" width="11.140625" style="71" customWidth="1"/>
    <col min="6405" max="6405" width="16.7109375" style="71" customWidth="1"/>
    <col min="6406" max="6406" width="14.140625" style="71" customWidth="1"/>
    <col min="6407" max="6407" width="11" style="71" customWidth="1"/>
    <col min="6408" max="6408" width="17" style="71" customWidth="1"/>
    <col min="6409" max="6409" width="16.7109375" style="71" customWidth="1"/>
    <col min="6410" max="6410" width="12.140625" style="71" customWidth="1"/>
    <col min="6411" max="6412" width="16.7109375" style="71" customWidth="1"/>
    <col min="6413" max="6413" width="12.7109375" style="71" customWidth="1"/>
    <col min="6414" max="6414" width="16.42578125" style="71" customWidth="1"/>
    <col min="6415" max="6415" width="13.5703125" style="71" customWidth="1"/>
    <col min="6416" max="6416" width="12.42578125" style="71" customWidth="1"/>
    <col min="6417" max="6417" width="14.7109375" style="71" customWidth="1"/>
    <col min="6418" max="6418" width="13.85546875" style="71" customWidth="1"/>
    <col min="6419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bestFit="1" customWidth="1"/>
    <col min="6425" max="6425" width="11.28515625" style="71" customWidth="1"/>
    <col min="6426" max="6656" width="9.140625" style="71"/>
    <col min="6657" max="6657" width="95.140625" style="71" customWidth="1"/>
    <col min="6658" max="6658" width="13.5703125" style="71" customWidth="1"/>
    <col min="6659" max="6659" width="16.7109375" style="71" customWidth="1"/>
    <col min="6660" max="6660" width="11.140625" style="71" customWidth="1"/>
    <col min="6661" max="6661" width="16.7109375" style="71" customWidth="1"/>
    <col min="6662" max="6662" width="14.140625" style="71" customWidth="1"/>
    <col min="6663" max="6663" width="11" style="71" customWidth="1"/>
    <col min="6664" max="6664" width="17" style="71" customWidth="1"/>
    <col min="6665" max="6665" width="16.7109375" style="71" customWidth="1"/>
    <col min="6666" max="6666" width="12.140625" style="71" customWidth="1"/>
    <col min="6667" max="6668" width="16.7109375" style="71" customWidth="1"/>
    <col min="6669" max="6669" width="12.7109375" style="71" customWidth="1"/>
    <col min="6670" max="6670" width="16.42578125" style="71" customWidth="1"/>
    <col min="6671" max="6671" width="13.5703125" style="71" customWidth="1"/>
    <col min="6672" max="6672" width="12.42578125" style="71" customWidth="1"/>
    <col min="6673" max="6673" width="14.7109375" style="71" customWidth="1"/>
    <col min="6674" max="6674" width="13.85546875" style="71" customWidth="1"/>
    <col min="6675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bestFit="1" customWidth="1"/>
    <col min="6681" max="6681" width="11.28515625" style="71" customWidth="1"/>
    <col min="6682" max="6912" width="9.140625" style="71"/>
    <col min="6913" max="6913" width="95.140625" style="71" customWidth="1"/>
    <col min="6914" max="6914" width="13.5703125" style="71" customWidth="1"/>
    <col min="6915" max="6915" width="16.7109375" style="71" customWidth="1"/>
    <col min="6916" max="6916" width="11.140625" style="71" customWidth="1"/>
    <col min="6917" max="6917" width="16.7109375" style="71" customWidth="1"/>
    <col min="6918" max="6918" width="14.140625" style="71" customWidth="1"/>
    <col min="6919" max="6919" width="11" style="71" customWidth="1"/>
    <col min="6920" max="6920" width="17" style="71" customWidth="1"/>
    <col min="6921" max="6921" width="16.7109375" style="71" customWidth="1"/>
    <col min="6922" max="6922" width="12.140625" style="71" customWidth="1"/>
    <col min="6923" max="6924" width="16.7109375" style="71" customWidth="1"/>
    <col min="6925" max="6925" width="12.7109375" style="71" customWidth="1"/>
    <col min="6926" max="6926" width="16.42578125" style="71" customWidth="1"/>
    <col min="6927" max="6927" width="13.5703125" style="71" customWidth="1"/>
    <col min="6928" max="6928" width="12.42578125" style="71" customWidth="1"/>
    <col min="6929" max="6929" width="14.7109375" style="71" customWidth="1"/>
    <col min="6930" max="6930" width="13.85546875" style="71" customWidth="1"/>
    <col min="6931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bestFit="1" customWidth="1"/>
    <col min="6937" max="6937" width="11.28515625" style="71" customWidth="1"/>
    <col min="6938" max="7168" width="9.140625" style="71"/>
    <col min="7169" max="7169" width="95.140625" style="71" customWidth="1"/>
    <col min="7170" max="7170" width="13.5703125" style="71" customWidth="1"/>
    <col min="7171" max="7171" width="16.7109375" style="71" customWidth="1"/>
    <col min="7172" max="7172" width="11.140625" style="71" customWidth="1"/>
    <col min="7173" max="7173" width="16.7109375" style="71" customWidth="1"/>
    <col min="7174" max="7174" width="14.140625" style="71" customWidth="1"/>
    <col min="7175" max="7175" width="11" style="71" customWidth="1"/>
    <col min="7176" max="7176" width="17" style="71" customWidth="1"/>
    <col min="7177" max="7177" width="16.7109375" style="71" customWidth="1"/>
    <col min="7178" max="7178" width="12.140625" style="71" customWidth="1"/>
    <col min="7179" max="7180" width="16.7109375" style="71" customWidth="1"/>
    <col min="7181" max="7181" width="12.7109375" style="71" customWidth="1"/>
    <col min="7182" max="7182" width="16.42578125" style="71" customWidth="1"/>
    <col min="7183" max="7183" width="13.5703125" style="71" customWidth="1"/>
    <col min="7184" max="7184" width="12.42578125" style="71" customWidth="1"/>
    <col min="7185" max="7185" width="14.7109375" style="71" customWidth="1"/>
    <col min="7186" max="7186" width="13.85546875" style="71" customWidth="1"/>
    <col min="7187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bestFit="1" customWidth="1"/>
    <col min="7193" max="7193" width="11.28515625" style="71" customWidth="1"/>
    <col min="7194" max="7424" width="9.140625" style="71"/>
    <col min="7425" max="7425" width="95.140625" style="71" customWidth="1"/>
    <col min="7426" max="7426" width="13.5703125" style="71" customWidth="1"/>
    <col min="7427" max="7427" width="16.7109375" style="71" customWidth="1"/>
    <col min="7428" max="7428" width="11.140625" style="71" customWidth="1"/>
    <col min="7429" max="7429" width="16.7109375" style="71" customWidth="1"/>
    <col min="7430" max="7430" width="14.140625" style="71" customWidth="1"/>
    <col min="7431" max="7431" width="11" style="71" customWidth="1"/>
    <col min="7432" max="7432" width="17" style="71" customWidth="1"/>
    <col min="7433" max="7433" width="16.7109375" style="71" customWidth="1"/>
    <col min="7434" max="7434" width="12.140625" style="71" customWidth="1"/>
    <col min="7435" max="7436" width="16.7109375" style="71" customWidth="1"/>
    <col min="7437" max="7437" width="12.7109375" style="71" customWidth="1"/>
    <col min="7438" max="7438" width="16.42578125" style="71" customWidth="1"/>
    <col min="7439" max="7439" width="13.5703125" style="71" customWidth="1"/>
    <col min="7440" max="7440" width="12.42578125" style="71" customWidth="1"/>
    <col min="7441" max="7441" width="14.7109375" style="71" customWidth="1"/>
    <col min="7442" max="7442" width="13.85546875" style="71" customWidth="1"/>
    <col min="7443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bestFit="1" customWidth="1"/>
    <col min="7449" max="7449" width="11.28515625" style="71" customWidth="1"/>
    <col min="7450" max="7680" width="9.140625" style="71"/>
    <col min="7681" max="7681" width="95.140625" style="71" customWidth="1"/>
    <col min="7682" max="7682" width="13.5703125" style="71" customWidth="1"/>
    <col min="7683" max="7683" width="16.7109375" style="71" customWidth="1"/>
    <col min="7684" max="7684" width="11.140625" style="71" customWidth="1"/>
    <col min="7685" max="7685" width="16.7109375" style="71" customWidth="1"/>
    <col min="7686" max="7686" width="14.140625" style="71" customWidth="1"/>
    <col min="7687" max="7687" width="11" style="71" customWidth="1"/>
    <col min="7688" max="7688" width="17" style="71" customWidth="1"/>
    <col min="7689" max="7689" width="16.7109375" style="71" customWidth="1"/>
    <col min="7690" max="7690" width="12.140625" style="71" customWidth="1"/>
    <col min="7691" max="7692" width="16.7109375" style="71" customWidth="1"/>
    <col min="7693" max="7693" width="12.7109375" style="71" customWidth="1"/>
    <col min="7694" max="7694" width="16.42578125" style="71" customWidth="1"/>
    <col min="7695" max="7695" width="13.5703125" style="71" customWidth="1"/>
    <col min="7696" max="7696" width="12.42578125" style="71" customWidth="1"/>
    <col min="7697" max="7697" width="14.7109375" style="71" customWidth="1"/>
    <col min="7698" max="7698" width="13.85546875" style="71" customWidth="1"/>
    <col min="7699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bestFit="1" customWidth="1"/>
    <col min="7705" max="7705" width="11.28515625" style="71" customWidth="1"/>
    <col min="7706" max="7936" width="9.140625" style="71"/>
    <col min="7937" max="7937" width="95.140625" style="71" customWidth="1"/>
    <col min="7938" max="7938" width="13.5703125" style="71" customWidth="1"/>
    <col min="7939" max="7939" width="16.7109375" style="71" customWidth="1"/>
    <col min="7940" max="7940" width="11.140625" style="71" customWidth="1"/>
    <col min="7941" max="7941" width="16.7109375" style="71" customWidth="1"/>
    <col min="7942" max="7942" width="14.140625" style="71" customWidth="1"/>
    <col min="7943" max="7943" width="11" style="71" customWidth="1"/>
    <col min="7944" max="7944" width="17" style="71" customWidth="1"/>
    <col min="7945" max="7945" width="16.7109375" style="71" customWidth="1"/>
    <col min="7946" max="7946" width="12.140625" style="71" customWidth="1"/>
    <col min="7947" max="7948" width="16.7109375" style="71" customWidth="1"/>
    <col min="7949" max="7949" width="12.7109375" style="71" customWidth="1"/>
    <col min="7950" max="7950" width="16.42578125" style="71" customWidth="1"/>
    <col min="7951" max="7951" width="13.5703125" style="71" customWidth="1"/>
    <col min="7952" max="7952" width="12.42578125" style="71" customWidth="1"/>
    <col min="7953" max="7953" width="14.7109375" style="71" customWidth="1"/>
    <col min="7954" max="7954" width="13.85546875" style="71" customWidth="1"/>
    <col min="7955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bestFit="1" customWidth="1"/>
    <col min="7961" max="7961" width="11.28515625" style="71" customWidth="1"/>
    <col min="7962" max="8192" width="9.140625" style="71"/>
    <col min="8193" max="8193" width="95.140625" style="71" customWidth="1"/>
    <col min="8194" max="8194" width="13.5703125" style="71" customWidth="1"/>
    <col min="8195" max="8195" width="16.7109375" style="71" customWidth="1"/>
    <col min="8196" max="8196" width="11.140625" style="71" customWidth="1"/>
    <col min="8197" max="8197" width="16.7109375" style="71" customWidth="1"/>
    <col min="8198" max="8198" width="14.140625" style="71" customWidth="1"/>
    <col min="8199" max="8199" width="11" style="71" customWidth="1"/>
    <col min="8200" max="8200" width="17" style="71" customWidth="1"/>
    <col min="8201" max="8201" width="16.7109375" style="71" customWidth="1"/>
    <col min="8202" max="8202" width="12.140625" style="71" customWidth="1"/>
    <col min="8203" max="8204" width="16.7109375" style="71" customWidth="1"/>
    <col min="8205" max="8205" width="12.7109375" style="71" customWidth="1"/>
    <col min="8206" max="8206" width="16.42578125" style="71" customWidth="1"/>
    <col min="8207" max="8207" width="13.5703125" style="71" customWidth="1"/>
    <col min="8208" max="8208" width="12.42578125" style="71" customWidth="1"/>
    <col min="8209" max="8209" width="14.7109375" style="71" customWidth="1"/>
    <col min="8210" max="8210" width="13.85546875" style="71" customWidth="1"/>
    <col min="8211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bestFit="1" customWidth="1"/>
    <col min="8217" max="8217" width="11.28515625" style="71" customWidth="1"/>
    <col min="8218" max="8448" width="9.140625" style="71"/>
    <col min="8449" max="8449" width="95.140625" style="71" customWidth="1"/>
    <col min="8450" max="8450" width="13.5703125" style="71" customWidth="1"/>
    <col min="8451" max="8451" width="16.7109375" style="71" customWidth="1"/>
    <col min="8452" max="8452" width="11.140625" style="71" customWidth="1"/>
    <col min="8453" max="8453" width="16.7109375" style="71" customWidth="1"/>
    <col min="8454" max="8454" width="14.140625" style="71" customWidth="1"/>
    <col min="8455" max="8455" width="11" style="71" customWidth="1"/>
    <col min="8456" max="8456" width="17" style="71" customWidth="1"/>
    <col min="8457" max="8457" width="16.7109375" style="71" customWidth="1"/>
    <col min="8458" max="8458" width="12.140625" style="71" customWidth="1"/>
    <col min="8459" max="8460" width="16.7109375" style="71" customWidth="1"/>
    <col min="8461" max="8461" width="12.7109375" style="71" customWidth="1"/>
    <col min="8462" max="8462" width="16.42578125" style="71" customWidth="1"/>
    <col min="8463" max="8463" width="13.5703125" style="71" customWidth="1"/>
    <col min="8464" max="8464" width="12.42578125" style="71" customWidth="1"/>
    <col min="8465" max="8465" width="14.7109375" style="71" customWidth="1"/>
    <col min="8466" max="8466" width="13.85546875" style="71" customWidth="1"/>
    <col min="8467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bestFit="1" customWidth="1"/>
    <col min="8473" max="8473" width="11.28515625" style="71" customWidth="1"/>
    <col min="8474" max="8704" width="9.140625" style="71"/>
    <col min="8705" max="8705" width="95.140625" style="71" customWidth="1"/>
    <col min="8706" max="8706" width="13.5703125" style="71" customWidth="1"/>
    <col min="8707" max="8707" width="16.7109375" style="71" customWidth="1"/>
    <col min="8708" max="8708" width="11.140625" style="71" customWidth="1"/>
    <col min="8709" max="8709" width="16.7109375" style="71" customWidth="1"/>
    <col min="8710" max="8710" width="14.140625" style="71" customWidth="1"/>
    <col min="8711" max="8711" width="11" style="71" customWidth="1"/>
    <col min="8712" max="8712" width="17" style="71" customWidth="1"/>
    <col min="8713" max="8713" width="16.7109375" style="71" customWidth="1"/>
    <col min="8714" max="8714" width="12.140625" style="71" customWidth="1"/>
    <col min="8715" max="8716" width="16.7109375" style="71" customWidth="1"/>
    <col min="8717" max="8717" width="12.7109375" style="71" customWidth="1"/>
    <col min="8718" max="8718" width="16.42578125" style="71" customWidth="1"/>
    <col min="8719" max="8719" width="13.5703125" style="71" customWidth="1"/>
    <col min="8720" max="8720" width="12.42578125" style="71" customWidth="1"/>
    <col min="8721" max="8721" width="14.7109375" style="71" customWidth="1"/>
    <col min="8722" max="8722" width="13.85546875" style="71" customWidth="1"/>
    <col min="8723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bestFit="1" customWidth="1"/>
    <col min="8729" max="8729" width="11.28515625" style="71" customWidth="1"/>
    <col min="8730" max="8960" width="9.140625" style="71"/>
    <col min="8961" max="8961" width="95.140625" style="71" customWidth="1"/>
    <col min="8962" max="8962" width="13.5703125" style="71" customWidth="1"/>
    <col min="8963" max="8963" width="16.7109375" style="71" customWidth="1"/>
    <col min="8964" max="8964" width="11.140625" style="71" customWidth="1"/>
    <col min="8965" max="8965" width="16.7109375" style="71" customWidth="1"/>
    <col min="8966" max="8966" width="14.140625" style="71" customWidth="1"/>
    <col min="8967" max="8967" width="11" style="71" customWidth="1"/>
    <col min="8968" max="8968" width="17" style="71" customWidth="1"/>
    <col min="8969" max="8969" width="16.7109375" style="71" customWidth="1"/>
    <col min="8970" max="8970" width="12.140625" style="71" customWidth="1"/>
    <col min="8971" max="8972" width="16.7109375" style="71" customWidth="1"/>
    <col min="8973" max="8973" width="12.7109375" style="71" customWidth="1"/>
    <col min="8974" max="8974" width="16.42578125" style="71" customWidth="1"/>
    <col min="8975" max="8975" width="13.5703125" style="71" customWidth="1"/>
    <col min="8976" max="8976" width="12.42578125" style="71" customWidth="1"/>
    <col min="8977" max="8977" width="14.7109375" style="71" customWidth="1"/>
    <col min="8978" max="8978" width="13.85546875" style="71" customWidth="1"/>
    <col min="8979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bestFit="1" customWidth="1"/>
    <col min="8985" max="8985" width="11.28515625" style="71" customWidth="1"/>
    <col min="8986" max="9216" width="9.140625" style="71"/>
    <col min="9217" max="9217" width="95.140625" style="71" customWidth="1"/>
    <col min="9218" max="9218" width="13.5703125" style="71" customWidth="1"/>
    <col min="9219" max="9219" width="16.7109375" style="71" customWidth="1"/>
    <col min="9220" max="9220" width="11.140625" style="71" customWidth="1"/>
    <col min="9221" max="9221" width="16.7109375" style="71" customWidth="1"/>
    <col min="9222" max="9222" width="14.140625" style="71" customWidth="1"/>
    <col min="9223" max="9223" width="11" style="71" customWidth="1"/>
    <col min="9224" max="9224" width="17" style="71" customWidth="1"/>
    <col min="9225" max="9225" width="16.7109375" style="71" customWidth="1"/>
    <col min="9226" max="9226" width="12.140625" style="71" customWidth="1"/>
    <col min="9227" max="9228" width="16.7109375" style="71" customWidth="1"/>
    <col min="9229" max="9229" width="12.7109375" style="71" customWidth="1"/>
    <col min="9230" max="9230" width="16.42578125" style="71" customWidth="1"/>
    <col min="9231" max="9231" width="13.5703125" style="71" customWidth="1"/>
    <col min="9232" max="9232" width="12.42578125" style="71" customWidth="1"/>
    <col min="9233" max="9233" width="14.7109375" style="71" customWidth="1"/>
    <col min="9234" max="9234" width="13.85546875" style="71" customWidth="1"/>
    <col min="9235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bestFit="1" customWidth="1"/>
    <col min="9241" max="9241" width="11.28515625" style="71" customWidth="1"/>
    <col min="9242" max="9472" width="9.140625" style="71"/>
    <col min="9473" max="9473" width="95.140625" style="71" customWidth="1"/>
    <col min="9474" max="9474" width="13.5703125" style="71" customWidth="1"/>
    <col min="9475" max="9475" width="16.7109375" style="71" customWidth="1"/>
    <col min="9476" max="9476" width="11.140625" style="71" customWidth="1"/>
    <col min="9477" max="9477" width="16.7109375" style="71" customWidth="1"/>
    <col min="9478" max="9478" width="14.140625" style="71" customWidth="1"/>
    <col min="9479" max="9479" width="11" style="71" customWidth="1"/>
    <col min="9480" max="9480" width="17" style="71" customWidth="1"/>
    <col min="9481" max="9481" width="16.7109375" style="71" customWidth="1"/>
    <col min="9482" max="9482" width="12.140625" style="71" customWidth="1"/>
    <col min="9483" max="9484" width="16.7109375" style="71" customWidth="1"/>
    <col min="9485" max="9485" width="12.7109375" style="71" customWidth="1"/>
    <col min="9486" max="9486" width="16.42578125" style="71" customWidth="1"/>
    <col min="9487" max="9487" width="13.5703125" style="71" customWidth="1"/>
    <col min="9488" max="9488" width="12.42578125" style="71" customWidth="1"/>
    <col min="9489" max="9489" width="14.7109375" style="71" customWidth="1"/>
    <col min="9490" max="9490" width="13.85546875" style="71" customWidth="1"/>
    <col min="9491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bestFit="1" customWidth="1"/>
    <col min="9497" max="9497" width="11.28515625" style="71" customWidth="1"/>
    <col min="9498" max="9728" width="9.140625" style="71"/>
    <col min="9729" max="9729" width="95.140625" style="71" customWidth="1"/>
    <col min="9730" max="9730" width="13.5703125" style="71" customWidth="1"/>
    <col min="9731" max="9731" width="16.7109375" style="71" customWidth="1"/>
    <col min="9732" max="9732" width="11.140625" style="71" customWidth="1"/>
    <col min="9733" max="9733" width="16.7109375" style="71" customWidth="1"/>
    <col min="9734" max="9734" width="14.140625" style="71" customWidth="1"/>
    <col min="9735" max="9735" width="11" style="71" customWidth="1"/>
    <col min="9736" max="9736" width="17" style="71" customWidth="1"/>
    <col min="9737" max="9737" width="16.7109375" style="71" customWidth="1"/>
    <col min="9738" max="9738" width="12.140625" style="71" customWidth="1"/>
    <col min="9739" max="9740" width="16.7109375" style="71" customWidth="1"/>
    <col min="9741" max="9741" width="12.7109375" style="71" customWidth="1"/>
    <col min="9742" max="9742" width="16.42578125" style="71" customWidth="1"/>
    <col min="9743" max="9743" width="13.5703125" style="71" customWidth="1"/>
    <col min="9744" max="9744" width="12.42578125" style="71" customWidth="1"/>
    <col min="9745" max="9745" width="14.7109375" style="71" customWidth="1"/>
    <col min="9746" max="9746" width="13.85546875" style="71" customWidth="1"/>
    <col min="9747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bestFit="1" customWidth="1"/>
    <col min="9753" max="9753" width="11.28515625" style="71" customWidth="1"/>
    <col min="9754" max="9984" width="9.140625" style="71"/>
    <col min="9985" max="9985" width="95.140625" style="71" customWidth="1"/>
    <col min="9986" max="9986" width="13.5703125" style="71" customWidth="1"/>
    <col min="9987" max="9987" width="16.7109375" style="71" customWidth="1"/>
    <col min="9988" max="9988" width="11.140625" style="71" customWidth="1"/>
    <col min="9989" max="9989" width="16.7109375" style="71" customWidth="1"/>
    <col min="9990" max="9990" width="14.140625" style="71" customWidth="1"/>
    <col min="9991" max="9991" width="11" style="71" customWidth="1"/>
    <col min="9992" max="9992" width="17" style="71" customWidth="1"/>
    <col min="9993" max="9993" width="16.7109375" style="71" customWidth="1"/>
    <col min="9994" max="9994" width="12.140625" style="71" customWidth="1"/>
    <col min="9995" max="9996" width="16.7109375" style="71" customWidth="1"/>
    <col min="9997" max="9997" width="12.7109375" style="71" customWidth="1"/>
    <col min="9998" max="9998" width="16.42578125" style="71" customWidth="1"/>
    <col min="9999" max="9999" width="13.5703125" style="71" customWidth="1"/>
    <col min="10000" max="10000" width="12.42578125" style="71" customWidth="1"/>
    <col min="10001" max="10001" width="14.7109375" style="71" customWidth="1"/>
    <col min="10002" max="10002" width="13.85546875" style="71" customWidth="1"/>
    <col min="10003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bestFit="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3.5703125" style="71" customWidth="1"/>
    <col min="10243" max="10243" width="16.7109375" style="71" customWidth="1"/>
    <col min="10244" max="10244" width="11.140625" style="71" customWidth="1"/>
    <col min="10245" max="10245" width="16.7109375" style="71" customWidth="1"/>
    <col min="10246" max="10246" width="14.140625" style="71" customWidth="1"/>
    <col min="10247" max="10247" width="11" style="71" customWidth="1"/>
    <col min="10248" max="10248" width="17" style="71" customWidth="1"/>
    <col min="10249" max="10249" width="16.7109375" style="71" customWidth="1"/>
    <col min="10250" max="10250" width="12.140625" style="71" customWidth="1"/>
    <col min="10251" max="10252" width="16.7109375" style="71" customWidth="1"/>
    <col min="10253" max="10253" width="12.7109375" style="71" customWidth="1"/>
    <col min="10254" max="10254" width="16.42578125" style="71" customWidth="1"/>
    <col min="10255" max="10255" width="13.5703125" style="71" customWidth="1"/>
    <col min="10256" max="10256" width="12.42578125" style="71" customWidth="1"/>
    <col min="10257" max="10257" width="14.7109375" style="71" customWidth="1"/>
    <col min="10258" max="10258" width="13.85546875" style="71" customWidth="1"/>
    <col min="10259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bestFit="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3.5703125" style="71" customWidth="1"/>
    <col min="10499" max="10499" width="16.7109375" style="71" customWidth="1"/>
    <col min="10500" max="10500" width="11.140625" style="71" customWidth="1"/>
    <col min="10501" max="10501" width="16.7109375" style="71" customWidth="1"/>
    <col min="10502" max="10502" width="14.140625" style="71" customWidth="1"/>
    <col min="10503" max="10503" width="11" style="71" customWidth="1"/>
    <col min="10504" max="10504" width="17" style="71" customWidth="1"/>
    <col min="10505" max="10505" width="16.7109375" style="71" customWidth="1"/>
    <col min="10506" max="10506" width="12.140625" style="71" customWidth="1"/>
    <col min="10507" max="10508" width="16.7109375" style="71" customWidth="1"/>
    <col min="10509" max="10509" width="12.7109375" style="71" customWidth="1"/>
    <col min="10510" max="10510" width="16.42578125" style="71" customWidth="1"/>
    <col min="10511" max="10511" width="13.5703125" style="71" customWidth="1"/>
    <col min="10512" max="10512" width="12.42578125" style="71" customWidth="1"/>
    <col min="10513" max="10513" width="14.7109375" style="71" customWidth="1"/>
    <col min="10514" max="10514" width="13.85546875" style="71" customWidth="1"/>
    <col min="10515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bestFit="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3.5703125" style="71" customWidth="1"/>
    <col min="10755" max="10755" width="16.7109375" style="71" customWidth="1"/>
    <col min="10756" max="10756" width="11.140625" style="71" customWidth="1"/>
    <col min="10757" max="10757" width="16.7109375" style="71" customWidth="1"/>
    <col min="10758" max="10758" width="14.140625" style="71" customWidth="1"/>
    <col min="10759" max="10759" width="11" style="71" customWidth="1"/>
    <col min="10760" max="10760" width="17" style="71" customWidth="1"/>
    <col min="10761" max="10761" width="16.7109375" style="71" customWidth="1"/>
    <col min="10762" max="10762" width="12.140625" style="71" customWidth="1"/>
    <col min="10763" max="10764" width="16.7109375" style="71" customWidth="1"/>
    <col min="10765" max="10765" width="12.7109375" style="71" customWidth="1"/>
    <col min="10766" max="10766" width="16.42578125" style="71" customWidth="1"/>
    <col min="10767" max="10767" width="13.5703125" style="71" customWidth="1"/>
    <col min="10768" max="10768" width="12.42578125" style="71" customWidth="1"/>
    <col min="10769" max="10769" width="14.7109375" style="71" customWidth="1"/>
    <col min="10770" max="10770" width="13.85546875" style="71" customWidth="1"/>
    <col min="10771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bestFit="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3.5703125" style="71" customWidth="1"/>
    <col min="11011" max="11011" width="16.7109375" style="71" customWidth="1"/>
    <col min="11012" max="11012" width="11.140625" style="71" customWidth="1"/>
    <col min="11013" max="11013" width="16.7109375" style="71" customWidth="1"/>
    <col min="11014" max="11014" width="14.140625" style="71" customWidth="1"/>
    <col min="11015" max="11015" width="11" style="71" customWidth="1"/>
    <col min="11016" max="11016" width="17" style="71" customWidth="1"/>
    <col min="11017" max="11017" width="16.7109375" style="71" customWidth="1"/>
    <col min="11018" max="11018" width="12.140625" style="71" customWidth="1"/>
    <col min="11019" max="11020" width="16.7109375" style="71" customWidth="1"/>
    <col min="11021" max="11021" width="12.7109375" style="71" customWidth="1"/>
    <col min="11022" max="11022" width="16.42578125" style="71" customWidth="1"/>
    <col min="11023" max="11023" width="13.5703125" style="71" customWidth="1"/>
    <col min="11024" max="11024" width="12.42578125" style="71" customWidth="1"/>
    <col min="11025" max="11025" width="14.7109375" style="71" customWidth="1"/>
    <col min="11026" max="11026" width="13.85546875" style="71" customWidth="1"/>
    <col min="11027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bestFit="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3.5703125" style="71" customWidth="1"/>
    <col min="11267" max="11267" width="16.7109375" style="71" customWidth="1"/>
    <col min="11268" max="11268" width="11.140625" style="71" customWidth="1"/>
    <col min="11269" max="11269" width="16.7109375" style="71" customWidth="1"/>
    <col min="11270" max="11270" width="14.140625" style="71" customWidth="1"/>
    <col min="11271" max="11271" width="11" style="71" customWidth="1"/>
    <col min="11272" max="11272" width="17" style="71" customWidth="1"/>
    <col min="11273" max="11273" width="16.7109375" style="71" customWidth="1"/>
    <col min="11274" max="11274" width="12.140625" style="71" customWidth="1"/>
    <col min="11275" max="11276" width="16.7109375" style="71" customWidth="1"/>
    <col min="11277" max="11277" width="12.7109375" style="71" customWidth="1"/>
    <col min="11278" max="11278" width="16.42578125" style="71" customWidth="1"/>
    <col min="11279" max="11279" width="13.5703125" style="71" customWidth="1"/>
    <col min="11280" max="11280" width="12.42578125" style="71" customWidth="1"/>
    <col min="11281" max="11281" width="14.7109375" style="71" customWidth="1"/>
    <col min="11282" max="11282" width="13.85546875" style="71" customWidth="1"/>
    <col min="11283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bestFit="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3.5703125" style="71" customWidth="1"/>
    <col min="11523" max="11523" width="16.7109375" style="71" customWidth="1"/>
    <col min="11524" max="11524" width="11.140625" style="71" customWidth="1"/>
    <col min="11525" max="11525" width="16.7109375" style="71" customWidth="1"/>
    <col min="11526" max="11526" width="14.140625" style="71" customWidth="1"/>
    <col min="11527" max="11527" width="11" style="71" customWidth="1"/>
    <col min="11528" max="11528" width="17" style="71" customWidth="1"/>
    <col min="11529" max="11529" width="16.7109375" style="71" customWidth="1"/>
    <col min="11530" max="11530" width="12.140625" style="71" customWidth="1"/>
    <col min="11531" max="11532" width="16.7109375" style="71" customWidth="1"/>
    <col min="11533" max="11533" width="12.7109375" style="71" customWidth="1"/>
    <col min="11534" max="11534" width="16.42578125" style="71" customWidth="1"/>
    <col min="11535" max="11535" width="13.5703125" style="71" customWidth="1"/>
    <col min="11536" max="11536" width="12.42578125" style="71" customWidth="1"/>
    <col min="11537" max="11537" width="14.7109375" style="71" customWidth="1"/>
    <col min="11538" max="11538" width="13.85546875" style="71" customWidth="1"/>
    <col min="11539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bestFit="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3.5703125" style="71" customWidth="1"/>
    <col min="11779" max="11779" width="16.7109375" style="71" customWidth="1"/>
    <col min="11780" max="11780" width="11.140625" style="71" customWidth="1"/>
    <col min="11781" max="11781" width="16.7109375" style="71" customWidth="1"/>
    <col min="11782" max="11782" width="14.140625" style="71" customWidth="1"/>
    <col min="11783" max="11783" width="11" style="71" customWidth="1"/>
    <col min="11784" max="11784" width="17" style="71" customWidth="1"/>
    <col min="11785" max="11785" width="16.7109375" style="71" customWidth="1"/>
    <col min="11786" max="11786" width="12.140625" style="71" customWidth="1"/>
    <col min="11787" max="11788" width="16.7109375" style="71" customWidth="1"/>
    <col min="11789" max="11789" width="12.7109375" style="71" customWidth="1"/>
    <col min="11790" max="11790" width="16.42578125" style="71" customWidth="1"/>
    <col min="11791" max="11791" width="13.5703125" style="71" customWidth="1"/>
    <col min="11792" max="11792" width="12.42578125" style="71" customWidth="1"/>
    <col min="11793" max="11793" width="14.7109375" style="71" customWidth="1"/>
    <col min="11794" max="11794" width="13.85546875" style="71" customWidth="1"/>
    <col min="11795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bestFit="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3.5703125" style="71" customWidth="1"/>
    <col min="12035" max="12035" width="16.7109375" style="71" customWidth="1"/>
    <col min="12036" max="12036" width="11.140625" style="71" customWidth="1"/>
    <col min="12037" max="12037" width="16.7109375" style="71" customWidth="1"/>
    <col min="12038" max="12038" width="14.140625" style="71" customWidth="1"/>
    <col min="12039" max="12039" width="11" style="71" customWidth="1"/>
    <col min="12040" max="12040" width="17" style="71" customWidth="1"/>
    <col min="12041" max="12041" width="16.7109375" style="71" customWidth="1"/>
    <col min="12042" max="12042" width="12.140625" style="71" customWidth="1"/>
    <col min="12043" max="12044" width="16.7109375" style="71" customWidth="1"/>
    <col min="12045" max="12045" width="12.7109375" style="71" customWidth="1"/>
    <col min="12046" max="12046" width="16.42578125" style="71" customWidth="1"/>
    <col min="12047" max="12047" width="13.5703125" style="71" customWidth="1"/>
    <col min="12048" max="12048" width="12.42578125" style="71" customWidth="1"/>
    <col min="12049" max="12049" width="14.7109375" style="71" customWidth="1"/>
    <col min="12050" max="12050" width="13.85546875" style="71" customWidth="1"/>
    <col min="12051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bestFit="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3.5703125" style="71" customWidth="1"/>
    <col min="12291" max="12291" width="16.7109375" style="71" customWidth="1"/>
    <col min="12292" max="12292" width="11.140625" style="71" customWidth="1"/>
    <col min="12293" max="12293" width="16.7109375" style="71" customWidth="1"/>
    <col min="12294" max="12294" width="14.140625" style="71" customWidth="1"/>
    <col min="12295" max="12295" width="11" style="71" customWidth="1"/>
    <col min="12296" max="12296" width="17" style="71" customWidth="1"/>
    <col min="12297" max="12297" width="16.7109375" style="71" customWidth="1"/>
    <col min="12298" max="12298" width="12.140625" style="71" customWidth="1"/>
    <col min="12299" max="12300" width="16.7109375" style="71" customWidth="1"/>
    <col min="12301" max="12301" width="12.7109375" style="71" customWidth="1"/>
    <col min="12302" max="12302" width="16.42578125" style="71" customWidth="1"/>
    <col min="12303" max="12303" width="13.5703125" style="71" customWidth="1"/>
    <col min="12304" max="12304" width="12.42578125" style="71" customWidth="1"/>
    <col min="12305" max="12305" width="14.7109375" style="71" customWidth="1"/>
    <col min="12306" max="12306" width="13.85546875" style="71" customWidth="1"/>
    <col min="12307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bestFit="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3.5703125" style="71" customWidth="1"/>
    <col min="12547" max="12547" width="16.7109375" style="71" customWidth="1"/>
    <col min="12548" max="12548" width="11.140625" style="71" customWidth="1"/>
    <col min="12549" max="12549" width="16.7109375" style="71" customWidth="1"/>
    <col min="12550" max="12550" width="14.140625" style="71" customWidth="1"/>
    <col min="12551" max="12551" width="11" style="71" customWidth="1"/>
    <col min="12552" max="12552" width="17" style="71" customWidth="1"/>
    <col min="12553" max="12553" width="16.7109375" style="71" customWidth="1"/>
    <col min="12554" max="12554" width="12.140625" style="71" customWidth="1"/>
    <col min="12555" max="12556" width="16.7109375" style="71" customWidth="1"/>
    <col min="12557" max="12557" width="12.7109375" style="71" customWidth="1"/>
    <col min="12558" max="12558" width="16.42578125" style="71" customWidth="1"/>
    <col min="12559" max="12559" width="13.5703125" style="71" customWidth="1"/>
    <col min="12560" max="12560" width="12.42578125" style="71" customWidth="1"/>
    <col min="12561" max="12561" width="14.7109375" style="71" customWidth="1"/>
    <col min="12562" max="12562" width="13.85546875" style="71" customWidth="1"/>
    <col min="12563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bestFit="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3.5703125" style="71" customWidth="1"/>
    <col min="12803" max="12803" width="16.7109375" style="71" customWidth="1"/>
    <col min="12804" max="12804" width="11.140625" style="71" customWidth="1"/>
    <col min="12805" max="12805" width="16.7109375" style="71" customWidth="1"/>
    <col min="12806" max="12806" width="14.140625" style="71" customWidth="1"/>
    <col min="12807" max="12807" width="11" style="71" customWidth="1"/>
    <col min="12808" max="12808" width="17" style="71" customWidth="1"/>
    <col min="12809" max="12809" width="16.7109375" style="71" customWidth="1"/>
    <col min="12810" max="12810" width="12.140625" style="71" customWidth="1"/>
    <col min="12811" max="12812" width="16.7109375" style="71" customWidth="1"/>
    <col min="12813" max="12813" width="12.7109375" style="71" customWidth="1"/>
    <col min="12814" max="12814" width="16.42578125" style="71" customWidth="1"/>
    <col min="12815" max="12815" width="13.5703125" style="71" customWidth="1"/>
    <col min="12816" max="12816" width="12.42578125" style="71" customWidth="1"/>
    <col min="12817" max="12817" width="14.7109375" style="71" customWidth="1"/>
    <col min="12818" max="12818" width="13.85546875" style="71" customWidth="1"/>
    <col min="12819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bestFit="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3.5703125" style="71" customWidth="1"/>
    <col min="13059" max="13059" width="16.7109375" style="71" customWidth="1"/>
    <col min="13060" max="13060" width="11.140625" style="71" customWidth="1"/>
    <col min="13061" max="13061" width="16.7109375" style="71" customWidth="1"/>
    <col min="13062" max="13062" width="14.140625" style="71" customWidth="1"/>
    <col min="13063" max="13063" width="11" style="71" customWidth="1"/>
    <col min="13064" max="13064" width="17" style="71" customWidth="1"/>
    <col min="13065" max="13065" width="16.7109375" style="71" customWidth="1"/>
    <col min="13066" max="13066" width="12.140625" style="71" customWidth="1"/>
    <col min="13067" max="13068" width="16.7109375" style="71" customWidth="1"/>
    <col min="13069" max="13069" width="12.7109375" style="71" customWidth="1"/>
    <col min="13070" max="13070" width="16.42578125" style="71" customWidth="1"/>
    <col min="13071" max="13071" width="13.5703125" style="71" customWidth="1"/>
    <col min="13072" max="13072" width="12.42578125" style="71" customWidth="1"/>
    <col min="13073" max="13073" width="14.7109375" style="71" customWidth="1"/>
    <col min="13074" max="13074" width="13.85546875" style="71" customWidth="1"/>
    <col min="13075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bestFit="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3.5703125" style="71" customWidth="1"/>
    <col min="13315" max="13315" width="16.7109375" style="71" customWidth="1"/>
    <col min="13316" max="13316" width="11.140625" style="71" customWidth="1"/>
    <col min="13317" max="13317" width="16.7109375" style="71" customWidth="1"/>
    <col min="13318" max="13318" width="14.140625" style="71" customWidth="1"/>
    <col min="13319" max="13319" width="11" style="71" customWidth="1"/>
    <col min="13320" max="13320" width="17" style="71" customWidth="1"/>
    <col min="13321" max="13321" width="16.7109375" style="71" customWidth="1"/>
    <col min="13322" max="13322" width="12.140625" style="71" customWidth="1"/>
    <col min="13323" max="13324" width="16.7109375" style="71" customWidth="1"/>
    <col min="13325" max="13325" width="12.7109375" style="71" customWidth="1"/>
    <col min="13326" max="13326" width="16.42578125" style="71" customWidth="1"/>
    <col min="13327" max="13327" width="13.5703125" style="71" customWidth="1"/>
    <col min="13328" max="13328" width="12.42578125" style="71" customWidth="1"/>
    <col min="13329" max="13329" width="14.7109375" style="71" customWidth="1"/>
    <col min="13330" max="13330" width="13.85546875" style="71" customWidth="1"/>
    <col min="13331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bestFit="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3.5703125" style="71" customWidth="1"/>
    <col min="13571" max="13571" width="16.7109375" style="71" customWidth="1"/>
    <col min="13572" max="13572" width="11.140625" style="71" customWidth="1"/>
    <col min="13573" max="13573" width="16.7109375" style="71" customWidth="1"/>
    <col min="13574" max="13574" width="14.140625" style="71" customWidth="1"/>
    <col min="13575" max="13575" width="11" style="71" customWidth="1"/>
    <col min="13576" max="13576" width="17" style="71" customWidth="1"/>
    <col min="13577" max="13577" width="16.7109375" style="71" customWidth="1"/>
    <col min="13578" max="13578" width="12.140625" style="71" customWidth="1"/>
    <col min="13579" max="13580" width="16.7109375" style="71" customWidth="1"/>
    <col min="13581" max="13581" width="12.7109375" style="71" customWidth="1"/>
    <col min="13582" max="13582" width="16.42578125" style="71" customWidth="1"/>
    <col min="13583" max="13583" width="13.5703125" style="71" customWidth="1"/>
    <col min="13584" max="13584" width="12.42578125" style="71" customWidth="1"/>
    <col min="13585" max="13585" width="14.7109375" style="71" customWidth="1"/>
    <col min="13586" max="13586" width="13.85546875" style="71" customWidth="1"/>
    <col min="13587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bestFit="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3.5703125" style="71" customWidth="1"/>
    <col min="13827" max="13827" width="16.7109375" style="71" customWidth="1"/>
    <col min="13828" max="13828" width="11.140625" style="71" customWidth="1"/>
    <col min="13829" max="13829" width="16.7109375" style="71" customWidth="1"/>
    <col min="13830" max="13830" width="14.140625" style="71" customWidth="1"/>
    <col min="13831" max="13831" width="11" style="71" customWidth="1"/>
    <col min="13832" max="13832" width="17" style="71" customWidth="1"/>
    <col min="13833" max="13833" width="16.7109375" style="71" customWidth="1"/>
    <col min="13834" max="13834" width="12.140625" style="71" customWidth="1"/>
    <col min="13835" max="13836" width="16.7109375" style="71" customWidth="1"/>
    <col min="13837" max="13837" width="12.7109375" style="71" customWidth="1"/>
    <col min="13838" max="13838" width="16.42578125" style="71" customWidth="1"/>
    <col min="13839" max="13839" width="13.5703125" style="71" customWidth="1"/>
    <col min="13840" max="13840" width="12.42578125" style="71" customWidth="1"/>
    <col min="13841" max="13841" width="14.7109375" style="71" customWidth="1"/>
    <col min="13842" max="13842" width="13.85546875" style="71" customWidth="1"/>
    <col min="13843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bestFit="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3.5703125" style="71" customWidth="1"/>
    <col min="14083" max="14083" width="16.7109375" style="71" customWidth="1"/>
    <col min="14084" max="14084" width="11.140625" style="71" customWidth="1"/>
    <col min="14085" max="14085" width="16.7109375" style="71" customWidth="1"/>
    <col min="14086" max="14086" width="14.140625" style="71" customWidth="1"/>
    <col min="14087" max="14087" width="11" style="71" customWidth="1"/>
    <col min="14088" max="14088" width="17" style="71" customWidth="1"/>
    <col min="14089" max="14089" width="16.7109375" style="71" customWidth="1"/>
    <col min="14090" max="14090" width="12.140625" style="71" customWidth="1"/>
    <col min="14091" max="14092" width="16.7109375" style="71" customWidth="1"/>
    <col min="14093" max="14093" width="12.7109375" style="71" customWidth="1"/>
    <col min="14094" max="14094" width="16.42578125" style="71" customWidth="1"/>
    <col min="14095" max="14095" width="13.5703125" style="71" customWidth="1"/>
    <col min="14096" max="14096" width="12.42578125" style="71" customWidth="1"/>
    <col min="14097" max="14097" width="14.7109375" style="71" customWidth="1"/>
    <col min="14098" max="14098" width="13.85546875" style="71" customWidth="1"/>
    <col min="14099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bestFit="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3.5703125" style="71" customWidth="1"/>
    <col min="14339" max="14339" width="16.7109375" style="71" customWidth="1"/>
    <col min="14340" max="14340" width="11.140625" style="71" customWidth="1"/>
    <col min="14341" max="14341" width="16.7109375" style="71" customWidth="1"/>
    <col min="14342" max="14342" width="14.140625" style="71" customWidth="1"/>
    <col min="14343" max="14343" width="11" style="71" customWidth="1"/>
    <col min="14344" max="14344" width="17" style="71" customWidth="1"/>
    <col min="14345" max="14345" width="16.7109375" style="71" customWidth="1"/>
    <col min="14346" max="14346" width="12.140625" style="71" customWidth="1"/>
    <col min="14347" max="14348" width="16.7109375" style="71" customWidth="1"/>
    <col min="14349" max="14349" width="12.7109375" style="71" customWidth="1"/>
    <col min="14350" max="14350" width="16.42578125" style="71" customWidth="1"/>
    <col min="14351" max="14351" width="13.5703125" style="71" customWidth="1"/>
    <col min="14352" max="14352" width="12.42578125" style="71" customWidth="1"/>
    <col min="14353" max="14353" width="14.7109375" style="71" customWidth="1"/>
    <col min="14354" max="14354" width="13.85546875" style="71" customWidth="1"/>
    <col min="14355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bestFit="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3.5703125" style="71" customWidth="1"/>
    <col min="14595" max="14595" width="16.7109375" style="71" customWidth="1"/>
    <col min="14596" max="14596" width="11.140625" style="71" customWidth="1"/>
    <col min="14597" max="14597" width="16.7109375" style="71" customWidth="1"/>
    <col min="14598" max="14598" width="14.140625" style="71" customWidth="1"/>
    <col min="14599" max="14599" width="11" style="71" customWidth="1"/>
    <col min="14600" max="14600" width="17" style="71" customWidth="1"/>
    <col min="14601" max="14601" width="16.7109375" style="71" customWidth="1"/>
    <col min="14602" max="14602" width="12.140625" style="71" customWidth="1"/>
    <col min="14603" max="14604" width="16.7109375" style="71" customWidth="1"/>
    <col min="14605" max="14605" width="12.7109375" style="71" customWidth="1"/>
    <col min="14606" max="14606" width="16.42578125" style="71" customWidth="1"/>
    <col min="14607" max="14607" width="13.5703125" style="71" customWidth="1"/>
    <col min="14608" max="14608" width="12.42578125" style="71" customWidth="1"/>
    <col min="14609" max="14609" width="14.7109375" style="71" customWidth="1"/>
    <col min="14610" max="14610" width="13.85546875" style="71" customWidth="1"/>
    <col min="14611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bestFit="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3.5703125" style="71" customWidth="1"/>
    <col min="14851" max="14851" width="16.7109375" style="71" customWidth="1"/>
    <col min="14852" max="14852" width="11.140625" style="71" customWidth="1"/>
    <col min="14853" max="14853" width="16.7109375" style="71" customWidth="1"/>
    <col min="14854" max="14854" width="14.140625" style="71" customWidth="1"/>
    <col min="14855" max="14855" width="11" style="71" customWidth="1"/>
    <col min="14856" max="14856" width="17" style="71" customWidth="1"/>
    <col min="14857" max="14857" width="16.7109375" style="71" customWidth="1"/>
    <col min="14858" max="14858" width="12.140625" style="71" customWidth="1"/>
    <col min="14859" max="14860" width="16.7109375" style="71" customWidth="1"/>
    <col min="14861" max="14861" width="12.7109375" style="71" customWidth="1"/>
    <col min="14862" max="14862" width="16.42578125" style="71" customWidth="1"/>
    <col min="14863" max="14863" width="13.5703125" style="71" customWidth="1"/>
    <col min="14864" max="14864" width="12.42578125" style="71" customWidth="1"/>
    <col min="14865" max="14865" width="14.7109375" style="71" customWidth="1"/>
    <col min="14866" max="14866" width="13.85546875" style="71" customWidth="1"/>
    <col min="14867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bestFit="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3.5703125" style="71" customWidth="1"/>
    <col min="15107" max="15107" width="16.7109375" style="71" customWidth="1"/>
    <col min="15108" max="15108" width="11.140625" style="71" customWidth="1"/>
    <col min="15109" max="15109" width="16.7109375" style="71" customWidth="1"/>
    <col min="15110" max="15110" width="14.140625" style="71" customWidth="1"/>
    <col min="15111" max="15111" width="11" style="71" customWidth="1"/>
    <col min="15112" max="15112" width="17" style="71" customWidth="1"/>
    <col min="15113" max="15113" width="16.7109375" style="71" customWidth="1"/>
    <col min="15114" max="15114" width="12.140625" style="71" customWidth="1"/>
    <col min="15115" max="15116" width="16.7109375" style="71" customWidth="1"/>
    <col min="15117" max="15117" width="12.7109375" style="71" customWidth="1"/>
    <col min="15118" max="15118" width="16.42578125" style="71" customWidth="1"/>
    <col min="15119" max="15119" width="13.5703125" style="71" customWidth="1"/>
    <col min="15120" max="15120" width="12.42578125" style="71" customWidth="1"/>
    <col min="15121" max="15121" width="14.7109375" style="71" customWidth="1"/>
    <col min="15122" max="15122" width="13.85546875" style="71" customWidth="1"/>
    <col min="15123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bestFit="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3.5703125" style="71" customWidth="1"/>
    <col min="15363" max="15363" width="16.7109375" style="71" customWidth="1"/>
    <col min="15364" max="15364" width="11.140625" style="71" customWidth="1"/>
    <col min="15365" max="15365" width="16.7109375" style="71" customWidth="1"/>
    <col min="15366" max="15366" width="14.140625" style="71" customWidth="1"/>
    <col min="15367" max="15367" width="11" style="71" customWidth="1"/>
    <col min="15368" max="15368" width="17" style="71" customWidth="1"/>
    <col min="15369" max="15369" width="16.7109375" style="71" customWidth="1"/>
    <col min="15370" max="15370" width="12.140625" style="71" customWidth="1"/>
    <col min="15371" max="15372" width="16.7109375" style="71" customWidth="1"/>
    <col min="15373" max="15373" width="12.7109375" style="71" customWidth="1"/>
    <col min="15374" max="15374" width="16.42578125" style="71" customWidth="1"/>
    <col min="15375" max="15375" width="13.5703125" style="71" customWidth="1"/>
    <col min="15376" max="15376" width="12.42578125" style="71" customWidth="1"/>
    <col min="15377" max="15377" width="14.7109375" style="71" customWidth="1"/>
    <col min="15378" max="15378" width="13.85546875" style="71" customWidth="1"/>
    <col min="15379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bestFit="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3.5703125" style="71" customWidth="1"/>
    <col min="15619" max="15619" width="16.7109375" style="71" customWidth="1"/>
    <col min="15620" max="15620" width="11.140625" style="71" customWidth="1"/>
    <col min="15621" max="15621" width="16.7109375" style="71" customWidth="1"/>
    <col min="15622" max="15622" width="14.140625" style="71" customWidth="1"/>
    <col min="15623" max="15623" width="11" style="71" customWidth="1"/>
    <col min="15624" max="15624" width="17" style="71" customWidth="1"/>
    <col min="15625" max="15625" width="16.7109375" style="71" customWidth="1"/>
    <col min="15626" max="15626" width="12.140625" style="71" customWidth="1"/>
    <col min="15627" max="15628" width="16.7109375" style="71" customWidth="1"/>
    <col min="15629" max="15629" width="12.7109375" style="71" customWidth="1"/>
    <col min="15630" max="15630" width="16.42578125" style="71" customWidth="1"/>
    <col min="15631" max="15631" width="13.5703125" style="71" customWidth="1"/>
    <col min="15632" max="15632" width="12.42578125" style="71" customWidth="1"/>
    <col min="15633" max="15633" width="14.7109375" style="71" customWidth="1"/>
    <col min="15634" max="15634" width="13.85546875" style="71" customWidth="1"/>
    <col min="15635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bestFit="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3.5703125" style="71" customWidth="1"/>
    <col min="15875" max="15875" width="16.7109375" style="71" customWidth="1"/>
    <col min="15876" max="15876" width="11.140625" style="71" customWidth="1"/>
    <col min="15877" max="15877" width="16.7109375" style="71" customWidth="1"/>
    <col min="15878" max="15878" width="14.140625" style="71" customWidth="1"/>
    <col min="15879" max="15879" width="11" style="71" customWidth="1"/>
    <col min="15880" max="15880" width="17" style="71" customWidth="1"/>
    <col min="15881" max="15881" width="16.7109375" style="71" customWidth="1"/>
    <col min="15882" max="15882" width="12.140625" style="71" customWidth="1"/>
    <col min="15883" max="15884" width="16.7109375" style="71" customWidth="1"/>
    <col min="15885" max="15885" width="12.7109375" style="71" customWidth="1"/>
    <col min="15886" max="15886" width="16.42578125" style="71" customWidth="1"/>
    <col min="15887" max="15887" width="13.5703125" style="71" customWidth="1"/>
    <col min="15888" max="15888" width="12.42578125" style="71" customWidth="1"/>
    <col min="15889" max="15889" width="14.7109375" style="71" customWidth="1"/>
    <col min="15890" max="15890" width="13.85546875" style="71" customWidth="1"/>
    <col min="15891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bestFit="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3.5703125" style="71" customWidth="1"/>
    <col min="16131" max="16131" width="16.7109375" style="71" customWidth="1"/>
    <col min="16132" max="16132" width="11.140625" style="71" customWidth="1"/>
    <col min="16133" max="16133" width="16.7109375" style="71" customWidth="1"/>
    <col min="16134" max="16134" width="14.140625" style="71" customWidth="1"/>
    <col min="16135" max="16135" width="11" style="71" customWidth="1"/>
    <col min="16136" max="16136" width="17" style="71" customWidth="1"/>
    <col min="16137" max="16137" width="16.7109375" style="71" customWidth="1"/>
    <col min="16138" max="16138" width="12.140625" style="71" customWidth="1"/>
    <col min="16139" max="16140" width="16.7109375" style="71" customWidth="1"/>
    <col min="16141" max="16141" width="12.7109375" style="71" customWidth="1"/>
    <col min="16142" max="16142" width="16.42578125" style="71" customWidth="1"/>
    <col min="16143" max="16143" width="13.5703125" style="71" customWidth="1"/>
    <col min="16144" max="16144" width="12.42578125" style="71" customWidth="1"/>
    <col min="16145" max="16145" width="14.7109375" style="71" customWidth="1"/>
    <col min="16146" max="16146" width="13.85546875" style="71" customWidth="1"/>
    <col min="16147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bestFit="1" customWidth="1"/>
    <col min="16153" max="16153" width="11.28515625" style="71" customWidth="1"/>
    <col min="16154" max="16384" width="9.140625" style="71"/>
  </cols>
  <sheetData>
    <row r="1" spans="1:21" ht="25.5" customHeight="1">
      <c r="A1" s="6645" t="s">
        <v>276</v>
      </c>
      <c r="B1" s="6645"/>
      <c r="C1" s="6645"/>
      <c r="D1" s="6645"/>
      <c r="E1" s="6645"/>
      <c r="F1" s="6645"/>
      <c r="G1" s="6645"/>
      <c r="H1" s="6645"/>
      <c r="I1" s="6645"/>
      <c r="J1" s="6645"/>
      <c r="K1" s="6645"/>
      <c r="L1" s="6645"/>
      <c r="M1" s="6645"/>
      <c r="N1" s="6645"/>
      <c r="O1" s="6645"/>
      <c r="P1" s="6645"/>
      <c r="Q1" s="542"/>
      <c r="R1" s="542"/>
      <c r="S1" s="542"/>
      <c r="T1" s="542"/>
    </row>
    <row r="2" spans="1:21">
      <c r="A2" s="6646" t="s">
        <v>193</v>
      </c>
      <c r="B2" s="6646"/>
      <c r="C2" s="6646"/>
      <c r="D2" s="6646"/>
      <c r="E2" s="6646"/>
      <c r="F2" s="6646"/>
      <c r="G2" s="6646"/>
      <c r="H2" s="6646"/>
      <c r="I2" s="6646"/>
      <c r="J2" s="6646"/>
      <c r="K2" s="6646"/>
      <c r="L2" s="6646"/>
      <c r="M2" s="6646"/>
      <c r="N2" s="6646"/>
      <c r="O2" s="6646"/>
      <c r="P2" s="6646"/>
    </row>
    <row r="3" spans="1:21" ht="25.5" customHeight="1">
      <c r="A3" s="6645" t="s">
        <v>394</v>
      </c>
      <c r="B3" s="6645"/>
      <c r="C3" s="6645"/>
      <c r="D3" s="6645"/>
      <c r="E3" s="6645"/>
      <c r="F3" s="6645"/>
      <c r="G3" s="6645"/>
      <c r="H3" s="6645"/>
      <c r="I3" s="6645"/>
      <c r="J3" s="6645"/>
      <c r="K3" s="6645"/>
      <c r="L3" s="6645"/>
      <c r="M3" s="6645"/>
      <c r="N3" s="6645"/>
      <c r="O3" s="6645"/>
      <c r="P3" s="6645"/>
      <c r="Q3" s="791"/>
      <c r="R3" s="791"/>
    </row>
    <row r="4" spans="1:21">
      <c r="A4" s="480"/>
    </row>
    <row r="5" spans="1:21" ht="18.75" customHeight="1">
      <c r="A5" s="6648" t="s">
        <v>1</v>
      </c>
      <c r="B5" s="6651" t="s">
        <v>2</v>
      </c>
      <c r="C5" s="6652"/>
      <c r="D5" s="7356"/>
      <c r="E5" s="6651" t="s">
        <v>3</v>
      </c>
      <c r="F5" s="6652"/>
      <c r="G5" s="7356"/>
      <c r="H5" s="6651" t="s">
        <v>4</v>
      </c>
      <c r="I5" s="6652"/>
      <c r="J5" s="7356"/>
      <c r="K5" s="6651" t="s">
        <v>5</v>
      </c>
      <c r="L5" s="6652"/>
      <c r="M5" s="7356"/>
      <c r="N5" s="6651">
        <v>5</v>
      </c>
      <c r="O5" s="6652"/>
      <c r="P5" s="7356"/>
      <c r="Q5" s="6660" t="s">
        <v>22</v>
      </c>
      <c r="R5" s="6661"/>
      <c r="S5" s="6662"/>
      <c r="T5" s="543"/>
      <c r="U5" s="543"/>
    </row>
    <row r="6" spans="1:21" ht="26.25">
      <c r="A6" s="7354"/>
      <c r="B6" s="7357"/>
      <c r="C6" s="7358"/>
      <c r="D6" s="7359"/>
      <c r="E6" s="7360"/>
      <c r="F6" s="7361"/>
      <c r="G6" s="7362"/>
      <c r="H6" s="7360"/>
      <c r="I6" s="7361"/>
      <c r="J6" s="7362"/>
      <c r="K6" s="7357"/>
      <c r="L6" s="7358"/>
      <c r="M6" s="7359"/>
      <c r="N6" s="7357"/>
      <c r="O6" s="7358"/>
      <c r="P6" s="7359"/>
      <c r="Q6" s="7352"/>
      <c r="R6" s="6664"/>
      <c r="S6" s="7353"/>
      <c r="T6" s="543"/>
      <c r="U6" s="543"/>
    </row>
    <row r="7" spans="1:21" ht="60">
      <c r="A7" s="7355"/>
      <c r="B7" s="834" t="s">
        <v>7</v>
      </c>
      <c r="C7" s="834" t="s">
        <v>8</v>
      </c>
      <c r="D7" s="1338" t="s">
        <v>9</v>
      </c>
      <c r="E7" s="834" t="s">
        <v>7</v>
      </c>
      <c r="F7" s="834" t="s">
        <v>8</v>
      </c>
      <c r="G7" s="1338" t="s">
        <v>9</v>
      </c>
      <c r="H7" s="834" t="s">
        <v>194</v>
      </c>
      <c r="I7" s="834" t="s">
        <v>8</v>
      </c>
      <c r="J7" s="1338" t="s">
        <v>9</v>
      </c>
      <c r="K7" s="834" t="s">
        <v>7</v>
      </c>
      <c r="L7" s="834" t="s">
        <v>8</v>
      </c>
      <c r="M7" s="1338" t="s">
        <v>9</v>
      </c>
      <c r="N7" s="834" t="s">
        <v>194</v>
      </c>
      <c r="O7" s="834" t="s">
        <v>8</v>
      </c>
      <c r="P7" s="1338" t="s">
        <v>9</v>
      </c>
      <c r="Q7" s="834" t="s">
        <v>7</v>
      </c>
      <c r="R7" s="834" t="s">
        <v>8</v>
      </c>
      <c r="S7" s="816" t="s">
        <v>9</v>
      </c>
      <c r="T7" s="543"/>
      <c r="U7" s="543"/>
    </row>
    <row r="8" spans="1:21" ht="27" thickBot="1">
      <c r="A8" s="817" t="s">
        <v>10</v>
      </c>
      <c r="B8" s="818"/>
      <c r="C8" s="818"/>
      <c r="D8" s="818"/>
      <c r="E8" s="818"/>
      <c r="F8" s="818"/>
      <c r="G8" s="819"/>
      <c r="H8" s="820"/>
      <c r="I8" s="818"/>
      <c r="J8" s="818"/>
      <c r="K8" s="818"/>
      <c r="L8" s="818"/>
      <c r="M8" s="819"/>
      <c r="N8" s="818"/>
      <c r="O8" s="818"/>
      <c r="P8" s="819"/>
      <c r="Q8" s="818"/>
      <c r="R8" s="818"/>
      <c r="S8" s="819"/>
      <c r="T8" s="543"/>
      <c r="U8" s="543"/>
    </row>
    <row r="9" spans="1:21" ht="40.5" customHeight="1">
      <c r="A9" s="852" t="s">
        <v>278</v>
      </c>
      <c r="B9" s="821">
        <v>0</v>
      </c>
      <c r="C9" s="765">
        <v>0</v>
      </c>
      <c r="D9" s="766">
        <v>0</v>
      </c>
      <c r="E9" s="4317">
        <v>0</v>
      </c>
      <c r="F9" s="4331">
        <v>0</v>
      </c>
      <c r="G9" s="4318">
        <v>0</v>
      </c>
      <c r="H9" s="4318">
        <v>7</v>
      </c>
      <c r="I9" s="4321">
        <v>2</v>
      </c>
      <c r="J9" s="4320">
        <v>9</v>
      </c>
      <c r="K9" s="4319">
        <v>6</v>
      </c>
      <c r="L9" s="4321">
        <v>1</v>
      </c>
      <c r="M9" s="4320">
        <v>7</v>
      </c>
      <c r="N9" s="2771">
        <v>9</v>
      </c>
      <c r="O9" s="2606">
        <v>0</v>
      </c>
      <c r="P9" s="2607">
        <v>9</v>
      </c>
      <c r="Q9" s="831">
        <f>B9+E9+H9+N93+K9+N9</f>
        <v>22</v>
      </c>
      <c r="R9" s="831">
        <f>C9+F9+I9+O9+L9</f>
        <v>3</v>
      </c>
      <c r="S9" s="832">
        <f>SUM(Q9:R9)</f>
        <v>25</v>
      </c>
      <c r="T9" s="543"/>
      <c r="U9" s="543"/>
    </row>
    <row r="10" spans="1:21" ht="26.25">
      <c r="A10" s="852" t="s">
        <v>279</v>
      </c>
      <c r="B10" s="821">
        <v>0</v>
      </c>
      <c r="C10" s="765">
        <v>0</v>
      </c>
      <c r="D10" s="766">
        <v>0</v>
      </c>
      <c r="E10" s="4317">
        <v>0</v>
      </c>
      <c r="F10" s="4331">
        <v>0</v>
      </c>
      <c r="G10" s="4318">
        <v>0</v>
      </c>
      <c r="H10" s="4319">
        <v>0</v>
      </c>
      <c r="I10" s="4321">
        <v>0</v>
      </c>
      <c r="J10" s="4320">
        <v>0</v>
      </c>
      <c r="K10" s="4319">
        <v>0</v>
      </c>
      <c r="L10" s="4321">
        <v>0</v>
      </c>
      <c r="M10" s="4320">
        <v>0</v>
      </c>
      <c r="N10" s="2771">
        <v>0</v>
      </c>
      <c r="O10" s="2606">
        <v>0</v>
      </c>
      <c r="P10" s="2607">
        <v>0</v>
      </c>
      <c r="Q10" s="831">
        <f>B10+E10+H10+N94+K10+N10</f>
        <v>0</v>
      </c>
      <c r="R10" s="831">
        <f>C10+F10+I10+O10+L10</f>
        <v>0</v>
      </c>
      <c r="S10" s="832">
        <f>SUM(Q10:R10)</f>
        <v>0</v>
      </c>
      <c r="T10" s="543"/>
      <c r="U10" s="543"/>
    </row>
    <row r="11" spans="1:21" ht="26.25">
      <c r="A11" s="852" t="s">
        <v>280</v>
      </c>
      <c r="B11" s="821">
        <v>0</v>
      </c>
      <c r="C11" s="765">
        <v>0</v>
      </c>
      <c r="D11" s="766">
        <v>0</v>
      </c>
      <c r="E11" s="4317">
        <v>8</v>
      </c>
      <c r="F11" s="4331">
        <v>10</v>
      </c>
      <c r="G11" s="4318">
        <v>18</v>
      </c>
      <c r="H11" s="4319">
        <v>9</v>
      </c>
      <c r="I11" s="4321">
        <v>6</v>
      </c>
      <c r="J11" s="4320">
        <v>15</v>
      </c>
      <c r="K11" s="4319">
        <v>16</v>
      </c>
      <c r="L11" s="4321">
        <v>6</v>
      </c>
      <c r="M11" s="4320">
        <f>K11+L11</f>
        <v>22</v>
      </c>
      <c r="N11" s="2771">
        <v>13</v>
      </c>
      <c r="O11" s="2606">
        <v>2</v>
      </c>
      <c r="P11" s="2607">
        <f>N11+O11</f>
        <v>15</v>
      </c>
      <c r="Q11" s="831">
        <f>B11+E11+H11+N95+K11+N11</f>
        <v>46</v>
      </c>
      <c r="R11" s="831">
        <f>C11+F11+I11+O11+L11</f>
        <v>24</v>
      </c>
      <c r="S11" s="832">
        <f>SUM(Q11:R11)</f>
        <v>70</v>
      </c>
      <c r="T11" s="543"/>
      <c r="U11" s="543"/>
    </row>
    <row r="12" spans="1:21" ht="27" thickBot="1">
      <c r="A12" s="852" t="s">
        <v>281</v>
      </c>
      <c r="B12" s="821">
        <v>0</v>
      </c>
      <c r="C12" s="765">
        <v>0</v>
      </c>
      <c r="D12" s="766">
        <v>0</v>
      </c>
      <c r="E12" s="4317">
        <v>6</v>
      </c>
      <c r="F12" s="4331">
        <v>0</v>
      </c>
      <c r="G12" s="4318">
        <v>6</v>
      </c>
      <c r="H12" s="4319">
        <v>9</v>
      </c>
      <c r="I12" s="4321">
        <v>2</v>
      </c>
      <c r="J12" s="4320">
        <v>11</v>
      </c>
      <c r="K12" s="4319">
        <v>9</v>
      </c>
      <c r="L12" s="4321">
        <v>1</v>
      </c>
      <c r="M12" s="4320">
        <v>10</v>
      </c>
      <c r="N12" s="2771">
        <v>7</v>
      </c>
      <c r="O12" s="2606">
        <v>1</v>
      </c>
      <c r="P12" s="2607">
        <v>8</v>
      </c>
      <c r="Q12" s="831">
        <f>B12+E12+H12+N96+K12+N12</f>
        <v>31</v>
      </c>
      <c r="R12" s="831">
        <f>C12+F12+I12+O12+L12</f>
        <v>4</v>
      </c>
      <c r="S12" s="832">
        <f>SUM(Q12:R12)</f>
        <v>35</v>
      </c>
      <c r="T12" s="543"/>
      <c r="U12" s="543"/>
    </row>
    <row r="13" spans="1:21" ht="27" thickBot="1">
      <c r="A13" s="822" t="s">
        <v>27</v>
      </c>
      <c r="B13" s="763">
        <f>SUM(B9:B12)</f>
        <v>0</v>
      </c>
      <c r="C13" s="763">
        <f>SUM(C9:C12)</f>
        <v>0</v>
      </c>
      <c r="D13" s="763">
        <f>SUM(D9:D12)</f>
        <v>0</v>
      </c>
      <c r="E13" s="4322">
        <f t="shared" ref="E13:M13" si="0">SUM(E9:E12)</f>
        <v>14</v>
      </c>
      <c r="F13" s="4322">
        <f t="shared" si="0"/>
        <v>10</v>
      </c>
      <c r="G13" s="4322">
        <v>26</v>
      </c>
      <c r="H13" s="4322">
        <f t="shared" si="0"/>
        <v>25</v>
      </c>
      <c r="I13" s="4322">
        <f t="shared" si="0"/>
        <v>10</v>
      </c>
      <c r="J13" s="4322">
        <f t="shared" si="0"/>
        <v>35</v>
      </c>
      <c r="K13" s="4322">
        <f t="shared" si="0"/>
        <v>31</v>
      </c>
      <c r="L13" s="4322">
        <f t="shared" si="0"/>
        <v>8</v>
      </c>
      <c r="M13" s="4322">
        <f t="shared" si="0"/>
        <v>39</v>
      </c>
      <c r="N13" s="2775">
        <f t="shared" ref="N13:P13" si="1">SUM(N9:N12)</f>
        <v>29</v>
      </c>
      <c r="O13" s="2775">
        <f t="shared" si="1"/>
        <v>3</v>
      </c>
      <c r="P13" s="2775">
        <f t="shared" si="1"/>
        <v>32</v>
      </c>
      <c r="Q13" s="763">
        <f t="shared" ref="Q13:S13" si="2">SUM(Q9:Q12)</f>
        <v>99</v>
      </c>
      <c r="R13" s="763">
        <f t="shared" si="2"/>
        <v>31</v>
      </c>
      <c r="S13" s="764">
        <f t="shared" si="2"/>
        <v>130</v>
      </c>
      <c r="T13" s="543"/>
      <c r="U13" s="543"/>
    </row>
    <row r="14" spans="1:21" ht="27" thickBot="1">
      <c r="A14" s="822" t="s">
        <v>15</v>
      </c>
      <c r="B14" s="757"/>
      <c r="C14" s="758"/>
      <c r="D14" s="759"/>
      <c r="E14" s="3339"/>
      <c r="F14" s="3339"/>
      <c r="G14" s="3340"/>
      <c r="H14" s="3339"/>
      <c r="I14" s="3339"/>
      <c r="J14" s="3341"/>
      <c r="K14" s="4323"/>
      <c r="L14" s="3339"/>
      <c r="M14" s="3340"/>
      <c r="N14" s="2777"/>
      <c r="O14" s="755"/>
      <c r="P14" s="992"/>
      <c r="Q14" s="823"/>
      <c r="R14" s="153"/>
      <c r="S14" s="154"/>
      <c r="T14" s="545"/>
      <c r="U14" s="545"/>
    </row>
    <row r="15" spans="1:21" ht="27" thickBot="1">
      <c r="A15" s="825" t="s">
        <v>16</v>
      </c>
      <c r="B15" s="756"/>
      <c r="C15" s="760"/>
      <c r="D15" s="761"/>
      <c r="E15" s="4324"/>
      <c r="F15" s="4325"/>
      <c r="G15" s="4326"/>
      <c r="H15" s="4324"/>
      <c r="I15" s="4284" t="s">
        <v>28</v>
      </c>
      <c r="J15" s="4327"/>
      <c r="K15" s="4328"/>
      <c r="L15" s="4325"/>
      <c r="M15" s="4326"/>
      <c r="N15" s="2781"/>
      <c r="O15" s="2779"/>
      <c r="P15" s="2780"/>
      <c r="Q15" s="833"/>
      <c r="R15" s="837"/>
      <c r="S15" s="761"/>
      <c r="T15" s="505"/>
      <c r="U15" s="505"/>
    </row>
    <row r="16" spans="1:21" ht="40.5">
      <c r="A16" s="891" t="s">
        <v>278</v>
      </c>
      <c r="B16" s="1330">
        <v>0</v>
      </c>
      <c r="C16" s="1331">
        <v>0</v>
      </c>
      <c r="D16" s="1332">
        <v>0</v>
      </c>
      <c r="E16" s="4376">
        <v>0</v>
      </c>
      <c r="F16" s="4377">
        <v>0</v>
      </c>
      <c r="G16" s="4378">
        <v>0</v>
      </c>
      <c r="H16" s="4379">
        <v>7</v>
      </c>
      <c r="I16" s="4380">
        <v>2</v>
      </c>
      <c r="J16" s="4381">
        <v>9</v>
      </c>
      <c r="K16" s="4379">
        <v>6</v>
      </c>
      <c r="L16" s="4380">
        <v>1</v>
      </c>
      <c r="M16" s="4382">
        <v>7</v>
      </c>
      <c r="N16" s="2803">
        <v>9</v>
      </c>
      <c r="O16" s="2508">
        <v>0</v>
      </c>
      <c r="P16" s="2633">
        <v>9</v>
      </c>
      <c r="Q16" s="1919">
        <f>B16+E16+H16+N100+K16+N16</f>
        <v>22</v>
      </c>
      <c r="R16" s="1919">
        <f>C16+F16+I16+O16+L16</f>
        <v>3</v>
      </c>
      <c r="S16" s="1920">
        <f t="shared" ref="S16:S22" si="3">SUM(Q16:R16)</f>
        <v>25</v>
      </c>
      <c r="T16" s="505"/>
      <c r="U16" s="505"/>
    </row>
    <row r="17" spans="1:21" ht="26.25">
      <c r="A17" s="852" t="s">
        <v>279</v>
      </c>
      <c r="B17" s="1326">
        <v>0</v>
      </c>
      <c r="C17" s="1329">
        <v>0</v>
      </c>
      <c r="D17" s="1327">
        <v>0</v>
      </c>
      <c r="E17" s="4317">
        <v>0</v>
      </c>
      <c r="F17" s="4331">
        <v>0</v>
      </c>
      <c r="G17" s="4318">
        <v>0</v>
      </c>
      <c r="H17" s="4319">
        <v>0</v>
      </c>
      <c r="I17" s="4321">
        <v>0</v>
      </c>
      <c r="J17" s="4320">
        <v>0</v>
      </c>
      <c r="K17" s="4319">
        <v>0</v>
      </c>
      <c r="L17" s="4321">
        <v>0</v>
      </c>
      <c r="M17" s="4383">
        <v>0</v>
      </c>
      <c r="N17" s="2771">
        <v>0</v>
      </c>
      <c r="O17" s="2606">
        <v>0</v>
      </c>
      <c r="P17" s="2607">
        <v>0</v>
      </c>
      <c r="Q17" s="1912">
        <f>B17+E17+H17+N101+K17+N17</f>
        <v>0</v>
      </c>
      <c r="R17" s="1912">
        <f>C17+F17+I17+O17+L17</f>
        <v>0</v>
      </c>
      <c r="S17" s="1913">
        <f t="shared" si="3"/>
        <v>0</v>
      </c>
      <c r="T17" s="505"/>
      <c r="U17" s="505"/>
    </row>
    <row r="18" spans="1:21" ht="26.25">
      <c r="A18" s="852" t="s">
        <v>280</v>
      </c>
      <c r="B18" s="1326">
        <v>0</v>
      </c>
      <c r="C18" s="1329">
        <v>0</v>
      </c>
      <c r="D18" s="1327">
        <v>0</v>
      </c>
      <c r="E18" s="4317">
        <v>8</v>
      </c>
      <c r="F18" s="4331">
        <v>10</v>
      </c>
      <c r="G18" s="4318">
        <v>18</v>
      </c>
      <c r="H18" s="4319">
        <v>9</v>
      </c>
      <c r="I18" s="4321">
        <v>6</v>
      </c>
      <c r="J18" s="4320">
        <v>15</v>
      </c>
      <c r="K18" s="4319">
        <v>15</v>
      </c>
      <c r="L18" s="4321">
        <v>6</v>
      </c>
      <c r="M18" s="4383">
        <v>21</v>
      </c>
      <c r="N18" s="2771">
        <v>12</v>
      </c>
      <c r="O18" s="2606">
        <v>2</v>
      </c>
      <c r="P18" s="2607">
        <v>14</v>
      </c>
      <c r="Q18" s="1912">
        <f>B18+E18+H18+N102+K18+N18</f>
        <v>44</v>
      </c>
      <c r="R18" s="1912">
        <f>C18+F18+I18+O18+L18</f>
        <v>24</v>
      </c>
      <c r="S18" s="1913">
        <f t="shared" si="3"/>
        <v>68</v>
      </c>
      <c r="T18" s="505"/>
      <c r="U18" s="505"/>
    </row>
    <row r="19" spans="1:21" ht="27" thickBot="1">
      <c r="A19" s="852" t="s">
        <v>281</v>
      </c>
      <c r="B19" s="1326">
        <v>0</v>
      </c>
      <c r="C19" s="1329">
        <v>0</v>
      </c>
      <c r="D19" s="1327">
        <v>0</v>
      </c>
      <c r="E19" s="4317">
        <v>6</v>
      </c>
      <c r="F19" s="4331">
        <v>0</v>
      </c>
      <c r="G19" s="4318">
        <v>6</v>
      </c>
      <c r="H19" s="4319">
        <v>9</v>
      </c>
      <c r="I19" s="4321">
        <v>2</v>
      </c>
      <c r="J19" s="4320">
        <v>11</v>
      </c>
      <c r="K19" s="4319">
        <v>9</v>
      </c>
      <c r="L19" s="4321">
        <v>1</v>
      </c>
      <c r="M19" s="4383">
        <v>10</v>
      </c>
      <c r="N19" s="2771">
        <v>7</v>
      </c>
      <c r="O19" s="2606">
        <v>1</v>
      </c>
      <c r="P19" s="2607">
        <v>8</v>
      </c>
      <c r="Q19" s="1912">
        <f>B19+E19+H19+N103+K19+N19</f>
        <v>31</v>
      </c>
      <c r="R19" s="1912">
        <f>C19+F19+I19+O19+L19</f>
        <v>4</v>
      </c>
      <c r="S19" s="1913">
        <f t="shared" si="3"/>
        <v>35</v>
      </c>
      <c r="T19" s="505"/>
      <c r="U19" s="505"/>
    </row>
    <row r="20" spans="1:21" ht="26.25" thickBot="1">
      <c r="A20" s="827" t="s">
        <v>17</v>
      </c>
      <c r="B20" s="1328">
        <f>SUM(B16:B19)</f>
        <v>0</v>
      </c>
      <c r="C20" s="1328">
        <f>SUM(C16:C19)</f>
        <v>0</v>
      </c>
      <c r="D20" s="1328">
        <f>SUM(D16:D19)</f>
        <v>0</v>
      </c>
      <c r="E20" s="4322">
        <f t="shared" ref="E20:M20" si="4">SUM(E16:E19)</f>
        <v>14</v>
      </c>
      <c r="F20" s="4322">
        <f t="shared" si="4"/>
        <v>10</v>
      </c>
      <c r="G20" s="4322">
        <f t="shared" si="4"/>
        <v>24</v>
      </c>
      <c r="H20" s="4322">
        <f t="shared" si="4"/>
        <v>25</v>
      </c>
      <c r="I20" s="4322">
        <f t="shared" si="4"/>
        <v>10</v>
      </c>
      <c r="J20" s="4322">
        <f t="shared" si="4"/>
        <v>35</v>
      </c>
      <c r="K20" s="4322">
        <f t="shared" si="4"/>
        <v>30</v>
      </c>
      <c r="L20" s="4322">
        <f t="shared" si="4"/>
        <v>8</v>
      </c>
      <c r="M20" s="4384">
        <f t="shared" si="4"/>
        <v>38</v>
      </c>
      <c r="N20" s="2775">
        <f t="shared" ref="N20:P20" si="5">SUM(N16:N19)</f>
        <v>28</v>
      </c>
      <c r="O20" s="2775">
        <f t="shared" si="5"/>
        <v>3</v>
      </c>
      <c r="P20" s="2776">
        <f t="shared" si="5"/>
        <v>31</v>
      </c>
      <c r="Q20" s="1914">
        <f>Q16+Q17+Q18+Q19</f>
        <v>97</v>
      </c>
      <c r="R20" s="1914">
        <f t="shared" ref="R20:S20" si="6">R16+R17+R18+R19</f>
        <v>31</v>
      </c>
      <c r="S20" s="1921">
        <f t="shared" si="6"/>
        <v>128</v>
      </c>
      <c r="T20" s="505"/>
      <c r="U20" s="505"/>
    </row>
    <row r="21" spans="1:21" ht="34.5" customHeight="1" thickBot="1">
      <c r="A21" s="892" t="s">
        <v>18</v>
      </c>
      <c r="B21" s="1335"/>
      <c r="C21" s="1336"/>
      <c r="D21" s="1337"/>
      <c r="E21" s="4385"/>
      <c r="F21" s="4386"/>
      <c r="G21" s="4387"/>
      <c r="H21" s="4388"/>
      <c r="I21" s="4386"/>
      <c r="J21" s="4387"/>
      <c r="K21" s="4389"/>
      <c r="L21" s="4390"/>
      <c r="M21" s="4387"/>
      <c r="N21" s="2806"/>
      <c r="O21" s="2805"/>
      <c r="P21" s="2804"/>
      <c r="Q21" s="1922"/>
      <c r="R21" s="1923"/>
      <c r="S21" s="1924"/>
      <c r="T21" s="505"/>
      <c r="U21" s="505"/>
    </row>
    <row r="22" spans="1:21" ht="34.5" customHeight="1" thickBot="1">
      <c r="A22" s="889" t="s">
        <v>280</v>
      </c>
      <c r="B22" s="890">
        <v>0</v>
      </c>
      <c r="C22" s="1333">
        <v>0</v>
      </c>
      <c r="D22" s="1334">
        <v>0</v>
      </c>
      <c r="E22" s="4372">
        <v>0</v>
      </c>
      <c r="F22" s="4373">
        <v>0</v>
      </c>
      <c r="G22" s="4374">
        <v>0</v>
      </c>
      <c r="H22" s="4372">
        <v>0</v>
      </c>
      <c r="I22" s="4373">
        <v>0</v>
      </c>
      <c r="J22" s="4374">
        <v>0</v>
      </c>
      <c r="K22" s="4372">
        <v>1</v>
      </c>
      <c r="L22" s="4373">
        <v>0</v>
      </c>
      <c r="M22" s="4375">
        <v>1</v>
      </c>
      <c r="N22" s="2802">
        <v>1</v>
      </c>
      <c r="O22" s="2800">
        <v>0</v>
      </c>
      <c r="P22" s="2801">
        <v>1</v>
      </c>
      <c r="Q22" s="1916">
        <f>B22+E22+H22+N22+K22</f>
        <v>2</v>
      </c>
      <c r="R22" s="1917">
        <f>C22+F22+I22+O22</f>
        <v>0</v>
      </c>
      <c r="S22" s="1918">
        <f t="shared" si="3"/>
        <v>2</v>
      </c>
      <c r="T22" s="546"/>
      <c r="U22" s="546"/>
    </row>
    <row r="23" spans="1:21" ht="32.25" customHeight="1" thickBot="1">
      <c r="A23" s="817" t="s">
        <v>19</v>
      </c>
      <c r="B23" s="828">
        <f t="shared" ref="B23:D23" si="7">SUM(B22:B22)</f>
        <v>0</v>
      </c>
      <c r="C23" s="828">
        <f t="shared" si="7"/>
        <v>0</v>
      </c>
      <c r="D23" s="840">
        <f t="shared" si="7"/>
        <v>0</v>
      </c>
      <c r="E23" s="4340">
        <f t="shared" ref="E23:M23" si="8">SUM(E22:E22)</f>
        <v>0</v>
      </c>
      <c r="F23" s="4338">
        <f t="shared" si="8"/>
        <v>0</v>
      </c>
      <c r="G23" s="4339">
        <f t="shared" si="8"/>
        <v>0</v>
      </c>
      <c r="H23" s="4340">
        <f t="shared" si="8"/>
        <v>0</v>
      </c>
      <c r="I23" s="4338">
        <f t="shared" si="8"/>
        <v>0</v>
      </c>
      <c r="J23" s="4339">
        <f t="shared" si="8"/>
        <v>0</v>
      </c>
      <c r="K23" s="4340">
        <f t="shared" si="8"/>
        <v>1</v>
      </c>
      <c r="L23" s="4338">
        <f t="shared" si="8"/>
        <v>0</v>
      </c>
      <c r="M23" s="4338">
        <f t="shared" si="8"/>
        <v>1</v>
      </c>
      <c r="N23" s="2794">
        <f t="shared" ref="N23:P23" si="9">SUM(N22:N22)</f>
        <v>1</v>
      </c>
      <c r="O23" s="2794">
        <f t="shared" si="9"/>
        <v>0</v>
      </c>
      <c r="P23" s="2794">
        <f t="shared" si="9"/>
        <v>1</v>
      </c>
      <c r="Q23" s="828">
        <v>2</v>
      </c>
      <c r="R23" s="828">
        <f>SUM(R22:R22)</f>
        <v>0</v>
      </c>
      <c r="S23" s="840">
        <f>SUM(S22:S22)</f>
        <v>2</v>
      </c>
      <c r="T23" s="100"/>
      <c r="U23" s="100"/>
    </row>
    <row r="24" spans="1:21" ht="26.25" thickBot="1">
      <c r="A24" s="829" t="s">
        <v>29</v>
      </c>
      <c r="B24" s="763">
        <f>B20</f>
        <v>0</v>
      </c>
      <c r="C24" s="763">
        <f t="shared" ref="C24:S24" si="10">C20</f>
        <v>0</v>
      </c>
      <c r="D24" s="763">
        <f t="shared" si="10"/>
        <v>0</v>
      </c>
      <c r="E24" s="4322">
        <f t="shared" si="10"/>
        <v>14</v>
      </c>
      <c r="F24" s="4322">
        <f t="shared" si="10"/>
        <v>10</v>
      </c>
      <c r="G24" s="4322">
        <f t="shared" si="10"/>
        <v>24</v>
      </c>
      <c r="H24" s="4322">
        <f t="shared" si="10"/>
        <v>25</v>
      </c>
      <c r="I24" s="4322">
        <f t="shared" si="10"/>
        <v>10</v>
      </c>
      <c r="J24" s="4322">
        <f t="shared" si="10"/>
        <v>35</v>
      </c>
      <c r="K24" s="4341">
        <f t="shared" si="10"/>
        <v>30</v>
      </c>
      <c r="L24" s="4322">
        <f t="shared" si="10"/>
        <v>8</v>
      </c>
      <c r="M24" s="4322">
        <f t="shared" si="10"/>
        <v>38</v>
      </c>
      <c r="N24" s="2775">
        <f t="shared" si="10"/>
        <v>28</v>
      </c>
      <c r="O24" s="2775">
        <f t="shared" si="10"/>
        <v>3</v>
      </c>
      <c r="P24" s="2775">
        <f t="shared" si="10"/>
        <v>31</v>
      </c>
      <c r="Q24" s="763">
        <f t="shared" si="10"/>
        <v>97</v>
      </c>
      <c r="R24" s="763">
        <f t="shared" si="10"/>
        <v>31</v>
      </c>
      <c r="S24" s="764">
        <f t="shared" si="10"/>
        <v>128</v>
      </c>
      <c r="T24" s="100"/>
      <c r="U24" s="100"/>
    </row>
    <row r="25" spans="1:21" ht="26.25" thickBot="1">
      <c r="A25" s="829" t="s">
        <v>30</v>
      </c>
      <c r="B25" s="763">
        <f>B23</f>
        <v>0</v>
      </c>
      <c r="C25" s="763">
        <f t="shared" ref="C25:S25" si="11">C23</f>
        <v>0</v>
      </c>
      <c r="D25" s="763">
        <f t="shared" si="11"/>
        <v>0</v>
      </c>
      <c r="E25" s="4322">
        <f t="shared" si="11"/>
        <v>0</v>
      </c>
      <c r="F25" s="4322">
        <f t="shared" si="11"/>
        <v>0</v>
      </c>
      <c r="G25" s="4322">
        <f t="shared" si="11"/>
        <v>0</v>
      </c>
      <c r="H25" s="4322">
        <f t="shared" si="11"/>
        <v>0</v>
      </c>
      <c r="I25" s="4322">
        <f t="shared" si="11"/>
        <v>0</v>
      </c>
      <c r="J25" s="4322">
        <f t="shared" si="11"/>
        <v>0</v>
      </c>
      <c r="K25" s="4341">
        <f t="shared" si="11"/>
        <v>1</v>
      </c>
      <c r="L25" s="4322">
        <f t="shared" si="11"/>
        <v>0</v>
      </c>
      <c r="M25" s="4322">
        <f t="shared" si="11"/>
        <v>1</v>
      </c>
      <c r="N25" s="2775">
        <f t="shared" si="11"/>
        <v>1</v>
      </c>
      <c r="O25" s="2775">
        <f t="shared" si="11"/>
        <v>0</v>
      </c>
      <c r="P25" s="2775">
        <f t="shared" si="11"/>
        <v>1</v>
      </c>
      <c r="Q25" s="763">
        <f t="shared" si="11"/>
        <v>2</v>
      </c>
      <c r="R25" s="763">
        <f t="shared" si="11"/>
        <v>0</v>
      </c>
      <c r="S25" s="763">
        <f t="shared" si="11"/>
        <v>2</v>
      </c>
      <c r="T25" s="101"/>
    </row>
    <row r="26" spans="1:21" ht="33.75" thickBot="1">
      <c r="A26" s="830" t="s">
        <v>31</v>
      </c>
      <c r="B26" s="2807">
        <f>SUM(B24:B25)</f>
        <v>0</v>
      </c>
      <c r="C26" s="2807">
        <f t="shared" ref="C26:Q26" si="12">SUM(C24:C25)</f>
        <v>0</v>
      </c>
      <c r="D26" s="2807">
        <f t="shared" si="12"/>
        <v>0</v>
      </c>
      <c r="E26" s="4298">
        <f t="shared" ref="E26:M26" si="13">SUM(E24:E25)</f>
        <v>14</v>
      </c>
      <c r="F26" s="4298">
        <f t="shared" si="13"/>
        <v>10</v>
      </c>
      <c r="G26" s="4298">
        <f t="shared" si="13"/>
        <v>24</v>
      </c>
      <c r="H26" s="4298">
        <f t="shared" si="13"/>
        <v>25</v>
      </c>
      <c r="I26" s="4298">
        <f t="shared" si="13"/>
        <v>10</v>
      </c>
      <c r="J26" s="4300">
        <f t="shared" si="13"/>
        <v>35</v>
      </c>
      <c r="K26" s="4342">
        <f t="shared" si="13"/>
        <v>31</v>
      </c>
      <c r="L26" s="4298">
        <f t="shared" si="13"/>
        <v>8</v>
      </c>
      <c r="M26" s="4298">
        <f t="shared" si="13"/>
        <v>39</v>
      </c>
      <c r="N26" s="2809">
        <f t="shared" si="12"/>
        <v>29</v>
      </c>
      <c r="O26" s="2808">
        <f t="shared" si="12"/>
        <v>3</v>
      </c>
      <c r="P26" s="2808">
        <f t="shared" si="12"/>
        <v>32</v>
      </c>
      <c r="Q26" s="2810">
        <f t="shared" si="12"/>
        <v>99</v>
      </c>
      <c r="R26" s="2807">
        <f>SUM(R24:R25)</f>
        <v>31</v>
      </c>
      <c r="S26" s="2811">
        <f>SUM(S24:S25)</f>
        <v>130</v>
      </c>
      <c r="T26" s="100"/>
      <c r="U26" s="100"/>
    </row>
    <row r="27" spans="1:21" ht="25.5" customHeight="1">
      <c r="A27" s="7037"/>
      <c r="B27" s="7037"/>
      <c r="C27" s="7037"/>
      <c r="D27" s="7037"/>
      <c r="E27" s="7037"/>
      <c r="F27" s="7037"/>
      <c r="G27" s="7037"/>
      <c r="H27" s="7037"/>
      <c r="I27" s="7037"/>
      <c r="J27" s="7037"/>
      <c r="K27" s="7037"/>
      <c r="L27" s="7037"/>
      <c r="M27" s="7037"/>
      <c r="N27" s="7037"/>
      <c r="O27" s="7037"/>
      <c r="P27" s="7037"/>
    </row>
    <row r="28" spans="1:2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2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</sheetData>
  <mergeCells count="11">
    <mergeCell ref="Q5:S6"/>
    <mergeCell ref="A1:P1"/>
    <mergeCell ref="A2:P2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4"/>
  <sheetViews>
    <sheetView topLeftCell="B1" zoomScale="50" zoomScaleNormal="50" workbookViewId="0">
      <selection activeCell="A3" sqref="A3:P3"/>
    </sheetView>
  </sheetViews>
  <sheetFormatPr defaultColWidth="9" defaultRowHeight="25.5"/>
  <cols>
    <col min="1" max="1" width="95.140625" style="71" customWidth="1"/>
    <col min="2" max="2" width="17" style="71" customWidth="1"/>
    <col min="3" max="3" width="16.7109375" style="71" customWidth="1"/>
    <col min="4" max="4" width="14.7109375" style="71" customWidth="1"/>
    <col min="5" max="5" width="16.7109375" style="71" customWidth="1"/>
    <col min="6" max="6" width="17" style="71" customWidth="1"/>
    <col min="7" max="7" width="14.7109375" style="71" customWidth="1"/>
    <col min="8" max="8" width="16.140625" style="71" customWidth="1"/>
    <col min="9" max="9" width="16.7109375" style="71" customWidth="1"/>
    <col min="10" max="10" width="13" style="71" customWidth="1"/>
    <col min="11" max="12" width="16.7109375" style="71" customWidth="1"/>
    <col min="13" max="13" width="13.85546875" style="71" customWidth="1"/>
    <col min="14" max="15" width="16.7109375" style="71" customWidth="1"/>
    <col min="16" max="16" width="14.28515625" style="71" customWidth="1"/>
    <col min="17" max="17" width="16.140625" style="71" customWidth="1"/>
    <col min="18" max="18" width="14.7109375" style="71" customWidth="1"/>
    <col min="19" max="19" width="14.57031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customWidth="1"/>
    <col min="25" max="25" width="11.28515625" style="71" customWidth="1"/>
    <col min="26" max="256" width="9.140625" style="71"/>
    <col min="257" max="257" width="95.140625" style="71" customWidth="1"/>
    <col min="258" max="258" width="17" style="71" customWidth="1"/>
    <col min="259" max="259" width="16.7109375" style="71" customWidth="1"/>
    <col min="260" max="260" width="17" style="71" customWidth="1"/>
    <col min="261" max="261" width="16.7109375" style="71" customWidth="1"/>
    <col min="262" max="262" width="17" style="71" customWidth="1"/>
    <col min="263" max="263" width="16.7109375" style="71" customWidth="1"/>
    <col min="264" max="264" width="17" style="71" customWidth="1"/>
    <col min="265" max="271" width="16.7109375" style="71" customWidth="1"/>
    <col min="272" max="272" width="18" style="71" customWidth="1"/>
    <col min="273" max="274" width="10.7109375" style="71" customWidth="1"/>
    <col min="275" max="275" width="9.140625" style="71" customWidth="1"/>
    <col min="276" max="276" width="12.85546875" style="71" customWidth="1"/>
    <col min="277" max="277" width="23.42578125" style="71" customWidth="1"/>
    <col min="278" max="279" width="9.140625" style="71" customWidth="1"/>
    <col min="280" max="280" width="10.5703125" style="71" customWidth="1"/>
    <col min="281" max="281" width="11.28515625" style="71" customWidth="1"/>
    <col min="282" max="512" width="9.140625" style="71"/>
    <col min="513" max="513" width="95.140625" style="71" customWidth="1"/>
    <col min="514" max="514" width="17" style="71" customWidth="1"/>
    <col min="515" max="515" width="16.7109375" style="71" customWidth="1"/>
    <col min="516" max="516" width="17" style="71" customWidth="1"/>
    <col min="517" max="517" width="16.7109375" style="71" customWidth="1"/>
    <col min="518" max="518" width="17" style="71" customWidth="1"/>
    <col min="519" max="519" width="16.7109375" style="71" customWidth="1"/>
    <col min="520" max="520" width="17" style="71" customWidth="1"/>
    <col min="521" max="527" width="16.7109375" style="71" customWidth="1"/>
    <col min="528" max="528" width="18" style="71" customWidth="1"/>
    <col min="529" max="530" width="10.7109375" style="71" customWidth="1"/>
    <col min="531" max="531" width="9.140625" style="71" customWidth="1"/>
    <col min="532" max="532" width="12.85546875" style="71" customWidth="1"/>
    <col min="533" max="533" width="23.42578125" style="71" customWidth="1"/>
    <col min="534" max="535" width="9.140625" style="71" customWidth="1"/>
    <col min="536" max="536" width="10.5703125" style="71" customWidth="1"/>
    <col min="537" max="537" width="11.28515625" style="71" customWidth="1"/>
    <col min="538" max="768" width="9.140625" style="71"/>
    <col min="769" max="769" width="95.140625" style="71" customWidth="1"/>
    <col min="770" max="770" width="17" style="71" customWidth="1"/>
    <col min="771" max="771" width="16.7109375" style="71" customWidth="1"/>
    <col min="772" max="772" width="17" style="71" customWidth="1"/>
    <col min="773" max="773" width="16.7109375" style="71" customWidth="1"/>
    <col min="774" max="774" width="17" style="71" customWidth="1"/>
    <col min="775" max="775" width="16.7109375" style="71" customWidth="1"/>
    <col min="776" max="776" width="17" style="71" customWidth="1"/>
    <col min="777" max="783" width="16.7109375" style="71" customWidth="1"/>
    <col min="784" max="784" width="18" style="71" customWidth="1"/>
    <col min="785" max="786" width="10.7109375" style="71" customWidth="1"/>
    <col min="787" max="787" width="9.140625" style="71" customWidth="1"/>
    <col min="788" max="788" width="12.85546875" style="71" customWidth="1"/>
    <col min="789" max="789" width="23.42578125" style="71" customWidth="1"/>
    <col min="790" max="791" width="9.140625" style="71" customWidth="1"/>
    <col min="792" max="792" width="10.5703125" style="71" customWidth="1"/>
    <col min="793" max="793" width="11.28515625" style="71" customWidth="1"/>
    <col min="794" max="1024" width="9.140625" style="71"/>
    <col min="1025" max="1025" width="95.140625" style="71" customWidth="1"/>
    <col min="1026" max="1026" width="17" style="71" customWidth="1"/>
    <col min="1027" max="1027" width="16.7109375" style="71" customWidth="1"/>
    <col min="1028" max="1028" width="17" style="71" customWidth="1"/>
    <col min="1029" max="1029" width="16.7109375" style="71" customWidth="1"/>
    <col min="1030" max="1030" width="17" style="71" customWidth="1"/>
    <col min="1031" max="1031" width="16.7109375" style="71" customWidth="1"/>
    <col min="1032" max="1032" width="17" style="71" customWidth="1"/>
    <col min="1033" max="1039" width="16.7109375" style="71" customWidth="1"/>
    <col min="1040" max="1040" width="18" style="71" customWidth="1"/>
    <col min="1041" max="1042" width="10.7109375" style="71" customWidth="1"/>
    <col min="1043" max="1043" width="9.140625" style="71" customWidth="1"/>
    <col min="1044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customWidth="1"/>
    <col min="1049" max="1049" width="11.28515625" style="71" customWidth="1"/>
    <col min="1050" max="1280" width="9.140625" style="71"/>
    <col min="1281" max="1281" width="95.140625" style="71" customWidth="1"/>
    <col min="1282" max="1282" width="17" style="71" customWidth="1"/>
    <col min="1283" max="1283" width="16.7109375" style="71" customWidth="1"/>
    <col min="1284" max="1284" width="17" style="71" customWidth="1"/>
    <col min="1285" max="1285" width="16.7109375" style="71" customWidth="1"/>
    <col min="1286" max="1286" width="17" style="71" customWidth="1"/>
    <col min="1287" max="1287" width="16.7109375" style="71" customWidth="1"/>
    <col min="1288" max="1288" width="17" style="71" customWidth="1"/>
    <col min="1289" max="1295" width="16.7109375" style="71" customWidth="1"/>
    <col min="1296" max="1296" width="18" style="71" customWidth="1"/>
    <col min="1297" max="1298" width="10.7109375" style="71" customWidth="1"/>
    <col min="1299" max="1299" width="9.140625" style="71" customWidth="1"/>
    <col min="1300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customWidth="1"/>
    <col min="1305" max="1305" width="11.28515625" style="71" customWidth="1"/>
    <col min="1306" max="1536" width="9.140625" style="71"/>
    <col min="1537" max="1537" width="95.140625" style="71" customWidth="1"/>
    <col min="1538" max="1538" width="17" style="71" customWidth="1"/>
    <col min="1539" max="1539" width="16.7109375" style="71" customWidth="1"/>
    <col min="1540" max="1540" width="17" style="71" customWidth="1"/>
    <col min="1541" max="1541" width="16.7109375" style="71" customWidth="1"/>
    <col min="1542" max="1542" width="17" style="71" customWidth="1"/>
    <col min="1543" max="1543" width="16.7109375" style="71" customWidth="1"/>
    <col min="1544" max="1544" width="17" style="71" customWidth="1"/>
    <col min="1545" max="1551" width="16.7109375" style="71" customWidth="1"/>
    <col min="1552" max="1552" width="18" style="71" customWidth="1"/>
    <col min="1553" max="1554" width="10.7109375" style="71" customWidth="1"/>
    <col min="1555" max="1555" width="9.140625" style="71" customWidth="1"/>
    <col min="1556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customWidth="1"/>
    <col min="1561" max="1561" width="11.28515625" style="71" customWidth="1"/>
    <col min="1562" max="1792" width="9.140625" style="71"/>
    <col min="1793" max="1793" width="95.140625" style="71" customWidth="1"/>
    <col min="1794" max="1794" width="17" style="71" customWidth="1"/>
    <col min="1795" max="1795" width="16.7109375" style="71" customWidth="1"/>
    <col min="1796" max="1796" width="17" style="71" customWidth="1"/>
    <col min="1797" max="1797" width="16.7109375" style="71" customWidth="1"/>
    <col min="1798" max="1798" width="17" style="71" customWidth="1"/>
    <col min="1799" max="1799" width="16.7109375" style="71" customWidth="1"/>
    <col min="1800" max="1800" width="17" style="71" customWidth="1"/>
    <col min="1801" max="1807" width="16.7109375" style="71" customWidth="1"/>
    <col min="1808" max="1808" width="18" style="71" customWidth="1"/>
    <col min="1809" max="1810" width="10.7109375" style="71" customWidth="1"/>
    <col min="1811" max="1811" width="9.140625" style="71" customWidth="1"/>
    <col min="1812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customWidth="1"/>
    <col min="1817" max="1817" width="11.28515625" style="71" customWidth="1"/>
    <col min="1818" max="2048" width="9.140625" style="71"/>
    <col min="2049" max="2049" width="95.140625" style="71" customWidth="1"/>
    <col min="2050" max="2050" width="17" style="71" customWidth="1"/>
    <col min="2051" max="2051" width="16.7109375" style="71" customWidth="1"/>
    <col min="2052" max="2052" width="17" style="71" customWidth="1"/>
    <col min="2053" max="2053" width="16.7109375" style="71" customWidth="1"/>
    <col min="2054" max="2054" width="17" style="71" customWidth="1"/>
    <col min="2055" max="2055" width="16.7109375" style="71" customWidth="1"/>
    <col min="2056" max="2056" width="17" style="71" customWidth="1"/>
    <col min="2057" max="2063" width="16.7109375" style="71" customWidth="1"/>
    <col min="2064" max="2064" width="18" style="71" customWidth="1"/>
    <col min="2065" max="2066" width="10.7109375" style="71" customWidth="1"/>
    <col min="2067" max="2067" width="9.140625" style="71" customWidth="1"/>
    <col min="2068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customWidth="1"/>
    <col min="2073" max="2073" width="11.28515625" style="71" customWidth="1"/>
    <col min="2074" max="2304" width="9.140625" style="71"/>
    <col min="2305" max="2305" width="95.140625" style="71" customWidth="1"/>
    <col min="2306" max="2306" width="17" style="71" customWidth="1"/>
    <col min="2307" max="2307" width="16.7109375" style="71" customWidth="1"/>
    <col min="2308" max="2308" width="17" style="71" customWidth="1"/>
    <col min="2309" max="2309" width="16.7109375" style="71" customWidth="1"/>
    <col min="2310" max="2310" width="17" style="71" customWidth="1"/>
    <col min="2311" max="2311" width="16.7109375" style="71" customWidth="1"/>
    <col min="2312" max="2312" width="17" style="71" customWidth="1"/>
    <col min="2313" max="2319" width="16.7109375" style="71" customWidth="1"/>
    <col min="2320" max="2320" width="18" style="71" customWidth="1"/>
    <col min="2321" max="2322" width="10.7109375" style="71" customWidth="1"/>
    <col min="2323" max="2323" width="9.140625" style="71" customWidth="1"/>
    <col min="2324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customWidth="1"/>
    <col min="2329" max="2329" width="11.28515625" style="71" customWidth="1"/>
    <col min="2330" max="2560" width="9.140625" style="71"/>
    <col min="2561" max="2561" width="95.140625" style="71" customWidth="1"/>
    <col min="2562" max="2562" width="17" style="71" customWidth="1"/>
    <col min="2563" max="2563" width="16.7109375" style="71" customWidth="1"/>
    <col min="2564" max="2564" width="17" style="71" customWidth="1"/>
    <col min="2565" max="2565" width="16.7109375" style="71" customWidth="1"/>
    <col min="2566" max="2566" width="17" style="71" customWidth="1"/>
    <col min="2567" max="2567" width="16.7109375" style="71" customWidth="1"/>
    <col min="2568" max="2568" width="17" style="71" customWidth="1"/>
    <col min="2569" max="2575" width="16.7109375" style="71" customWidth="1"/>
    <col min="2576" max="2576" width="18" style="71" customWidth="1"/>
    <col min="2577" max="2578" width="10.7109375" style="71" customWidth="1"/>
    <col min="2579" max="2579" width="9.140625" style="71" customWidth="1"/>
    <col min="2580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customWidth="1"/>
    <col min="2585" max="2585" width="11.28515625" style="71" customWidth="1"/>
    <col min="2586" max="2816" width="9.140625" style="71"/>
    <col min="2817" max="2817" width="95.140625" style="71" customWidth="1"/>
    <col min="2818" max="2818" width="17" style="71" customWidth="1"/>
    <col min="2819" max="2819" width="16.7109375" style="71" customWidth="1"/>
    <col min="2820" max="2820" width="17" style="71" customWidth="1"/>
    <col min="2821" max="2821" width="16.7109375" style="71" customWidth="1"/>
    <col min="2822" max="2822" width="17" style="71" customWidth="1"/>
    <col min="2823" max="2823" width="16.7109375" style="71" customWidth="1"/>
    <col min="2824" max="2824" width="17" style="71" customWidth="1"/>
    <col min="2825" max="2831" width="16.7109375" style="71" customWidth="1"/>
    <col min="2832" max="2832" width="18" style="71" customWidth="1"/>
    <col min="2833" max="2834" width="10.7109375" style="71" customWidth="1"/>
    <col min="2835" max="2835" width="9.140625" style="71" customWidth="1"/>
    <col min="2836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customWidth="1"/>
    <col min="2841" max="2841" width="11.28515625" style="71" customWidth="1"/>
    <col min="2842" max="3072" width="9.140625" style="71"/>
    <col min="3073" max="3073" width="95.140625" style="71" customWidth="1"/>
    <col min="3074" max="3074" width="17" style="71" customWidth="1"/>
    <col min="3075" max="3075" width="16.7109375" style="71" customWidth="1"/>
    <col min="3076" max="3076" width="17" style="71" customWidth="1"/>
    <col min="3077" max="3077" width="16.7109375" style="71" customWidth="1"/>
    <col min="3078" max="3078" width="17" style="71" customWidth="1"/>
    <col min="3079" max="3079" width="16.7109375" style="71" customWidth="1"/>
    <col min="3080" max="3080" width="17" style="71" customWidth="1"/>
    <col min="3081" max="3087" width="16.7109375" style="71" customWidth="1"/>
    <col min="3088" max="3088" width="18" style="71" customWidth="1"/>
    <col min="3089" max="3090" width="10.7109375" style="71" customWidth="1"/>
    <col min="3091" max="3091" width="9.140625" style="71" customWidth="1"/>
    <col min="3092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customWidth="1"/>
    <col min="3097" max="3097" width="11.28515625" style="71" customWidth="1"/>
    <col min="3098" max="3328" width="9.140625" style="71"/>
    <col min="3329" max="3329" width="95.140625" style="71" customWidth="1"/>
    <col min="3330" max="3330" width="17" style="71" customWidth="1"/>
    <col min="3331" max="3331" width="16.7109375" style="71" customWidth="1"/>
    <col min="3332" max="3332" width="17" style="71" customWidth="1"/>
    <col min="3333" max="3333" width="16.7109375" style="71" customWidth="1"/>
    <col min="3334" max="3334" width="17" style="71" customWidth="1"/>
    <col min="3335" max="3335" width="16.7109375" style="71" customWidth="1"/>
    <col min="3336" max="3336" width="17" style="71" customWidth="1"/>
    <col min="3337" max="3343" width="16.7109375" style="71" customWidth="1"/>
    <col min="3344" max="3344" width="18" style="71" customWidth="1"/>
    <col min="3345" max="3346" width="10.7109375" style="71" customWidth="1"/>
    <col min="3347" max="3347" width="9.140625" style="71" customWidth="1"/>
    <col min="3348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customWidth="1"/>
    <col min="3353" max="3353" width="11.28515625" style="71" customWidth="1"/>
    <col min="3354" max="3584" width="9.140625" style="71"/>
    <col min="3585" max="3585" width="95.140625" style="71" customWidth="1"/>
    <col min="3586" max="3586" width="17" style="71" customWidth="1"/>
    <col min="3587" max="3587" width="16.7109375" style="71" customWidth="1"/>
    <col min="3588" max="3588" width="17" style="71" customWidth="1"/>
    <col min="3589" max="3589" width="16.7109375" style="71" customWidth="1"/>
    <col min="3590" max="3590" width="17" style="71" customWidth="1"/>
    <col min="3591" max="3591" width="16.7109375" style="71" customWidth="1"/>
    <col min="3592" max="3592" width="17" style="71" customWidth="1"/>
    <col min="3593" max="3599" width="16.7109375" style="71" customWidth="1"/>
    <col min="3600" max="3600" width="18" style="71" customWidth="1"/>
    <col min="3601" max="3602" width="10.7109375" style="71" customWidth="1"/>
    <col min="3603" max="3603" width="9.140625" style="71" customWidth="1"/>
    <col min="3604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customWidth="1"/>
    <col min="3609" max="3609" width="11.28515625" style="71" customWidth="1"/>
    <col min="3610" max="3840" width="9.140625" style="71"/>
    <col min="3841" max="3841" width="95.140625" style="71" customWidth="1"/>
    <col min="3842" max="3842" width="17" style="71" customWidth="1"/>
    <col min="3843" max="3843" width="16.7109375" style="71" customWidth="1"/>
    <col min="3844" max="3844" width="17" style="71" customWidth="1"/>
    <col min="3845" max="3845" width="16.7109375" style="71" customWidth="1"/>
    <col min="3846" max="3846" width="17" style="71" customWidth="1"/>
    <col min="3847" max="3847" width="16.7109375" style="71" customWidth="1"/>
    <col min="3848" max="3848" width="17" style="71" customWidth="1"/>
    <col min="3849" max="3855" width="16.7109375" style="71" customWidth="1"/>
    <col min="3856" max="3856" width="18" style="71" customWidth="1"/>
    <col min="3857" max="3858" width="10.7109375" style="71" customWidth="1"/>
    <col min="3859" max="3859" width="9.140625" style="71" customWidth="1"/>
    <col min="3860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customWidth="1"/>
    <col min="3865" max="3865" width="11.28515625" style="71" customWidth="1"/>
    <col min="3866" max="4096" width="9.140625" style="71"/>
    <col min="4097" max="4097" width="95.140625" style="71" customWidth="1"/>
    <col min="4098" max="4098" width="17" style="71" customWidth="1"/>
    <col min="4099" max="4099" width="16.7109375" style="71" customWidth="1"/>
    <col min="4100" max="4100" width="17" style="71" customWidth="1"/>
    <col min="4101" max="4101" width="16.7109375" style="71" customWidth="1"/>
    <col min="4102" max="4102" width="17" style="71" customWidth="1"/>
    <col min="4103" max="4103" width="16.7109375" style="71" customWidth="1"/>
    <col min="4104" max="4104" width="17" style="71" customWidth="1"/>
    <col min="4105" max="4111" width="16.7109375" style="71" customWidth="1"/>
    <col min="4112" max="4112" width="18" style="71" customWidth="1"/>
    <col min="4113" max="4114" width="10.7109375" style="71" customWidth="1"/>
    <col min="4115" max="4115" width="9.140625" style="71" customWidth="1"/>
    <col min="4116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customWidth="1"/>
    <col min="4121" max="4121" width="11.28515625" style="71" customWidth="1"/>
    <col min="4122" max="4352" width="9.140625" style="71"/>
    <col min="4353" max="4353" width="95.140625" style="71" customWidth="1"/>
    <col min="4354" max="4354" width="17" style="71" customWidth="1"/>
    <col min="4355" max="4355" width="16.7109375" style="71" customWidth="1"/>
    <col min="4356" max="4356" width="17" style="71" customWidth="1"/>
    <col min="4357" max="4357" width="16.7109375" style="71" customWidth="1"/>
    <col min="4358" max="4358" width="17" style="71" customWidth="1"/>
    <col min="4359" max="4359" width="16.7109375" style="71" customWidth="1"/>
    <col min="4360" max="4360" width="17" style="71" customWidth="1"/>
    <col min="4361" max="4367" width="16.7109375" style="71" customWidth="1"/>
    <col min="4368" max="4368" width="18" style="71" customWidth="1"/>
    <col min="4369" max="4370" width="10.7109375" style="71" customWidth="1"/>
    <col min="4371" max="4371" width="9.140625" style="71" customWidth="1"/>
    <col min="4372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customWidth="1"/>
    <col min="4377" max="4377" width="11.28515625" style="71" customWidth="1"/>
    <col min="4378" max="4608" width="9.140625" style="71"/>
    <col min="4609" max="4609" width="95.140625" style="71" customWidth="1"/>
    <col min="4610" max="4610" width="17" style="71" customWidth="1"/>
    <col min="4611" max="4611" width="16.7109375" style="71" customWidth="1"/>
    <col min="4612" max="4612" width="17" style="71" customWidth="1"/>
    <col min="4613" max="4613" width="16.7109375" style="71" customWidth="1"/>
    <col min="4614" max="4614" width="17" style="71" customWidth="1"/>
    <col min="4615" max="4615" width="16.7109375" style="71" customWidth="1"/>
    <col min="4616" max="4616" width="17" style="71" customWidth="1"/>
    <col min="4617" max="4623" width="16.7109375" style="71" customWidth="1"/>
    <col min="4624" max="4624" width="18" style="71" customWidth="1"/>
    <col min="4625" max="4626" width="10.7109375" style="71" customWidth="1"/>
    <col min="4627" max="4627" width="9.140625" style="71" customWidth="1"/>
    <col min="4628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customWidth="1"/>
    <col min="4633" max="4633" width="11.28515625" style="71" customWidth="1"/>
    <col min="4634" max="4864" width="9.140625" style="71"/>
    <col min="4865" max="4865" width="95.140625" style="71" customWidth="1"/>
    <col min="4866" max="4866" width="17" style="71" customWidth="1"/>
    <col min="4867" max="4867" width="16.7109375" style="71" customWidth="1"/>
    <col min="4868" max="4868" width="17" style="71" customWidth="1"/>
    <col min="4869" max="4869" width="16.7109375" style="71" customWidth="1"/>
    <col min="4870" max="4870" width="17" style="71" customWidth="1"/>
    <col min="4871" max="4871" width="16.7109375" style="71" customWidth="1"/>
    <col min="4872" max="4872" width="17" style="71" customWidth="1"/>
    <col min="4873" max="4879" width="16.7109375" style="71" customWidth="1"/>
    <col min="4880" max="4880" width="18" style="71" customWidth="1"/>
    <col min="4881" max="4882" width="10.7109375" style="71" customWidth="1"/>
    <col min="4883" max="4883" width="9.140625" style="71" customWidth="1"/>
    <col min="4884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customWidth="1"/>
    <col min="4889" max="4889" width="11.28515625" style="71" customWidth="1"/>
    <col min="4890" max="5120" width="9.140625" style="71"/>
    <col min="5121" max="5121" width="95.140625" style="71" customWidth="1"/>
    <col min="5122" max="5122" width="17" style="71" customWidth="1"/>
    <col min="5123" max="5123" width="16.7109375" style="71" customWidth="1"/>
    <col min="5124" max="5124" width="17" style="71" customWidth="1"/>
    <col min="5125" max="5125" width="16.7109375" style="71" customWidth="1"/>
    <col min="5126" max="5126" width="17" style="71" customWidth="1"/>
    <col min="5127" max="5127" width="16.7109375" style="71" customWidth="1"/>
    <col min="5128" max="5128" width="17" style="71" customWidth="1"/>
    <col min="5129" max="5135" width="16.7109375" style="71" customWidth="1"/>
    <col min="5136" max="5136" width="18" style="71" customWidth="1"/>
    <col min="5137" max="5138" width="10.7109375" style="71" customWidth="1"/>
    <col min="5139" max="5139" width="9.140625" style="71" customWidth="1"/>
    <col min="5140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customWidth="1"/>
    <col min="5145" max="5145" width="11.28515625" style="71" customWidth="1"/>
    <col min="5146" max="5376" width="9.140625" style="71"/>
    <col min="5377" max="5377" width="95.140625" style="71" customWidth="1"/>
    <col min="5378" max="5378" width="17" style="71" customWidth="1"/>
    <col min="5379" max="5379" width="16.7109375" style="71" customWidth="1"/>
    <col min="5380" max="5380" width="17" style="71" customWidth="1"/>
    <col min="5381" max="5381" width="16.7109375" style="71" customWidth="1"/>
    <col min="5382" max="5382" width="17" style="71" customWidth="1"/>
    <col min="5383" max="5383" width="16.7109375" style="71" customWidth="1"/>
    <col min="5384" max="5384" width="17" style="71" customWidth="1"/>
    <col min="5385" max="5391" width="16.7109375" style="71" customWidth="1"/>
    <col min="5392" max="5392" width="18" style="71" customWidth="1"/>
    <col min="5393" max="5394" width="10.7109375" style="71" customWidth="1"/>
    <col min="5395" max="5395" width="9.140625" style="71" customWidth="1"/>
    <col min="5396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customWidth="1"/>
    <col min="5401" max="5401" width="11.28515625" style="71" customWidth="1"/>
    <col min="5402" max="5632" width="9.140625" style="71"/>
    <col min="5633" max="5633" width="95.140625" style="71" customWidth="1"/>
    <col min="5634" max="5634" width="17" style="71" customWidth="1"/>
    <col min="5635" max="5635" width="16.7109375" style="71" customWidth="1"/>
    <col min="5636" max="5636" width="17" style="71" customWidth="1"/>
    <col min="5637" max="5637" width="16.7109375" style="71" customWidth="1"/>
    <col min="5638" max="5638" width="17" style="71" customWidth="1"/>
    <col min="5639" max="5639" width="16.7109375" style="71" customWidth="1"/>
    <col min="5640" max="5640" width="17" style="71" customWidth="1"/>
    <col min="5641" max="5647" width="16.7109375" style="71" customWidth="1"/>
    <col min="5648" max="5648" width="18" style="71" customWidth="1"/>
    <col min="5649" max="5650" width="10.7109375" style="71" customWidth="1"/>
    <col min="5651" max="5651" width="9.140625" style="71" customWidth="1"/>
    <col min="5652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customWidth="1"/>
    <col min="5657" max="5657" width="11.28515625" style="71" customWidth="1"/>
    <col min="5658" max="5888" width="9.140625" style="71"/>
    <col min="5889" max="5889" width="95.140625" style="71" customWidth="1"/>
    <col min="5890" max="5890" width="17" style="71" customWidth="1"/>
    <col min="5891" max="5891" width="16.7109375" style="71" customWidth="1"/>
    <col min="5892" max="5892" width="17" style="71" customWidth="1"/>
    <col min="5893" max="5893" width="16.7109375" style="71" customWidth="1"/>
    <col min="5894" max="5894" width="17" style="71" customWidth="1"/>
    <col min="5895" max="5895" width="16.7109375" style="71" customWidth="1"/>
    <col min="5896" max="5896" width="17" style="71" customWidth="1"/>
    <col min="5897" max="5903" width="16.7109375" style="71" customWidth="1"/>
    <col min="5904" max="5904" width="18" style="71" customWidth="1"/>
    <col min="5905" max="5906" width="10.7109375" style="71" customWidth="1"/>
    <col min="5907" max="5907" width="9.140625" style="71" customWidth="1"/>
    <col min="5908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customWidth="1"/>
    <col min="5913" max="5913" width="11.28515625" style="71" customWidth="1"/>
    <col min="5914" max="6144" width="9.140625" style="71"/>
    <col min="6145" max="6145" width="95.140625" style="71" customWidth="1"/>
    <col min="6146" max="6146" width="17" style="71" customWidth="1"/>
    <col min="6147" max="6147" width="16.7109375" style="71" customWidth="1"/>
    <col min="6148" max="6148" width="17" style="71" customWidth="1"/>
    <col min="6149" max="6149" width="16.7109375" style="71" customWidth="1"/>
    <col min="6150" max="6150" width="17" style="71" customWidth="1"/>
    <col min="6151" max="6151" width="16.7109375" style="71" customWidth="1"/>
    <col min="6152" max="6152" width="17" style="71" customWidth="1"/>
    <col min="6153" max="6159" width="16.7109375" style="71" customWidth="1"/>
    <col min="6160" max="6160" width="18" style="71" customWidth="1"/>
    <col min="6161" max="6162" width="10.7109375" style="71" customWidth="1"/>
    <col min="6163" max="6163" width="9.140625" style="71" customWidth="1"/>
    <col min="6164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customWidth="1"/>
    <col min="6169" max="6169" width="11.28515625" style="71" customWidth="1"/>
    <col min="6170" max="6400" width="9.140625" style="71"/>
    <col min="6401" max="6401" width="95.140625" style="71" customWidth="1"/>
    <col min="6402" max="6402" width="17" style="71" customWidth="1"/>
    <col min="6403" max="6403" width="16.7109375" style="71" customWidth="1"/>
    <col min="6404" max="6404" width="17" style="71" customWidth="1"/>
    <col min="6405" max="6405" width="16.7109375" style="71" customWidth="1"/>
    <col min="6406" max="6406" width="17" style="71" customWidth="1"/>
    <col min="6407" max="6407" width="16.7109375" style="71" customWidth="1"/>
    <col min="6408" max="6408" width="17" style="71" customWidth="1"/>
    <col min="6409" max="6415" width="16.7109375" style="71" customWidth="1"/>
    <col min="6416" max="6416" width="18" style="71" customWidth="1"/>
    <col min="6417" max="6418" width="10.7109375" style="71" customWidth="1"/>
    <col min="6419" max="6419" width="9.140625" style="71" customWidth="1"/>
    <col min="6420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customWidth="1"/>
    <col min="6425" max="6425" width="11.28515625" style="71" customWidth="1"/>
    <col min="6426" max="6656" width="9.140625" style="71"/>
    <col min="6657" max="6657" width="95.140625" style="71" customWidth="1"/>
    <col min="6658" max="6658" width="17" style="71" customWidth="1"/>
    <col min="6659" max="6659" width="16.7109375" style="71" customWidth="1"/>
    <col min="6660" max="6660" width="17" style="71" customWidth="1"/>
    <col min="6661" max="6661" width="16.7109375" style="71" customWidth="1"/>
    <col min="6662" max="6662" width="17" style="71" customWidth="1"/>
    <col min="6663" max="6663" width="16.7109375" style="71" customWidth="1"/>
    <col min="6664" max="6664" width="17" style="71" customWidth="1"/>
    <col min="6665" max="6671" width="16.7109375" style="71" customWidth="1"/>
    <col min="6672" max="6672" width="18" style="71" customWidth="1"/>
    <col min="6673" max="6674" width="10.7109375" style="71" customWidth="1"/>
    <col min="6675" max="6675" width="9.140625" style="71" customWidth="1"/>
    <col min="6676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customWidth="1"/>
    <col min="6681" max="6681" width="11.28515625" style="71" customWidth="1"/>
    <col min="6682" max="6912" width="9.140625" style="71"/>
    <col min="6913" max="6913" width="95.140625" style="71" customWidth="1"/>
    <col min="6914" max="6914" width="17" style="71" customWidth="1"/>
    <col min="6915" max="6915" width="16.7109375" style="71" customWidth="1"/>
    <col min="6916" max="6916" width="17" style="71" customWidth="1"/>
    <col min="6917" max="6917" width="16.7109375" style="71" customWidth="1"/>
    <col min="6918" max="6918" width="17" style="71" customWidth="1"/>
    <col min="6919" max="6919" width="16.7109375" style="71" customWidth="1"/>
    <col min="6920" max="6920" width="17" style="71" customWidth="1"/>
    <col min="6921" max="6927" width="16.7109375" style="71" customWidth="1"/>
    <col min="6928" max="6928" width="18" style="71" customWidth="1"/>
    <col min="6929" max="6930" width="10.7109375" style="71" customWidth="1"/>
    <col min="6931" max="6931" width="9.140625" style="71" customWidth="1"/>
    <col min="6932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customWidth="1"/>
    <col min="6937" max="6937" width="11.28515625" style="71" customWidth="1"/>
    <col min="6938" max="7168" width="9.140625" style="71"/>
    <col min="7169" max="7169" width="95.140625" style="71" customWidth="1"/>
    <col min="7170" max="7170" width="17" style="71" customWidth="1"/>
    <col min="7171" max="7171" width="16.7109375" style="71" customWidth="1"/>
    <col min="7172" max="7172" width="17" style="71" customWidth="1"/>
    <col min="7173" max="7173" width="16.7109375" style="71" customWidth="1"/>
    <col min="7174" max="7174" width="17" style="71" customWidth="1"/>
    <col min="7175" max="7175" width="16.7109375" style="71" customWidth="1"/>
    <col min="7176" max="7176" width="17" style="71" customWidth="1"/>
    <col min="7177" max="7183" width="16.7109375" style="71" customWidth="1"/>
    <col min="7184" max="7184" width="18" style="71" customWidth="1"/>
    <col min="7185" max="7186" width="10.7109375" style="71" customWidth="1"/>
    <col min="7187" max="7187" width="9.140625" style="71" customWidth="1"/>
    <col min="7188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customWidth="1"/>
    <col min="7193" max="7193" width="11.28515625" style="71" customWidth="1"/>
    <col min="7194" max="7424" width="9.140625" style="71"/>
    <col min="7425" max="7425" width="95.140625" style="71" customWidth="1"/>
    <col min="7426" max="7426" width="17" style="71" customWidth="1"/>
    <col min="7427" max="7427" width="16.7109375" style="71" customWidth="1"/>
    <col min="7428" max="7428" width="17" style="71" customWidth="1"/>
    <col min="7429" max="7429" width="16.7109375" style="71" customWidth="1"/>
    <col min="7430" max="7430" width="17" style="71" customWidth="1"/>
    <col min="7431" max="7431" width="16.7109375" style="71" customWidth="1"/>
    <col min="7432" max="7432" width="17" style="71" customWidth="1"/>
    <col min="7433" max="7439" width="16.7109375" style="71" customWidth="1"/>
    <col min="7440" max="7440" width="18" style="71" customWidth="1"/>
    <col min="7441" max="7442" width="10.7109375" style="71" customWidth="1"/>
    <col min="7443" max="7443" width="9.140625" style="71" customWidth="1"/>
    <col min="7444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customWidth="1"/>
    <col min="7449" max="7449" width="11.28515625" style="71" customWidth="1"/>
    <col min="7450" max="7680" width="9.140625" style="71"/>
    <col min="7681" max="7681" width="95.140625" style="71" customWidth="1"/>
    <col min="7682" max="7682" width="17" style="71" customWidth="1"/>
    <col min="7683" max="7683" width="16.7109375" style="71" customWidth="1"/>
    <col min="7684" max="7684" width="17" style="71" customWidth="1"/>
    <col min="7685" max="7685" width="16.7109375" style="71" customWidth="1"/>
    <col min="7686" max="7686" width="17" style="71" customWidth="1"/>
    <col min="7687" max="7687" width="16.7109375" style="71" customWidth="1"/>
    <col min="7688" max="7688" width="17" style="71" customWidth="1"/>
    <col min="7689" max="7695" width="16.7109375" style="71" customWidth="1"/>
    <col min="7696" max="7696" width="18" style="71" customWidth="1"/>
    <col min="7697" max="7698" width="10.7109375" style="71" customWidth="1"/>
    <col min="7699" max="7699" width="9.140625" style="71" customWidth="1"/>
    <col min="7700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customWidth="1"/>
    <col min="7705" max="7705" width="11.28515625" style="71" customWidth="1"/>
    <col min="7706" max="7936" width="9.140625" style="71"/>
    <col min="7937" max="7937" width="95.140625" style="71" customWidth="1"/>
    <col min="7938" max="7938" width="17" style="71" customWidth="1"/>
    <col min="7939" max="7939" width="16.7109375" style="71" customWidth="1"/>
    <col min="7940" max="7940" width="17" style="71" customWidth="1"/>
    <col min="7941" max="7941" width="16.7109375" style="71" customWidth="1"/>
    <col min="7942" max="7942" width="17" style="71" customWidth="1"/>
    <col min="7943" max="7943" width="16.7109375" style="71" customWidth="1"/>
    <col min="7944" max="7944" width="17" style="71" customWidth="1"/>
    <col min="7945" max="7951" width="16.7109375" style="71" customWidth="1"/>
    <col min="7952" max="7952" width="18" style="71" customWidth="1"/>
    <col min="7953" max="7954" width="10.7109375" style="71" customWidth="1"/>
    <col min="7955" max="7955" width="9.140625" style="71" customWidth="1"/>
    <col min="7956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customWidth="1"/>
    <col min="7961" max="7961" width="11.28515625" style="71" customWidth="1"/>
    <col min="7962" max="8192" width="9.140625" style="71"/>
    <col min="8193" max="8193" width="95.140625" style="71" customWidth="1"/>
    <col min="8194" max="8194" width="17" style="71" customWidth="1"/>
    <col min="8195" max="8195" width="16.7109375" style="71" customWidth="1"/>
    <col min="8196" max="8196" width="17" style="71" customWidth="1"/>
    <col min="8197" max="8197" width="16.7109375" style="71" customWidth="1"/>
    <col min="8198" max="8198" width="17" style="71" customWidth="1"/>
    <col min="8199" max="8199" width="16.7109375" style="71" customWidth="1"/>
    <col min="8200" max="8200" width="17" style="71" customWidth="1"/>
    <col min="8201" max="8207" width="16.7109375" style="71" customWidth="1"/>
    <col min="8208" max="8208" width="18" style="71" customWidth="1"/>
    <col min="8209" max="8210" width="10.7109375" style="71" customWidth="1"/>
    <col min="8211" max="8211" width="9.140625" style="71" customWidth="1"/>
    <col min="8212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customWidth="1"/>
    <col min="8217" max="8217" width="11.28515625" style="71" customWidth="1"/>
    <col min="8218" max="8448" width="9.140625" style="71"/>
    <col min="8449" max="8449" width="95.140625" style="71" customWidth="1"/>
    <col min="8450" max="8450" width="17" style="71" customWidth="1"/>
    <col min="8451" max="8451" width="16.7109375" style="71" customWidth="1"/>
    <col min="8452" max="8452" width="17" style="71" customWidth="1"/>
    <col min="8453" max="8453" width="16.7109375" style="71" customWidth="1"/>
    <col min="8454" max="8454" width="17" style="71" customWidth="1"/>
    <col min="8455" max="8455" width="16.7109375" style="71" customWidth="1"/>
    <col min="8456" max="8456" width="17" style="71" customWidth="1"/>
    <col min="8457" max="8463" width="16.7109375" style="71" customWidth="1"/>
    <col min="8464" max="8464" width="18" style="71" customWidth="1"/>
    <col min="8465" max="8466" width="10.7109375" style="71" customWidth="1"/>
    <col min="8467" max="8467" width="9.140625" style="71" customWidth="1"/>
    <col min="8468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customWidth="1"/>
    <col min="8473" max="8473" width="11.28515625" style="71" customWidth="1"/>
    <col min="8474" max="8704" width="9.140625" style="71"/>
    <col min="8705" max="8705" width="95.140625" style="71" customWidth="1"/>
    <col min="8706" max="8706" width="17" style="71" customWidth="1"/>
    <col min="8707" max="8707" width="16.7109375" style="71" customWidth="1"/>
    <col min="8708" max="8708" width="17" style="71" customWidth="1"/>
    <col min="8709" max="8709" width="16.7109375" style="71" customWidth="1"/>
    <col min="8710" max="8710" width="17" style="71" customWidth="1"/>
    <col min="8711" max="8711" width="16.7109375" style="71" customWidth="1"/>
    <col min="8712" max="8712" width="17" style="71" customWidth="1"/>
    <col min="8713" max="8719" width="16.7109375" style="71" customWidth="1"/>
    <col min="8720" max="8720" width="18" style="71" customWidth="1"/>
    <col min="8721" max="8722" width="10.7109375" style="71" customWidth="1"/>
    <col min="8723" max="8723" width="9.140625" style="71" customWidth="1"/>
    <col min="8724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customWidth="1"/>
    <col min="8729" max="8729" width="11.28515625" style="71" customWidth="1"/>
    <col min="8730" max="8960" width="9.140625" style="71"/>
    <col min="8961" max="8961" width="95.140625" style="71" customWidth="1"/>
    <col min="8962" max="8962" width="17" style="71" customWidth="1"/>
    <col min="8963" max="8963" width="16.7109375" style="71" customWidth="1"/>
    <col min="8964" max="8964" width="17" style="71" customWidth="1"/>
    <col min="8965" max="8965" width="16.7109375" style="71" customWidth="1"/>
    <col min="8966" max="8966" width="17" style="71" customWidth="1"/>
    <col min="8967" max="8967" width="16.7109375" style="71" customWidth="1"/>
    <col min="8968" max="8968" width="17" style="71" customWidth="1"/>
    <col min="8969" max="8975" width="16.7109375" style="71" customWidth="1"/>
    <col min="8976" max="8976" width="18" style="71" customWidth="1"/>
    <col min="8977" max="8978" width="10.7109375" style="71" customWidth="1"/>
    <col min="8979" max="8979" width="9.140625" style="71" customWidth="1"/>
    <col min="8980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customWidth="1"/>
    <col min="8985" max="8985" width="11.28515625" style="71" customWidth="1"/>
    <col min="8986" max="9216" width="9.140625" style="71"/>
    <col min="9217" max="9217" width="95.140625" style="71" customWidth="1"/>
    <col min="9218" max="9218" width="17" style="71" customWidth="1"/>
    <col min="9219" max="9219" width="16.7109375" style="71" customWidth="1"/>
    <col min="9220" max="9220" width="17" style="71" customWidth="1"/>
    <col min="9221" max="9221" width="16.7109375" style="71" customWidth="1"/>
    <col min="9222" max="9222" width="17" style="71" customWidth="1"/>
    <col min="9223" max="9223" width="16.7109375" style="71" customWidth="1"/>
    <col min="9224" max="9224" width="17" style="71" customWidth="1"/>
    <col min="9225" max="9231" width="16.7109375" style="71" customWidth="1"/>
    <col min="9232" max="9232" width="18" style="71" customWidth="1"/>
    <col min="9233" max="9234" width="10.7109375" style="71" customWidth="1"/>
    <col min="9235" max="9235" width="9.140625" style="71" customWidth="1"/>
    <col min="9236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customWidth="1"/>
    <col min="9241" max="9241" width="11.28515625" style="71" customWidth="1"/>
    <col min="9242" max="9472" width="9.140625" style="71"/>
    <col min="9473" max="9473" width="95.140625" style="71" customWidth="1"/>
    <col min="9474" max="9474" width="17" style="71" customWidth="1"/>
    <col min="9475" max="9475" width="16.7109375" style="71" customWidth="1"/>
    <col min="9476" max="9476" width="17" style="71" customWidth="1"/>
    <col min="9477" max="9477" width="16.7109375" style="71" customWidth="1"/>
    <col min="9478" max="9478" width="17" style="71" customWidth="1"/>
    <col min="9479" max="9479" width="16.7109375" style="71" customWidth="1"/>
    <col min="9480" max="9480" width="17" style="71" customWidth="1"/>
    <col min="9481" max="9487" width="16.7109375" style="71" customWidth="1"/>
    <col min="9488" max="9488" width="18" style="71" customWidth="1"/>
    <col min="9489" max="9490" width="10.7109375" style="71" customWidth="1"/>
    <col min="9491" max="9491" width="9.140625" style="71" customWidth="1"/>
    <col min="9492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customWidth="1"/>
    <col min="9497" max="9497" width="11.28515625" style="71" customWidth="1"/>
    <col min="9498" max="9728" width="9.140625" style="71"/>
    <col min="9729" max="9729" width="95.140625" style="71" customWidth="1"/>
    <col min="9730" max="9730" width="17" style="71" customWidth="1"/>
    <col min="9731" max="9731" width="16.7109375" style="71" customWidth="1"/>
    <col min="9732" max="9732" width="17" style="71" customWidth="1"/>
    <col min="9733" max="9733" width="16.7109375" style="71" customWidth="1"/>
    <col min="9734" max="9734" width="17" style="71" customWidth="1"/>
    <col min="9735" max="9735" width="16.7109375" style="71" customWidth="1"/>
    <col min="9736" max="9736" width="17" style="71" customWidth="1"/>
    <col min="9737" max="9743" width="16.7109375" style="71" customWidth="1"/>
    <col min="9744" max="9744" width="18" style="71" customWidth="1"/>
    <col min="9745" max="9746" width="10.7109375" style="71" customWidth="1"/>
    <col min="9747" max="9747" width="9.140625" style="71" customWidth="1"/>
    <col min="9748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customWidth="1"/>
    <col min="9753" max="9753" width="11.28515625" style="71" customWidth="1"/>
    <col min="9754" max="9984" width="9.140625" style="71"/>
    <col min="9985" max="9985" width="95.140625" style="71" customWidth="1"/>
    <col min="9986" max="9986" width="17" style="71" customWidth="1"/>
    <col min="9987" max="9987" width="16.7109375" style="71" customWidth="1"/>
    <col min="9988" max="9988" width="17" style="71" customWidth="1"/>
    <col min="9989" max="9989" width="16.7109375" style="71" customWidth="1"/>
    <col min="9990" max="9990" width="17" style="71" customWidth="1"/>
    <col min="9991" max="9991" width="16.7109375" style="71" customWidth="1"/>
    <col min="9992" max="9992" width="17" style="71" customWidth="1"/>
    <col min="9993" max="9999" width="16.7109375" style="71" customWidth="1"/>
    <col min="10000" max="10000" width="18" style="71" customWidth="1"/>
    <col min="10001" max="10002" width="10.7109375" style="71" customWidth="1"/>
    <col min="10003" max="10003" width="9.140625" style="71" customWidth="1"/>
    <col min="10004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7" style="71" customWidth="1"/>
    <col min="10243" max="10243" width="16.7109375" style="71" customWidth="1"/>
    <col min="10244" max="10244" width="17" style="71" customWidth="1"/>
    <col min="10245" max="10245" width="16.7109375" style="71" customWidth="1"/>
    <col min="10246" max="10246" width="17" style="71" customWidth="1"/>
    <col min="10247" max="10247" width="16.7109375" style="71" customWidth="1"/>
    <col min="10248" max="10248" width="17" style="71" customWidth="1"/>
    <col min="10249" max="10255" width="16.7109375" style="71" customWidth="1"/>
    <col min="10256" max="10256" width="18" style="71" customWidth="1"/>
    <col min="10257" max="10258" width="10.7109375" style="71" customWidth="1"/>
    <col min="10259" max="10259" width="9.140625" style="71" customWidth="1"/>
    <col min="10260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7" style="71" customWidth="1"/>
    <col min="10499" max="10499" width="16.7109375" style="71" customWidth="1"/>
    <col min="10500" max="10500" width="17" style="71" customWidth="1"/>
    <col min="10501" max="10501" width="16.7109375" style="71" customWidth="1"/>
    <col min="10502" max="10502" width="17" style="71" customWidth="1"/>
    <col min="10503" max="10503" width="16.7109375" style="71" customWidth="1"/>
    <col min="10504" max="10504" width="17" style="71" customWidth="1"/>
    <col min="10505" max="10511" width="16.7109375" style="71" customWidth="1"/>
    <col min="10512" max="10512" width="18" style="71" customWidth="1"/>
    <col min="10513" max="10514" width="10.7109375" style="71" customWidth="1"/>
    <col min="10515" max="10515" width="9.140625" style="71" customWidth="1"/>
    <col min="10516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7" style="71" customWidth="1"/>
    <col min="10755" max="10755" width="16.7109375" style="71" customWidth="1"/>
    <col min="10756" max="10756" width="17" style="71" customWidth="1"/>
    <col min="10757" max="10757" width="16.7109375" style="71" customWidth="1"/>
    <col min="10758" max="10758" width="17" style="71" customWidth="1"/>
    <col min="10759" max="10759" width="16.7109375" style="71" customWidth="1"/>
    <col min="10760" max="10760" width="17" style="71" customWidth="1"/>
    <col min="10761" max="10767" width="16.7109375" style="71" customWidth="1"/>
    <col min="10768" max="10768" width="18" style="71" customWidth="1"/>
    <col min="10769" max="10770" width="10.7109375" style="71" customWidth="1"/>
    <col min="10771" max="10771" width="9.140625" style="71" customWidth="1"/>
    <col min="10772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7" style="71" customWidth="1"/>
    <col min="11011" max="11011" width="16.7109375" style="71" customWidth="1"/>
    <col min="11012" max="11012" width="17" style="71" customWidth="1"/>
    <col min="11013" max="11013" width="16.7109375" style="71" customWidth="1"/>
    <col min="11014" max="11014" width="17" style="71" customWidth="1"/>
    <col min="11015" max="11015" width="16.7109375" style="71" customWidth="1"/>
    <col min="11016" max="11016" width="17" style="71" customWidth="1"/>
    <col min="11017" max="11023" width="16.7109375" style="71" customWidth="1"/>
    <col min="11024" max="11024" width="18" style="71" customWidth="1"/>
    <col min="11025" max="11026" width="10.7109375" style="71" customWidth="1"/>
    <col min="11027" max="11027" width="9.140625" style="71" customWidth="1"/>
    <col min="11028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7" style="71" customWidth="1"/>
    <col min="11267" max="11267" width="16.7109375" style="71" customWidth="1"/>
    <col min="11268" max="11268" width="17" style="71" customWidth="1"/>
    <col min="11269" max="11269" width="16.7109375" style="71" customWidth="1"/>
    <col min="11270" max="11270" width="17" style="71" customWidth="1"/>
    <col min="11271" max="11271" width="16.7109375" style="71" customWidth="1"/>
    <col min="11272" max="11272" width="17" style="71" customWidth="1"/>
    <col min="11273" max="11279" width="16.7109375" style="71" customWidth="1"/>
    <col min="11280" max="11280" width="18" style="71" customWidth="1"/>
    <col min="11281" max="11282" width="10.7109375" style="71" customWidth="1"/>
    <col min="11283" max="11283" width="9.140625" style="71" customWidth="1"/>
    <col min="11284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7" style="71" customWidth="1"/>
    <col min="11523" max="11523" width="16.7109375" style="71" customWidth="1"/>
    <col min="11524" max="11524" width="17" style="71" customWidth="1"/>
    <col min="11525" max="11525" width="16.7109375" style="71" customWidth="1"/>
    <col min="11526" max="11526" width="17" style="71" customWidth="1"/>
    <col min="11527" max="11527" width="16.7109375" style="71" customWidth="1"/>
    <col min="11528" max="11528" width="17" style="71" customWidth="1"/>
    <col min="11529" max="11535" width="16.7109375" style="71" customWidth="1"/>
    <col min="11536" max="11536" width="18" style="71" customWidth="1"/>
    <col min="11537" max="11538" width="10.7109375" style="71" customWidth="1"/>
    <col min="11539" max="11539" width="9.140625" style="71" customWidth="1"/>
    <col min="11540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7" style="71" customWidth="1"/>
    <col min="11779" max="11779" width="16.7109375" style="71" customWidth="1"/>
    <col min="11780" max="11780" width="17" style="71" customWidth="1"/>
    <col min="11781" max="11781" width="16.7109375" style="71" customWidth="1"/>
    <col min="11782" max="11782" width="17" style="71" customWidth="1"/>
    <col min="11783" max="11783" width="16.7109375" style="71" customWidth="1"/>
    <col min="11784" max="11784" width="17" style="71" customWidth="1"/>
    <col min="11785" max="11791" width="16.7109375" style="71" customWidth="1"/>
    <col min="11792" max="11792" width="18" style="71" customWidth="1"/>
    <col min="11793" max="11794" width="10.7109375" style="71" customWidth="1"/>
    <col min="11795" max="11795" width="9.140625" style="71" customWidth="1"/>
    <col min="11796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7" style="71" customWidth="1"/>
    <col min="12035" max="12035" width="16.7109375" style="71" customWidth="1"/>
    <col min="12036" max="12036" width="17" style="71" customWidth="1"/>
    <col min="12037" max="12037" width="16.7109375" style="71" customWidth="1"/>
    <col min="12038" max="12038" width="17" style="71" customWidth="1"/>
    <col min="12039" max="12039" width="16.7109375" style="71" customWidth="1"/>
    <col min="12040" max="12040" width="17" style="71" customWidth="1"/>
    <col min="12041" max="12047" width="16.7109375" style="71" customWidth="1"/>
    <col min="12048" max="12048" width="18" style="71" customWidth="1"/>
    <col min="12049" max="12050" width="10.7109375" style="71" customWidth="1"/>
    <col min="12051" max="12051" width="9.140625" style="71" customWidth="1"/>
    <col min="12052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7" style="71" customWidth="1"/>
    <col min="12291" max="12291" width="16.7109375" style="71" customWidth="1"/>
    <col min="12292" max="12292" width="17" style="71" customWidth="1"/>
    <col min="12293" max="12293" width="16.7109375" style="71" customWidth="1"/>
    <col min="12294" max="12294" width="17" style="71" customWidth="1"/>
    <col min="12295" max="12295" width="16.7109375" style="71" customWidth="1"/>
    <col min="12296" max="12296" width="17" style="71" customWidth="1"/>
    <col min="12297" max="12303" width="16.7109375" style="71" customWidth="1"/>
    <col min="12304" max="12304" width="18" style="71" customWidth="1"/>
    <col min="12305" max="12306" width="10.7109375" style="71" customWidth="1"/>
    <col min="12307" max="12307" width="9.140625" style="71" customWidth="1"/>
    <col min="12308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7" style="71" customWidth="1"/>
    <col min="12547" max="12547" width="16.7109375" style="71" customWidth="1"/>
    <col min="12548" max="12548" width="17" style="71" customWidth="1"/>
    <col min="12549" max="12549" width="16.7109375" style="71" customWidth="1"/>
    <col min="12550" max="12550" width="17" style="71" customWidth="1"/>
    <col min="12551" max="12551" width="16.7109375" style="71" customWidth="1"/>
    <col min="12552" max="12552" width="17" style="71" customWidth="1"/>
    <col min="12553" max="12559" width="16.7109375" style="71" customWidth="1"/>
    <col min="12560" max="12560" width="18" style="71" customWidth="1"/>
    <col min="12561" max="12562" width="10.7109375" style="71" customWidth="1"/>
    <col min="12563" max="12563" width="9.140625" style="71" customWidth="1"/>
    <col min="12564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7" style="71" customWidth="1"/>
    <col min="12803" max="12803" width="16.7109375" style="71" customWidth="1"/>
    <col min="12804" max="12804" width="17" style="71" customWidth="1"/>
    <col min="12805" max="12805" width="16.7109375" style="71" customWidth="1"/>
    <col min="12806" max="12806" width="17" style="71" customWidth="1"/>
    <col min="12807" max="12807" width="16.7109375" style="71" customWidth="1"/>
    <col min="12808" max="12808" width="17" style="71" customWidth="1"/>
    <col min="12809" max="12815" width="16.7109375" style="71" customWidth="1"/>
    <col min="12816" max="12816" width="18" style="71" customWidth="1"/>
    <col min="12817" max="12818" width="10.7109375" style="71" customWidth="1"/>
    <col min="12819" max="12819" width="9.140625" style="71" customWidth="1"/>
    <col min="12820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7" style="71" customWidth="1"/>
    <col min="13059" max="13059" width="16.7109375" style="71" customWidth="1"/>
    <col min="13060" max="13060" width="17" style="71" customWidth="1"/>
    <col min="13061" max="13061" width="16.7109375" style="71" customWidth="1"/>
    <col min="13062" max="13062" width="17" style="71" customWidth="1"/>
    <col min="13063" max="13063" width="16.7109375" style="71" customWidth="1"/>
    <col min="13064" max="13064" width="17" style="71" customWidth="1"/>
    <col min="13065" max="13071" width="16.7109375" style="71" customWidth="1"/>
    <col min="13072" max="13072" width="18" style="71" customWidth="1"/>
    <col min="13073" max="13074" width="10.7109375" style="71" customWidth="1"/>
    <col min="13075" max="13075" width="9.140625" style="71" customWidth="1"/>
    <col min="13076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7" style="71" customWidth="1"/>
    <col min="13315" max="13315" width="16.7109375" style="71" customWidth="1"/>
    <col min="13316" max="13316" width="17" style="71" customWidth="1"/>
    <col min="13317" max="13317" width="16.7109375" style="71" customWidth="1"/>
    <col min="13318" max="13318" width="17" style="71" customWidth="1"/>
    <col min="13319" max="13319" width="16.7109375" style="71" customWidth="1"/>
    <col min="13320" max="13320" width="17" style="71" customWidth="1"/>
    <col min="13321" max="13327" width="16.7109375" style="71" customWidth="1"/>
    <col min="13328" max="13328" width="18" style="71" customWidth="1"/>
    <col min="13329" max="13330" width="10.7109375" style="71" customWidth="1"/>
    <col min="13331" max="13331" width="9.140625" style="71" customWidth="1"/>
    <col min="13332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7" style="71" customWidth="1"/>
    <col min="13571" max="13571" width="16.7109375" style="71" customWidth="1"/>
    <col min="13572" max="13572" width="17" style="71" customWidth="1"/>
    <col min="13573" max="13573" width="16.7109375" style="71" customWidth="1"/>
    <col min="13574" max="13574" width="17" style="71" customWidth="1"/>
    <col min="13575" max="13575" width="16.7109375" style="71" customWidth="1"/>
    <col min="13576" max="13576" width="17" style="71" customWidth="1"/>
    <col min="13577" max="13583" width="16.7109375" style="71" customWidth="1"/>
    <col min="13584" max="13584" width="18" style="71" customWidth="1"/>
    <col min="13585" max="13586" width="10.7109375" style="71" customWidth="1"/>
    <col min="13587" max="13587" width="9.140625" style="71" customWidth="1"/>
    <col min="13588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7" style="71" customWidth="1"/>
    <col min="13827" max="13827" width="16.7109375" style="71" customWidth="1"/>
    <col min="13828" max="13828" width="17" style="71" customWidth="1"/>
    <col min="13829" max="13829" width="16.7109375" style="71" customWidth="1"/>
    <col min="13830" max="13830" width="17" style="71" customWidth="1"/>
    <col min="13831" max="13831" width="16.7109375" style="71" customWidth="1"/>
    <col min="13832" max="13832" width="17" style="71" customWidth="1"/>
    <col min="13833" max="13839" width="16.7109375" style="71" customWidth="1"/>
    <col min="13840" max="13840" width="18" style="71" customWidth="1"/>
    <col min="13841" max="13842" width="10.7109375" style="71" customWidth="1"/>
    <col min="13843" max="13843" width="9.140625" style="71" customWidth="1"/>
    <col min="13844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7" style="71" customWidth="1"/>
    <col min="14083" max="14083" width="16.7109375" style="71" customWidth="1"/>
    <col min="14084" max="14084" width="17" style="71" customWidth="1"/>
    <col min="14085" max="14085" width="16.7109375" style="71" customWidth="1"/>
    <col min="14086" max="14086" width="17" style="71" customWidth="1"/>
    <col min="14087" max="14087" width="16.7109375" style="71" customWidth="1"/>
    <col min="14088" max="14088" width="17" style="71" customWidth="1"/>
    <col min="14089" max="14095" width="16.7109375" style="71" customWidth="1"/>
    <col min="14096" max="14096" width="18" style="71" customWidth="1"/>
    <col min="14097" max="14098" width="10.7109375" style="71" customWidth="1"/>
    <col min="14099" max="14099" width="9.140625" style="71" customWidth="1"/>
    <col min="14100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7" style="71" customWidth="1"/>
    <col min="14339" max="14339" width="16.7109375" style="71" customWidth="1"/>
    <col min="14340" max="14340" width="17" style="71" customWidth="1"/>
    <col min="14341" max="14341" width="16.7109375" style="71" customWidth="1"/>
    <col min="14342" max="14342" width="17" style="71" customWidth="1"/>
    <col min="14343" max="14343" width="16.7109375" style="71" customWidth="1"/>
    <col min="14344" max="14344" width="17" style="71" customWidth="1"/>
    <col min="14345" max="14351" width="16.7109375" style="71" customWidth="1"/>
    <col min="14352" max="14352" width="18" style="71" customWidth="1"/>
    <col min="14353" max="14354" width="10.7109375" style="71" customWidth="1"/>
    <col min="14355" max="14355" width="9.140625" style="71" customWidth="1"/>
    <col min="14356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7" style="71" customWidth="1"/>
    <col min="14595" max="14595" width="16.7109375" style="71" customWidth="1"/>
    <col min="14596" max="14596" width="17" style="71" customWidth="1"/>
    <col min="14597" max="14597" width="16.7109375" style="71" customWidth="1"/>
    <col min="14598" max="14598" width="17" style="71" customWidth="1"/>
    <col min="14599" max="14599" width="16.7109375" style="71" customWidth="1"/>
    <col min="14600" max="14600" width="17" style="71" customWidth="1"/>
    <col min="14601" max="14607" width="16.7109375" style="71" customWidth="1"/>
    <col min="14608" max="14608" width="18" style="71" customWidth="1"/>
    <col min="14609" max="14610" width="10.7109375" style="71" customWidth="1"/>
    <col min="14611" max="14611" width="9.140625" style="71" customWidth="1"/>
    <col min="14612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7" style="71" customWidth="1"/>
    <col min="14851" max="14851" width="16.7109375" style="71" customWidth="1"/>
    <col min="14852" max="14852" width="17" style="71" customWidth="1"/>
    <col min="14853" max="14853" width="16.7109375" style="71" customWidth="1"/>
    <col min="14854" max="14854" width="17" style="71" customWidth="1"/>
    <col min="14855" max="14855" width="16.7109375" style="71" customWidth="1"/>
    <col min="14856" max="14856" width="17" style="71" customWidth="1"/>
    <col min="14857" max="14863" width="16.7109375" style="71" customWidth="1"/>
    <col min="14864" max="14864" width="18" style="71" customWidth="1"/>
    <col min="14865" max="14866" width="10.7109375" style="71" customWidth="1"/>
    <col min="14867" max="14867" width="9.140625" style="71" customWidth="1"/>
    <col min="14868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7" style="71" customWidth="1"/>
    <col min="15107" max="15107" width="16.7109375" style="71" customWidth="1"/>
    <col min="15108" max="15108" width="17" style="71" customWidth="1"/>
    <col min="15109" max="15109" width="16.7109375" style="71" customWidth="1"/>
    <col min="15110" max="15110" width="17" style="71" customWidth="1"/>
    <col min="15111" max="15111" width="16.7109375" style="71" customWidth="1"/>
    <col min="15112" max="15112" width="17" style="71" customWidth="1"/>
    <col min="15113" max="15119" width="16.7109375" style="71" customWidth="1"/>
    <col min="15120" max="15120" width="18" style="71" customWidth="1"/>
    <col min="15121" max="15122" width="10.7109375" style="71" customWidth="1"/>
    <col min="15123" max="15123" width="9.140625" style="71" customWidth="1"/>
    <col min="15124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7" style="71" customWidth="1"/>
    <col min="15363" max="15363" width="16.7109375" style="71" customWidth="1"/>
    <col min="15364" max="15364" width="17" style="71" customWidth="1"/>
    <col min="15365" max="15365" width="16.7109375" style="71" customWidth="1"/>
    <col min="15366" max="15366" width="17" style="71" customWidth="1"/>
    <col min="15367" max="15367" width="16.7109375" style="71" customWidth="1"/>
    <col min="15368" max="15368" width="17" style="71" customWidth="1"/>
    <col min="15369" max="15375" width="16.7109375" style="71" customWidth="1"/>
    <col min="15376" max="15376" width="18" style="71" customWidth="1"/>
    <col min="15377" max="15378" width="10.7109375" style="71" customWidth="1"/>
    <col min="15379" max="15379" width="9.140625" style="71" customWidth="1"/>
    <col min="15380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7" style="71" customWidth="1"/>
    <col min="15619" max="15619" width="16.7109375" style="71" customWidth="1"/>
    <col min="15620" max="15620" width="17" style="71" customWidth="1"/>
    <col min="15621" max="15621" width="16.7109375" style="71" customWidth="1"/>
    <col min="15622" max="15622" width="17" style="71" customWidth="1"/>
    <col min="15623" max="15623" width="16.7109375" style="71" customWidth="1"/>
    <col min="15624" max="15624" width="17" style="71" customWidth="1"/>
    <col min="15625" max="15631" width="16.7109375" style="71" customWidth="1"/>
    <col min="15632" max="15632" width="18" style="71" customWidth="1"/>
    <col min="15633" max="15634" width="10.7109375" style="71" customWidth="1"/>
    <col min="15635" max="15635" width="9.140625" style="71" customWidth="1"/>
    <col min="15636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7" style="71" customWidth="1"/>
    <col min="15875" max="15875" width="16.7109375" style="71" customWidth="1"/>
    <col min="15876" max="15876" width="17" style="71" customWidth="1"/>
    <col min="15877" max="15877" width="16.7109375" style="71" customWidth="1"/>
    <col min="15878" max="15878" width="17" style="71" customWidth="1"/>
    <col min="15879" max="15879" width="16.7109375" style="71" customWidth="1"/>
    <col min="15880" max="15880" width="17" style="71" customWidth="1"/>
    <col min="15881" max="15887" width="16.7109375" style="71" customWidth="1"/>
    <col min="15888" max="15888" width="18" style="71" customWidth="1"/>
    <col min="15889" max="15890" width="10.7109375" style="71" customWidth="1"/>
    <col min="15891" max="15891" width="9.140625" style="71" customWidth="1"/>
    <col min="15892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7" style="71" customWidth="1"/>
    <col min="16131" max="16131" width="16.7109375" style="71" customWidth="1"/>
    <col min="16132" max="16132" width="17" style="71" customWidth="1"/>
    <col min="16133" max="16133" width="16.7109375" style="71" customWidth="1"/>
    <col min="16134" max="16134" width="17" style="71" customWidth="1"/>
    <col min="16135" max="16135" width="16.7109375" style="71" customWidth="1"/>
    <col min="16136" max="16136" width="17" style="71" customWidth="1"/>
    <col min="16137" max="16143" width="16.7109375" style="71" customWidth="1"/>
    <col min="16144" max="16144" width="18" style="71" customWidth="1"/>
    <col min="16145" max="16146" width="10.7109375" style="71" customWidth="1"/>
    <col min="16147" max="16147" width="9.140625" style="71" customWidth="1"/>
    <col min="16148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customWidth="1"/>
    <col min="16153" max="16153" width="11.28515625" style="71" customWidth="1"/>
    <col min="16154" max="16384" width="9.140625" style="71"/>
  </cols>
  <sheetData>
    <row r="1" spans="1:21" ht="25.5" customHeight="1">
      <c r="A1" s="6705" t="s">
        <v>276</v>
      </c>
      <c r="B1" s="6705"/>
      <c r="C1" s="6705"/>
      <c r="D1" s="6705"/>
      <c r="E1" s="6705"/>
      <c r="F1" s="6705"/>
      <c r="G1" s="6705"/>
      <c r="H1" s="6705"/>
      <c r="I1" s="6705"/>
      <c r="J1" s="6705"/>
      <c r="K1" s="6705"/>
      <c r="L1" s="6705"/>
      <c r="M1" s="6705"/>
      <c r="N1" s="6705"/>
      <c r="O1" s="6705"/>
      <c r="P1" s="6705"/>
      <c r="Q1" s="141"/>
      <c r="R1" s="141"/>
      <c r="S1" s="141"/>
      <c r="T1" s="141"/>
    </row>
    <row r="2" spans="1:21">
      <c r="A2" s="6646" t="s">
        <v>193</v>
      </c>
      <c r="B2" s="6646"/>
      <c r="C2" s="6646"/>
      <c r="D2" s="6646"/>
      <c r="E2" s="6646"/>
      <c r="F2" s="6646"/>
      <c r="G2" s="6646"/>
      <c r="H2" s="6646"/>
      <c r="I2" s="6646"/>
      <c r="J2" s="6646"/>
      <c r="K2" s="6646"/>
      <c r="L2" s="6646"/>
      <c r="M2" s="6646"/>
      <c r="N2" s="6646"/>
      <c r="O2" s="6646"/>
      <c r="P2" s="6646"/>
    </row>
    <row r="3" spans="1:21" ht="25.5" customHeight="1">
      <c r="A3" s="6705" t="s">
        <v>395</v>
      </c>
      <c r="B3" s="6705"/>
      <c r="C3" s="6705"/>
      <c r="D3" s="6705"/>
      <c r="E3" s="6705"/>
      <c r="F3" s="6705"/>
      <c r="G3" s="6705"/>
      <c r="H3" s="6705"/>
      <c r="I3" s="6705"/>
      <c r="J3" s="6705"/>
      <c r="K3" s="6705"/>
      <c r="L3" s="6705"/>
      <c r="M3" s="6705"/>
      <c r="N3" s="6705"/>
      <c r="O3" s="6705"/>
      <c r="P3" s="6705"/>
      <c r="Q3" s="102"/>
      <c r="R3" s="102"/>
    </row>
    <row r="4" spans="1:21">
      <c r="A4" s="72"/>
    </row>
    <row r="5" spans="1:21" ht="6.75" customHeight="1">
      <c r="A5" s="7097" t="s">
        <v>1</v>
      </c>
      <c r="B5" s="6710" t="s">
        <v>2</v>
      </c>
      <c r="C5" s="7363"/>
      <c r="D5" s="6434"/>
      <c r="E5" s="6710" t="s">
        <v>3</v>
      </c>
      <c r="F5" s="7363"/>
      <c r="G5" s="6434"/>
      <c r="H5" s="6710" t="s">
        <v>4</v>
      </c>
      <c r="I5" s="7363"/>
      <c r="J5" s="6434"/>
      <c r="K5" s="6710" t="s">
        <v>5</v>
      </c>
      <c r="L5" s="7363"/>
      <c r="M5" s="6434"/>
      <c r="N5" s="6723">
        <v>5</v>
      </c>
      <c r="O5" s="7363"/>
      <c r="P5" s="6434"/>
      <c r="Q5" s="6724" t="s">
        <v>22</v>
      </c>
      <c r="R5" s="6725"/>
      <c r="S5" s="6726"/>
      <c r="T5" s="104"/>
      <c r="U5" s="104"/>
    </row>
    <row r="6" spans="1:21" ht="26.25">
      <c r="A6" s="7098"/>
      <c r="B6" s="6435"/>
      <c r="C6" s="6436"/>
      <c r="D6" s="6437"/>
      <c r="E6" s="6438"/>
      <c r="F6" s="6439"/>
      <c r="G6" s="6440"/>
      <c r="H6" s="6438"/>
      <c r="I6" s="6439"/>
      <c r="J6" s="6440"/>
      <c r="K6" s="6435"/>
      <c r="L6" s="6436"/>
      <c r="M6" s="6437"/>
      <c r="N6" s="6435"/>
      <c r="O6" s="6436"/>
      <c r="P6" s="6437"/>
      <c r="Q6" s="6727"/>
      <c r="R6" s="6728"/>
      <c r="S6" s="6729"/>
      <c r="T6" s="104"/>
      <c r="U6" s="104"/>
    </row>
    <row r="7" spans="1:21" ht="89.25" customHeight="1">
      <c r="A7" s="7099"/>
      <c r="B7" s="476" t="s">
        <v>7</v>
      </c>
      <c r="C7" s="477" t="s">
        <v>8</v>
      </c>
      <c r="D7" s="461" t="s">
        <v>9</v>
      </c>
      <c r="E7" s="476" t="s">
        <v>7</v>
      </c>
      <c r="F7" s="477" t="s">
        <v>8</v>
      </c>
      <c r="G7" s="461" t="s">
        <v>9</v>
      </c>
      <c r="H7" s="476" t="s">
        <v>194</v>
      </c>
      <c r="I7" s="477" t="s">
        <v>8</v>
      </c>
      <c r="J7" s="478" t="s">
        <v>9</v>
      </c>
      <c r="K7" s="458" t="s">
        <v>194</v>
      </c>
      <c r="L7" s="459" t="s">
        <v>8</v>
      </c>
      <c r="M7" s="460" t="s">
        <v>9</v>
      </c>
      <c r="N7" s="458" t="s">
        <v>194</v>
      </c>
      <c r="O7" s="459" t="s">
        <v>8</v>
      </c>
      <c r="P7" s="460" t="s">
        <v>9</v>
      </c>
      <c r="Q7" s="458" t="s">
        <v>7</v>
      </c>
      <c r="R7" s="459" t="s">
        <v>8</v>
      </c>
      <c r="S7" s="461" t="s">
        <v>9</v>
      </c>
      <c r="T7" s="104"/>
      <c r="U7" s="104"/>
    </row>
    <row r="8" spans="1:21" ht="26.25">
      <c r="A8" s="457" t="s">
        <v>10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39"/>
      <c r="O8" s="140"/>
      <c r="P8" s="128"/>
      <c r="Q8" s="140"/>
      <c r="R8" s="140"/>
      <c r="S8" s="128"/>
      <c r="T8" s="104"/>
      <c r="U8" s="104"/>
    </row>
    <row r="9" spans="1:21" ht="26.25">
      <c r="A9" s="475" t="s">
        <v>277</v>
      </c>
      <c r="B9" s="129">
        <v>0</v>
      </c>
      <c r="C9" s="129">
        <v>0</v>
      </c>
      <c r="D9" s="129">
        <v>0</v>
      </c>
      <c r="E9" s="130">
        <v>0</v>
      </c>
      <c r="F9" s="130">
        <v>0</v>
      </c>
      <c r="G9" s="130">
        <v>0</v>
      </c>
      <c r="H9" s="130">
        <v>10</v>
      </c>
      <c r="I9" s="130">
        <v>3</v>
      </c>
      <c r="J9" s="130">
        <v>13</v>
      </c>
      <c r="K9" s="130">
        <v>10</v>
      </c>
      <c r="L9" s="130">
        <v>1</v>
      </c>
      <c r="M9" s="130">
        <v>11</v>
      </c>
      <c r="N9" s="130">
        <v>6</v>
      </c>
      <c r="O9" s="130">
        <v>1</v>
      </c>
      <c r="P9" s="130">
        <v>7</v>
      </c>
      <c r="Q9" s="142">
        <f>B9+E9+H9+N88+K9+N9</f>
        <v>26</v>
      </c>
      <c r="R9" s="142">
        <f>C9+F9+I9+O9+L9</f>
        <v>5</v>
      </c>
      <c r="S9" s="142">
        <f>SUM(Q9:R9)</f>
        <v>31</v>
      </c>
      <c r="T9" s="104"/>
      <c r="U9" s="104"/>
    </row>
    <row r="10" spans="1:21" ht="26.25">
      <c r="A10" s="79" t="s">
        <v>27</v>
      </c>
      <c r="B10" s="115">
        <f>SUM(B9:B9)</f>
        <v>0</v>
      </c>
      <c r="C10" s="115">
        <f>SUM(C9:C9)</f>
        <v>0</v>
      </c>
      <c r="D10" s="115">
        <f>SUM(D9:D9)</f>
        <v>0</v>
      </c>
      <c r="E10" s="115">
        <f>SUM(E9:E9)</f>
        <v>0</v>
      </c>
      <c r="F10" s="115">
        <f>SUM(F9:F9)</f>
        <v>0</v>
      </c>
      <c r="G10" s="115">
        <v>0</v>
      </c>
      <c r="H10" s="115">
        <f t="shared" ref="H10:S10" si="0">SUM(H9:H9)</f>
        <v>10</v>
      </c>
      <c r="I10" s="115">
        <f t="shared" si="0"/>
        <v>3</v>
      </c>
      <c r="J10" s="115">
        <f t="shared" si="0"/>
        <v>13</v>
      </c>
      <c r="K10" s="115">
        <f t="shared" si="0"/>
        <v>10</v>
      </c>
      <c r="L10" s="115">
        <f t="shared" si="0"/>
        <v>1</v>
      </c>
      <c r="M10" s="115">
        <f t="shared" si="0"/>
        <v>11</v>
      </c>
      <c r="N10" s="115">
        <f t="shared" si="0"/>
        <v>6</v>
      </c>
      <c r="O10" s="115">
        <f t="shared" si="0"/>
        <v>1</v>
      </c>
      <c r="P10" s="115">
        <f t="shared" si="0"/>
        <v>7</v>
      </c>
      <c r="Q10" s="115">
        <f t="shared" si="0"/>
        <v>26</v>
      </c>
      <c r="R10" s="115">
        <f t="shared" si="0"/>
        <v>5</v>
      </c>
      <c r="S10" s="115">
        <f t="shared" si="0"/>
        <v>31</v>
      </c>
      <c r="T10" s="104"/>
      <c r="U10" s="104"/>
    </row>
    <row r="11" spans="1:21" ht="26.25">
      <c r="A11" s="79" t="s">
        <v>15</v>
      </c>
      <c r="B11" s="131"/>
      <c r="C11" s="131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43"/>
      <c r="R11" s="143"/>
      <c r="S11" s="143"/>
      <c r="T11" s="110"/>
      <c r="U11" s="110"/>
    </row>
    <row r="12" spans="1:21" ht="26.25">
      <c r="A12" s="85" t="s">
        <v>16</v>
      </c>
      <c r="B12" s="133"/>
      <c r="C12" s="133"/>
      <c r="D12" s="134"/>
      <c r="E12" s="133"/>
      <c r="F12" s="133"/>
      <c r="G12" s="134"/>
      <c r="H12" s="133"/>
      <c r="I12" s="133"/>
      <c r="J12" s="134"/>
      <c r="K12" s="133"/>
      <c r="L12" s="133"/>
      <c r="M12" s="134"/>
      <c r="N12" s="133"/>
      <c r="O12" s="133"/>
      <c r="P12" s="134"/>
      <c r="Q12" s="142"/>
      <c r="R12" s="142"/>
      <c r="S12" s="142"/>
      <c r="T12" s="99"/>
      <c r="U12" s="99"/>
    </row>
    <row r="13" spans="1:21" ht="26.25">
      <c r="A13" s="475" t="s">
        <v>277</v>
      </c>
      <c r="B13" s="129">
        <v>0</v>
      </c>
      <c r="C13" s="129">
        <v>0</v>
      </c>
      <c r="D13" s="129">
        <v>0</v>
      </c>
      <c r="E13" s="130">
        <v>0</v>
      </c>
      <c r="F13" s="130">
        <v>0</v>
      </c>
      <c r="G13" s="130">
        <v>0</v>
      </c>
      <c r="H13" s="130">
        <v>10</v>
      </c>
      <c r="I13" s="130">
        <v>3</v>
      </c>
      <c r="J13" s="130">
        <v>13</v>
      </c>
      <c r="K13" s="130">
        <v>10</v>
      </c>
      <c r="L13" s="130">
        <v>1</v>
      </c>
      <c r="M13" s="130">
        <v>11</v>
      </c>
      <c r="N13" s="130">
        <v>6</v>
      </c>
      <c r="O13" s="130">
        <v>1</v>
      </c>
      <c r="P13" s="130">
        <v>7</v>
      </c>
      <c r="Q13" s="144">
        <f>B13+E13+H13+N93+K13+N13</f>
        <v>26</v>
      </c>
      <c r="R13" s="144">
        <f>C13+F13+I13+O13+L13</f>
        <v>5</v>
      </c>
      <c r="S13" s="144">
        <f>SUM(Q13:R13)</f>
        <v>31</v>
      </c>
      <c r="T13" s="99"/>
      <c r="U13" s="99"/>
    </row>
    <row r="14" spans="1:21" ht="39" hidden="1" customHeight="1">
      <c r="A14" s="475" t="s">
        <v>280</v>
      </c>
      <c r="B14" s="135">
        <v>0</v>
      </c>
      <c r="C14" s="135">
        <v>0</v>
      </c>
      <c r="D14" s="135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44">
        <f>B14+E14+H14+N94+K14+N14</f>
        <v>0</v>
      </c>
      <c r="R14" s="144">
        <f>C14+F14+I14+O14+L14</f>
        <v>0</v>
      </c>
      <c r="S14" s="144">
        <f>SUM(Q14:R14)</f>
        <v>0</v>
      </c>
      <c r="T14" s="99"/>
      <c r="U14" s="99"/>
    </row>
    <row r="15" spans="1:21">
      <c r="A15" s="462" t="s">
        <v>17</v>
      </c>
      <c r="B15" s="115">
        <f t="shared" ref="B15:P15" si="1">SUM(B13:B13)</f>
        <v>0</v>
      </c>
      <c r="C15" s="115">
        <f t="shared" si="1"/>
        <v>0</v>
      </c>
      <c r="D15" s="115">
        <f t="shared" si="1"/>
        <v>0</v>
      </c>
      <c r="E15" s="115">
        <f t="shared" si="1"/>
        <v>0</v>
      </c>
      <c r="F15" s="115">
        <f t="shared" si="1"/>
        <v>0</v>
      </c>
      <c r="G15" s="115">
        <f t="shared" si="1"/>
        <v>0</v>
      </c>
      <c r="H15" s="115">
        <f t="shared" si="1"/>
        <v>10</v>
      </c>
      <c r="I15" s="115">
        <f t="shared" si="1"/>
        <v>3</v>
      </c>
      <c r="J15" s="115">
        <f t="shared" si="1"/>
        <v>13</v>
      </c>
      <c r="K15" s="115">
        <f t="shared" si="1"/>
        <v>10</v>
      </c>
      <c r="L15" s="115">
        <f t="shared" si="1"/>
        <v>1</v>
      </c>
      <c r="M15" s="115">
        <f t="shared" si="1"/>
        <v>11</v>
      </c>
      <c r="N15" s="115">
        <f t="shared" si="1"/>
        <v>6</v>
      </c>
      <c r="O15" s="115">
        <f t="shared" si="1"/>
        <v>1</v>
      </c>
      <c r="P15" s="115">
        <f t="shared" si="1"/>
        <v>7</v>
      </c>
      <c r="Q15" s="145">
        <f>Q13</f>
        <v>26</v>
      </c>
      <c r="R15" s="145">
        <f>R13+R14</f>
        <v>5</v>
      </c>
      <c r="S15" s="145">
        <f>S13+S14</f>
        <v>31</v>
      </c>
      <c r="T15" s="99"/>
      <c r="U15" s="99"/>
    </row>
    <row r="16" spans="1:21" ht="51">
      <c r="A16" s="73" t="s">
        <v>18</v>
      </c>
      <c r="B16" s="137"/>
      <c r="C16" s="137"/>
      <c r="D16" s="137"/>
      <c r="E16" s="137"/>
      <c r="F16" s="137"/>
      <c r="G16" s="138"/>
      <c r="H16" s="137"/>
      <c r="I16" s="137"/>
      <c r="J16" s="138"/>
      <c r="K16" s="137"/>
      <c r="L16" s="137"/>
      <c r="M16" s="138"/>
      <c r="N16" s="138"/>
      <c r="O16" s="138"/>
      <c r="P16" s="138"/>
      <c r="Q16" s="146">
        <f>B16+E16+H16+N16</f>
        <v>0</v>
      </c>
      <c r="R16" s="146">
        <f>C16+F16+I16+O16</f>
        <v>0</v>
      </c>
      <c r="S16" s="146">
        <f>SUM(Q16:R16)</f>
        <v>0</v>
      </c>
      <c r="T16" s="99"/>
      <c r="U16" s="99"/>
    </row>
    <row r="17" spans="1:21" ht="24.95" hidden="1" customHeight="1">
      <c r="A17" s="475" t="s">
        <v>280</v>
      </c>
      <c r="B17" s="135">
        <v>0</v>
      </c>
      <c r="C17" s="135">
        <v>0</v>
      </c>
      <c r="D17" s="135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44">
        <f>B17+E17+H17+N97+K17+N17</f>
        <v>0</v>
      </c>
      <c r="R17" s="144">
        <f>C17+F17+I17+O17+L17</f>
        <v>0</v>
      </c>
      <c r="S17" s="144">
        <f>SUM(Q17:R17)</f>
        <v>0</v>
      </c>
      <c r="T17" s="111"/>
      <c r="U17" s="111"/>
    </row>
    <row r="18" spans="1:21">
      <c r="A18" s="457" t="s">
        <v>19</v>
      </c>
      <c r="B18" s="114">
        <f t="shared" ref="B18:P18" si="2">SUM(B17:B17)</f>
        <v>0</v>
      </c>
      <c r="C18" s="114">
        <f t="shared" si="2"/>
        <v>0</v>
      </c>
      <c r="D18" s="114">
        <f t="shared" si="2"/>
        <v>0</v>
      </c>
      <c r="E18" s="114">
        <f t="shared" si="2"/>
        <v>0</v>
      </c>
      <c r="F18" s="114">
        <f t="shared" si="2"/>
        <v>0</v>
      </c>
      <c r="G18" s="114">
        <f t="shared" si="2"/>
        <v>0</v>
      </c>
      <c r="H18" s="114">
        <f t="shared" si="2"/>
        <v>0</v>
      </c>
      <c r="I18" s="114">
        <f t="shared" si="2"/>
        <v>0</v>
      </c>
      <c r="J18" s="114">
        <f t="shared" si="2"/>
        <v>0</v>
      </c>
      <c r="K18" s="114">
        <f t="shared" si="2"/>
        <v>0</v>
      </c>
      <c r="L18" s="114">
        <f t="shared" si="2"/>
        <v>0</v>
      </c>
      <c r="M18" s="114">
        <f t="shared" si="2"/>
        <v>0</v>
      </c>
      <c r="N18" s="114">
        <f t="shared" si="2"/>
        <v>0</v>
      </c>
      <c r="O18" s="114">
        <f t="shared" si="2"/>
        <v>0</v>
      </c>
      <c r="P18" s="114">
        <f t="shared" si="2"/>
        <v>0</v>
      </c>
      <c r="Q18" s="114">
        <f>Q17</f>
        <v>0</v>
      </c>
      <c r="R18" s="114">
        <f>SUM(R17:R17)</f>
        <v>0</v>
      </c>
      <c r="S18" s="114">
        <f>SUM(S17:S17)</f>
        <v>0</v>
      </c>
      <c r="T18" s="100"/>
      <c r="U18" s="100"/>
    </row>
    <row r="19" spans="1:21">
      <c r="A19" s="95" t="s">
        <v>29</v>
      </c>
      <c r="B19" s="115">
        <f t="shared" ref="B19:S19" si="3">B15</f>
        <v>0</v>
      </c>
      <c r="C19" s="115">
        <f t="shared" si="3"/>
        <v>0</v>
      </c>
      <c r="D19" s="115">
        <f t="shared" si="3"/>
        <v>0</v>
      </c>
      <c r="E19" s="115">
        <f t="shared" si="3"/>
        <v>0</v>
      </c>
      <c r="F19" s="115">
        <f t="shared" si="3"/>
        <v>0</v>
      </c>
      <c r="G19" s="115">
        <f t="shared" si="3"/>
        <v>0</v>
      </c>
      <c r="H19" s="115">
        <f t="shared" si="3"/>
        <v>10</v>
      </c>
      <c r="I19" s="115">
        <f t="shared" si="3"/>
        <v>3</v>
      </c>
      <c r="J19" s="115">
        <f t="shared" si="3"/>
        <v>13</v>
      </c>
      <c r="K19" s="115">
        <f t="shared" si="3"/>
        <v>10</v>
      </c>
      <c r="L19" s="115">
        <f t="shared" si="3"/>
        <v>1</v>
      </c>
      <c r="M19" s="115">
        <f t="shared" si="3"/>
        <v>11</v>
      </c>
      <c r="N19" s="115">
        <f t="shared" si="3"/>
        <v>6</v>
      </c>
      <c r="O19" s="115">
        <f t="shared" si="3"/>
        <v>1</v>
      </c>
      <c r="P19" s="115">
        <f t="shared" si="3"/>
        <v>7</v>
      </c>
      <c r="Q19" s="115">
        <f t="shared" si="3"/>
        <v>26</v>
      </c>
      <c r="R19" s="115">
        <f t="shared" si="3"/>
        <v>5</v>
      </c>
      <c r="S19" s="115">
        <f t="shared" si="3"/>
        <v>31</v>
      </c>
      <c r="T19" s="100"/>
      <c r="U19" s="100"/>
    </row>
    <row r="20" spans="1:21">
      <c r="A20" s="95" t="s">
        <v>30</v>
      </c>
      <c r="B20" s="115">
        <f t="shared" ref="B20:S20" si="4">B18</f>
        <v>0</v>
      </c>
      <c r="C20" s="115">
        <f t="shared" si="4"/>
        <v>0</v>
      </c>
      <c r="D20" s="115">
        <f t="shared" si="4"/>
        <v>0</v>
      </c>
      <c r="E20" s="115">
        <f t="shared" si="4"/>
        <v>0</v>
      </c>
      <c r="F20" s="115">
        <f t="shared" si="4"/>
        <v>0</v>
      </c>
      <c r="G20" s="115">
        <f t="shared" si="4"/>
        <v>0</v>
      </c>
      <c r="H20" s="115">
        <f t="shared" si="4"/>
        <v>0</v>
      </c>
      <c r="I20" s="115">
        <f t="shared" si="4"/>
        <v>0</v>
      </c>
      <c r="J20" s="115">
        <f t="shared" si="4"/>
        <v>0</v>
      </c>
      <c r="K20" s="115">
        <f t="shared" si="4"/>
        <v>0</v>
      </c>
      <c r="L20" s="115">
        <f t="shared" si="4"/>
        <v>0</v>
      </c>
      <c r="M20" s="115">
        <f t="shared" si="4"/>
        <v>0</v>
      </c>
      <c r="N20" s="115">
        <f t="shared" si="4"/>
        <v>0</v>
      </c>
      <c r="O20" s="115">
        <f t="shared" si="4"/>
        <v>0</v>
      </c>
      <c r="P20" s="115">
        <f t="shared" si="4"/>
        <v>0</v>
      </c>
      <c r="Q20" s="115">
        <f t="shared" si="4"/>
        <v>0</v>
      </c>
      <c r="R20" s="115">
        <f t="shared" si="4"/>
        <v>0</v>
      </c>
      <c r="S20" s="115">
        <f t="shared" si="4"/>
        <v>0</v>
      </c>
      <c r="T20" s="101"/>
    </row>
    <row r="21" spans="1:21">
      <c r="A21" s="97" t="s">
        <v>31</v>
      </c>
      <c r="B21" s="127">
        <f t="shared" ref="B21:S21" si="5">SUM(B19:B20)</f>
        <v>0</v>
      </c>
      <c r="C21" s="127">
        <f t="shared" si="5"/>
        <v>0</v>
      </c>
      <c r="D21" s="127">
        <f t="shared" si="5"/>
        <v>0</v>
      </c>
      <c r="E21" s="127">
        <f t="shared" si="5"/>
        <v>0</v>
      </c>
      <c r="F21" s="127">
        <f t="shared" si="5"/>
        <v>0</v>
      </c>
      <c r="G21" s="127">
        <f t="shared" si="5"/>
        <v>0</v>
      </c>
      <c r="H21" s="127">
        <f t="shared" si="5"/>
        <v>10</v>
      </c>
      <c r="I21" s="127">
        <f t="shared" si="5"/>
        <v>3</v>
      </c>
      <c r="J21" s="127">
        <f t="shared" si="5"/>
        <v>13</v>
      </c>
      <c r="K21" s="127">
        <f t="shared" si="5"/>
        <v>10</v>
      </c>
      <c r="L21" s="127">
        <f t="shared" si="5"/>
        <v>1</v>
      </c>
      <c r="M21" s="127">
        <f t="shared" si="5"/>
        <v>11</v>
      </c>
      <c r="N21" s="127">
        <f t="shared" si="5"/>
        <v>6</v>
      </c>
      <c r="O21" s="127">
        <f t="shared" si="5"/>
        <v>1</v>
      </c>
      <c r="P21" s="127">
        <f t="shared" si="5"/>
        <v>7</v>
      </c>
      <c r="Q21" s="127">
        <f t="shared" si="5"/>
        <v>26</v>
      </c>
      <c r="R21" s="127">
        <f t="shared" si="5"/>
        <v>5</v>
      </c>
      <c r="S21" s="127">
        <f t="shared" si="5"/>
        <v>31</v>
      </c>
      <c r="T21" s="100"/>
      <c r="U21" s="100"/>
    </row>
    <row r="22" spans="1:21">
      <c r="A22" s="7037"/>
      <c r="B22" s="7037"/>
      <c r="C22" s="7037"/>
      <c r="D22" s="7037"/>
      <c r="E22" s="7037"/>
      <c r="F22" s="7037"/>
      <c r="G22" s="7037"/>
      <c r="H22" s="7037"/>
      <c r="I22" s="7037"/>
      <c r="J22" s="7037"/>
      <c r="K22" s="7037"/>
      <c r="L22" s="7037"/>
      <c r="M22" s="7037"/>
      <c r="N22" s="7037"/>
      <c r="O22" s="7037"/>
      <c r="P22" s="7037"/>
    </row>
    <row r="23" spans="1:2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21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</sheetData>
  <mergeCells count="11">
    <mergeCell ref="Q5:S6"/>
    <mergeCell ref="A1:P1"/>
    <mergeCell ref="A2:P2"/>
    <mergeCell ref="A3:P3"/>
    <mergeCell ref="A22:P2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zoomScale="60" zoomScaleNormal="60" workbookViewId="0">
      <selection activeCell="N15" sqref="N14:N15"/>
    </sheetView>
  </sheetViews>
  <sheetFormatPr defaultColWidth="8.85546875" defaultRowHeight="20.25"/>
  <cols>
    <col min="1" max="1" width="87.85546875" style="853" customWidth="1"/>
    <col min="2" max="19" width="7.85546875" style="853" customWidth="1"/>
    <col min="20" max="20" width="9.7109375" style="853" customWidth="1"/>
    <col min="21" max="21" width="8.85546875" style="853" customWidth="1"/>
    <col min="22" max="22" width="7.85546875" style="853" customWidth="1"/>
    <col min="23" max="23" width="8.85546875" style="853" customWidth="1"/>
    <col min="24" max="24" width="9" style="853" customWidth="1"/>
    <col min="25" max="25" width="9.5703125" style="853" customWidth="1"/>
    <col min="26" max="26" width="14.28515625" style="853" customWidth="1"/>
    <col min="27" max="27" width="10.5703125" style="853" bestFit="1" customWidth="1"/>
    <col min="28" max="28" width="9.28515625" style="853" bestFit="1" customWidth="1"/>
    <col min="29" max="256" width="8.85546875" style="853"/>
    <col min="257" max="257" width="87.85546875" style="853" customWidth="1"/>
    <col min="258" max="281" width="7.85546875" style="853" customWidth="1"/>
    <col min="282" max="282" width="14.28515625" style="853" customWidth="1"/>
    <col min="283" max="283" width="10.5703125" style="853" bestFit="1" customWidth="1"/>
    <col min="284" max="284" width="9.28515625" style="853" bestFit="1" customWidth="1"/>
    <col min="285" max="512" width="8.85546875" style="853"/>
    <col min="513" max="513" width="87.85546875" style="853" customWidth="1"/>
    <col min="514" max="537" width="7.85546875" style="853" customWidth="1"/>
    <col min="538" max="538" width="14.28515625" style="853" customWidth="1"/>
    <col min="539" max="539" width="10.5703125" style="853" bestFit="1" customWidth="1"/>
    <col min="540" max="540" width="9.28515625" style="853" bestFit="1" customWidth="1"/>
    <col min="541" max="768" width="8.85546875" style="853"/>
    <col min="769" max="769" width="87.85546875" style="853" customWidth="1"/>
    <col min="770" max="793" width="7.85546875" style="853" customWidth="1"/>
    <col min="794" max="794" width="14.28515625" style="853" customWidth="1"/>
    <col min="795" max="795" width="10.5703125" style="853" bestFit="1" customWidth="1"/>
    <col min="796" max="796" width="9.28515625" style="853" bestFit="1" customWidth="1"/>
    <col min="797" max="1024" width="8.85546875" style="853"/>
    <col min="1025" max="1025" width="87.85546875" style="853" customWidth="1"/>
    <col min="1026" max="1049" width="7.85546875" style="853" customWidth="1"/>
    <col min="1050" max="1050" width="14.28515625" style="853" customWidth="1"/>
    <col min="1051" max="1051" width="10.5703125" style="853" bestFit="1" customWidth="1"/>
    <col min="1052" max="1052" width="9.28515625" style="853" bestFit="1" customWidth="1"/>
    <col min="1053" max="1280" width="8.85546875" style="853"/>
    <col min="1281" max="1281" width="87.85546875" style="853" customWidth="1"/>
    <col min="1282" max="1305" width="7.85546875" style="853" customWidth="1"/>
    <col min="1306" max="1306" width="14.28515625" style="853" customWidth="1"/>
    <col min="1307" max="1307" width="10.5703125" style="853" bestFit="1" customWidth="1"/>
    <col min="1308" max="1308" width="9.28515625" style="853" bestFit="1" customWidth="1"/>
    <col min="1309" max="1536" width="8.85546875" style="853"/>
    <col min="1537" max="1537" width="87.85546875" style="853" customWidth="1"/>
    <col min="1538" max="1561" width="7.85546875" style="853" customWidth="1"/>
    <col min="1562" max="1562" width="14.28515625" style="853" customWidth="1"/>
    <col min="1563" max="1563" width="10.5703125" style="853" bestFit="1" customWidth="1"/>
    <col min="1564" max="1564" width="9.28515625" style="853" bestFit="1" customWidth="1"/>
    <col min="1565" max="1792" width="8.85546875" style="853"/>
    <col min="1793" max="1793" width="87.85546875" style="853" customWidth="1"/>
    <col min="1794" max="1817" width="7.85546875" style="853" customWidth="1"/>
    <col min="1818" max="1818" width="14.28515625" style="853" customWidth="1"/>
    <col min="1819" max="1819" width="10.5703125" style="853" bestFit="1" customWidth="1"/>
    <col min="1820" max="1820" width="9.28515625" style="853" bestFit="1" customWidth="1"/>
    <col min="1821" max="2048" width="8.85546875" style="853"/>
    <col min="2049" max="2049" width="87.85546875" style="853" customWidth="1"/>
    <col min="2050" max="2073" width="7.85546875" style="853" customWidth="1"/>
    <col min="2074" max="2074" width="14.28515625" style="853" customWidth="1"/>
    <col min="2075" max="2075" width="10.5703125" style="853" bestFit="1" customWidth="1"/>
    <col min="2076" max="2076" width="9.28515625" style="853" bestFit="1" customWidth="1"/>
    <col min="2077" max="2304" width="8.85546875" style="853"/>
    <col min="2305" max="2305" width="87.85546875" style="853" customWidth="1"/>
    <col min="2306" max="2329" width="7.85546875" style="853" customWidth="1"/>
    <col min="2330" max="2330" width="14.28515625" style="853" customWidth="1"/>
    <col min="2331" max="2331" width="10.5703125" style="853" bestFit="1" customWidth="1"/>
    <col min="2332" max="2332" width="9.28515625" style="853" bestFit="1" customWidth="1"/>
    <col min="2333" max="2560" width="8.85546875" style="853"/>
    <col min="2561" max="2561" width="87.85546875" style="853" customWidth="1"/>
    <col min="2562" max="2585" width="7.85546875" style="853" customWidth="1"/>
    <col min="2586" max="2586" width="14.28515625" style="853" customWidth="1"/>
    <col min="2587" max="2587" width="10.5703125" style="853" bestFit="1" customWidth="1"/>
    <col min="2588" max="2588" width="9.28515625" style="853" bestFit="1" customWidth="1"/>
    <col min="2589" max="2816" width="8.85546875" style="853"/>
    <col min="2817" max="2817" width="87.85546875" style="853" customWidth="1"/>
    <col min="2818" max="2841" width="7.85546875" style="853" customWidth="1"/>
    <col min="2842" max="2842" width="14.28515625" style="853" customWidth="1"/>
    <col min="2843" max="2843" width="10.5703125" style="853" bestFit="1" customWidth="1"/>
    <col min="2844" max="2844" width="9.28515625" style="853" bestFit="1" customWidth="1"/>
    <col min="2845" max="3072" width="8.85546875" style="853"/>
    <col min="3073" max="3073" width="87.85546875" style="853" customWidth="1"/>
    <col min="3074" max="3097" width="7.85546875" style="853" customWidth="1"/>
    <col min="3098" max="3098" width="14.28515625" style="853" customWidth="1"/>
    <col min="3099" max="3099" width="10.5703125" style="853" bestFit="1" customWidth="1"/>
    <col min="3100" max="3100" width="9.28515625" style="853" bestFit="1" customWidth="1"/>
    <col min="3101" max="3328" width="8.85546875" style="853"/>
    <col min="3329" max="3329" width="87.85546875" style="853" customWidth="1"/>
    <col min="3330" max="3353" width="7.85546875" style="853" customWidth="1"/>
    <col min="3354" max="3354" width="14.28515625" style="853" customWidth="1"/>
    <col min="3355" max="3355" width="10.5703125" style="853" bestFit="1" customWidth="1"/>
    <col min="3356" max="3356" width="9.28515625" style="853" bestFit="1" customWidth="1"/>
    <col min="3357" max="3584" width="8.85546875" style="853"/>
    <col min="3585" max="3585" width="87.85546875" style="853" customWidth="1"/>
    <col min="3586" max="3609" width="7.85546875" style="853" customWidth="1"/>
    <col min="3610" max="3610" width="14.28515625" style="853" customWidth="1"/>
    <col min="3611" max="3611" width="10.5703125" style="853" bestFit="1" customWidth="1"/>
    <col min="3612" max="3612" width="9.28515625" style="853" bestFit="1" customWidth="1"/>
    <col min="3613" max="3840" width="8.85546875" style="853"/>
    <col min="3841" max="3841" width="87.85546875" style="853" customWidth="1"/>
    <col min="3842" max="3865" width="7.85546875" style="853" customWidth="1"/>
    <col min="3866" max="3866" width="14.28515625" style="853" customWidth="1"/>
    <col min="3867" max="3867" width="10.5703125" style="853" bestFit="1" customWidth="1"/>
    <col min="3868" max="3868" width="9.28515625" style="853" bestFit="1" customWidth="1"/>
    <col min="3869" max="4096" width="8.85546875" style="853"/>
    <col min="4097" max="4097" width="87.85546875" style="853" customWidth="1"/>
    <col min="4098" max="4121" width="7.85546875" style="853" customWidth="1"/>
    <col min="4122" max="4122" width="14.28515625" style="853" customWidth="1"/>
    <col min="4123" max="4123" width="10.5703125" style="853" bestFit="1" customWidth="1"/>
    <col min="4124" max="4124" width="9.28515625" style="853" bestFit="1" customWidth="1"/>
    <col min="4125" max="4352" width="8.85546875" style="853"/>
    <col min="4353" max="4353" width="87.85546875" style="853" customWidth="1"/>
    <col min="4354" max="4377" width="7.85546875" style="853" customWidth="1"/>
    <col min="4378" max="4378" width="14.28515625" style="853" customWidth="1"/>
    <col min="4379" max="4379" width="10.5703125" style="853" bestFit="1" customWidth="1"/>
    <col min="4380" max="4380" width="9.28515625" style="853" bestFit="1" customWidth="1"/>
    <col min="4381" max="4608" width="8.85546875" style="853"/>
    <col min="4609" max="4609" width="87.85546875" style="853" customWidth="1"/>
    <col min="4610" max="4633" width="7.85546875" style="853" customWidth="1"/>
    <col min="4634" max="4634" width="14.28515625" style="853" customWidth="1"/>
    <col min="4635" max="4635" width="10.5703125" style="853" bestFit="1" customWidth="1"/>
    <col min="4636" max="4636" width="9.28515625" style="853" bestFit="1" customWidth="1"/>
    <col min="4637" max="4864" width="8.85546875" style="853"/>
    <col min="4865" max="4865" width="87.85546875" style="853" customWidth="1"/>
    <col min="4866" max="4889" width="7.85546875" style="853" customWidth="1"/>
    <col min="4890" max="4890" width="14.28515625" style="853" customWidth="1"/>
    <col min="4891" max="4891" width="10.5703125" style="853" bestFit="1" customWidth="1"/>
    <col min="4892" max="4892" width="9.28515625" style="853" bestFit="1" customWidth="1"/>
    <col min="4893" max="5120" width="8.85546875" style="853"/>
    <col min="5121" max="5121" width="87.85546875" style="853" customWidth="1"/>
    <col min="5122" max="5145" width="7.85546875" style="853" customWidth="1"/>
    <col min="5146" max="5146" width="14.28515625" style="853" customWidth="1"/>
    <col min="5147" max="5147" width="10.5703125" style="853" bestFit="1" customWidth="1"/>
    <col min="5148" max="5148" width="9.28515625" style="853" bestFit="1" customWidth="1"/>
    <col min="5149" max="5376" width="8.85546875" style="853"/>
    <col min="5377" max="5377" width="87.85546875" style="853" customWidth="1"/>
    <col min="5378" max="5401" width="7.85546875" style="853" customWidth="1"/>
    <col min="5402" max="5402" width="14.28515625" style="853" customWidth="1"/>
    <col min="5403" max="5403" width="10.5703125" style="853" bestFit="1" customWidth="1"/>
    <col min="5404" max="5404" width="9.28515625" style="853" bestFit="1" customWidth="1"/>
    <col min="5405" max="5632" width="8.85546875" style="853"/>
    <col min="5633" max="5633" width="87.85546875" style="853" customWidth="1"/>
    <col min="5634" max="5657" width="7.85546875" style="853" customWidth="1"/>
    <col min="5658" max="5658" width="14.28515625" style="853" customWidth="1"/>
    <col min="5659" max="5659" width="10.5703125" style="853" bestFit="1" customWidth="1"/>
    <col min="5660" max="5660" width="9.28515625" style="853" bestFit="1" customWidth="1"/>
    <col min="5661" max="5888" width="8.85546875" style="853"/>
    <col min="5889" max="5889" width="87.85546875" style="853" customWidth="1"/>
    <col min="5890" max="5913" width="7.85546875" style="853" customWidth="1"/>
    <col min="5914" max="5914" width="14.28515625" style="853" customWidth="1"/>
    <col min="5915" max="5915" width="10.5703125" style="853" bestFit="1" customWidth="1"/>
    <col min="5916" max="5916" width="9.28515625" style="853" bestFit="1" customWidth="1"/>
    <col min="5917" max="6144" width="8.85546875" style="853"/>
    <col min="6145" max="6145" width="87.85546875" style="853" customWidth="1"/>
    <col min="6146" max="6169" width="7.85546875" style="853" customWidth="1"/>
    <col min="6170" max="6170" width="14.28515625" style="853" customWidth="1"/>
    <col min="6171" max="6171" width="10.5703125" style="853" bestFit="1" customWidth="1"/>
    <col min="6172" max="6172" width="9.28515625" style="853" bestFit="1" customWidth="1"/>
    <col min="6173" max="6400" width="8.85546875" style="853"/>
    <col min="6401" max="6401" width="87.85546875" style="853" customWidth="1"/>
    <col min="6402" max="6425" width="7.85546875" style="853" customWidth="1"/>
    <col min="6426" max="6426" width="14.28515625" style="853" customWidth="1"/>
    <col min="6427" max="6427" width="10.5703125" style="853" bestFit="1" customWidth="1"/>
    <col min="6428" max="6428" width="9.28515625" style="853" bestFit="1" customWidth="1"/>
    <col min="6429" max="6656" width="8.85546875" style="853"/>
    <col min="6657" max="6657" width="87.85546875" style="853" customWidth="1"/>
    <col min="6658" max="6681" width="7.85546875" style="853" customWidth="1"/>
    <col min="6682" max="6682" width="14.28515625" style="853" customWidth="1"/>
    <col min="6683" max="6683" width="10.5703125" style="853" bestFit="1" customWidth="1"/>
    <col min="6684" max="6684" width="9.28515625" style="853" bestFit="1" customWidth="1"/>
    <col min="6685" max="6912" width="8.85546875" style="853"/>
    <col min="6913" max="6913" width="87.85546875" style="853" customWidth="1"/>
    <col min="6914" max="6937" width="7.85546875" style="853" customWidth="1"/>
    <col min="6938" max="6938" width="14.28515625" style="853" customWidth="1"/>
    <col min="6939" max="6939" width="10.5703125" style="853" bestFit="1" customWidth="1"/>
    <col min="6940" max="6940" width="9.28515625" style="853" bestFit="1" customWidth="1"/>
    <col min="6941" max="7168" width="8.85546875" style="853"/>
    <col min="7169" max="7169" width="87.85546875" style="853" customWidth="1"/>
    <col min="7170" max="7193" width="7.85546875" style="853" customWidth="1"/>
    <col min="7194" max="7194" width="14.28515625" style="853" customWidth="1"/>
    <col min="7195" max="7195" width="10.5703125" style="853" bestFit="1" customWidth="1"/>
    <col min="7196" max="7196" width="9.28515625" style="853" bestFit="1" customWidth="1"/>
    <col min="7197" max="7424" width="8.85546875" style="853"/>
    <col min="7425" max="7425" width="87.85546875" style="853" customWidth="1"/>
    <col min="7426" max="7449" width="7.85546875" style="853" customWidth="1"/>
    <col min="7450" max="7450" width="14.28515625" style="853" customWidth="1"/>
    <col min="7451" max="7451" width="10.5703125" style="853" bestFit="1" customWidth="1"/>
    <col min="7452" max="7452" width="9.28515625" style="853" bestFit="1" customWidth="1"/>
    <col min="7453" max="7680" width="8.85546875" style="853"/>
    <col min="7681" max="7681" width="87.85546875" style="853" customWidth="1"/>
    <col min="7682" max="7705" width="7.85546875" style="853" customWidth="1"/>
    <col min="7706" max="7706" width="14.28515625" style="853" customWidth="1"/>
    <col min="7707" max="7707" width="10.5703125" style="853" bestFit="1" customWidth="1"/>
    <col min="7708" max="7708" width="9.28515625" style="853" bestFit="1" customWidth="1"/>
    <col min="7709" max="7936" width="8.85546875" style="853"/>
    <col min="7937" max="7937" width="87.85546875" style="853" customWidth="1"/>
    <col min="7938" max="7961" width="7.85546875" style="853" customWidth="1"/>
    <col min="7962" max="7962" width="14.28515625" style="853" customWidth="1"/>
    <col min="7963" max="7963" width="10.5703125" style="853" bestFit="1" customWidth="1"/>
    <col min="7964" max="7964" width="9.28515625" style="853" bestFit="1" customWidth="1"/>
    <col min="7965" max="8192" width="8.85546875" style="853"/>
    <col min="8193" max="8193" width="87.85546875" style="853" customWidth="1"/>
    <col min="8194" max="8217" width="7.85546875" style="853" customWidth="1"/>
    <col min="8218" max="8218" width="14.28515625" style="853" customWidth="1"/>
    <col min="8219" max="8219" width="10.5703125" style="853" bestFit="1" customWidth="1"/>
    <col min="8220" max="8220" width="9.28515625" style="853" bestFit="1" customWidth="1"/>
    <col min="8221" max="8448" width="8.85546875" style="853"/>
    <col min="8449" max="8449" width="87.85546875" style="853" customWidth="1"/>
    <col min="8450" max="8473" width="7.85546875" style="853" customWidth="1"/>
    <col min="8474" max="8474" width="14.28515625" style="853" customWidth="1"/>
    <col min="8475" max="8475" width="10.5703125" style="853" bestFit="1" customWidth="1"/>
    <col min="8476" max="8476" width="9.28515625" style="853" bestFit="1" customWidth="1"/>
    <col min="8477" max="8704" width="8.85546875" style="853"/>
    <col min="8705" max="8705" width="87.85546875" style="853" customWidth="1"/>
    <col min="8706" max="8729" width="7.85546875" style="853" customWidth="1"/>
    <col min="8730" max="8730" width="14.28515625" style="853" customWidth="1"/>
    <col min="8731" max="8731" width="10.5703125" style="853" bestFit="1" customWidth="1"/>
    <col min="8732" max="8732" width="9.28515625" style="853" bestFit="1" customWidth="1"/>
    <col min="8733" max="8960" width="8.85546875" style="853"/>
    <col min="8961" max="8961" width="87.85546875" style="853" customWidth="1"/>
    <col min="8962" max="8985" width="7.85546875" style="853" customWidth="1"/>
    <col min="8986" max="8986" width="14.28515625" style="853" customWidth="1"/>
    <col min="8987" max="8987" width="10.5703125" style="853" bestFit="1" customWidth="1"/>
    <col min="8988" max="8988" width="9.28515625" style="853" bestFit="1" customWidth="1"/>
    <col min="8989" max="9216" width="8.85546875" style="853"/>
    <col min="9217" max="9217" width="87.85546875" style="853" customWidth="1"/>
    <col min="9218" max="9241" width="7.85546875" style="853" customWidth="1"/>
    <col min="9242" max="9242" width="14.28515625" style="853" customWidth="1"/>
    <col min="9243" max="9243" width="10.5703125" style="853" bestFit="1" customWidth="1"/>
    <col min="9244" max="9244" width="9.28515625" style="853" bestFit="1" customWidth="1"/>
    <col min="9245" max="9472" width="8.85546875" style="853"/>
    <col min="9473" max="9473" width="87.85546875" style="853" customWidth="1"/>
    <col min="9474" max="9497" width="7.85546875" style="853" customWidth="1"/>
    <col min="9498" max="9498" width="14.28515625" style="853" customWidth="1"/>
    <col min="9499" max="9499" width="10.5703125" style="853" bestFit="1" customWidth="1"/>
    <col min="9500" max="9500" width="9.28515625" style="853" bestFit="1" customWidth="1"/>
    <col min="9501" max="9728" width="8.85546875" style="853"/>
    <col min="9729" max="9729" width="87.85546875" style="853" customWidth="1"/>
    <col min="9730" max="9753" width="7.85546875" style="853" customWidth="1"/>
    <col min="9754" max="9754" width="14.28515625" style="853" customWidth="1"/>
    <col min="9755" max="9755" width="10.5703125" style="853" bestFit="1" customWidth="1"/>
    <col min="9756" max="9756" width="9.28515625" style="853" bestFit="1" customWidth="1"/>
    <col min="9757" max="9984" width="8.85546875" style="853"/>
    <col min="9985" max="9985" width="87.85546875" style="853" customWidth="1"/>
    <col min="9986" max="10009" width="7.85546875" style="853" customWidth="1"/>
    <col min="10010" max="10010" width="14.28515625" style="853" customWidth="1"/>
    <col min="10011" max="10011" width="10.5703125" style="853" bestFit="1" customWidth="1"/>
    <col min="10012" max="10012" width="9.28515625" style="853" bestFit="1" customWidth="1"/>
    <col min="10013" max="10240" width="8.85546875" style="853"/>
    <col min="10241" max="10241" width="87.85546875" style="853" customWidth="1"/>
    <col min="10242" max="10265" width="7.85546875" style="853" customWidth="1"/>
    <col min="10266" max="10266" width="14.28515625" style="853" customWidth="1"/>
    <col min="10267" max="10267" width="10.5703125" style="853" bestFit="1" customWidth="1"/>
    <col min="10268" max="10268" width="9.28515625" style="853" bestFit="1" customWidth="1"/>
    <col min="10269" max="10496" width="8.85546875" style="853"/>
    <col min="10497" max="10497" width="87.85546875" style="853" customWidth="1"/>
    <col min="10498" max="10521" width="7.85546875" style="853" customWidth="1"/>
    <col min="10522" max="10522" width="14.28515625" style="853" customWidth="1"/>
    <col min="10523" max="10523" width="10.5703125" style="853" bestFit="1" customWidth="1"/>
    <col min="10524" max="10524" width="9.28515625" style="853" bestFit="1" customWidth="1"/>
    <col min="10525" max="10752" width="8.85546875" style="853"/>
    <col min="10753" max="10753" width="87.85546875" style="853" customWidth="1"/>
    <col min="10754" max="10777" width="7.85546875" style="853" customWidth="1"/>
    <col min="10778" max="10778" width="14.28515625" style="853" customWidth="1"/>
    <col min="10779" max="10779" width="10.5703125" style="853" bestFit="1" customWidth="1"/>
    <col min="10780" max="10780" width="9.28515625" style="853" bestFit="1" customWidth="1"/>
    <col min="10781" max="11008" width="8.85546875" style="853"/>
    <col min="11009" max="11009" width="87.85546875" style="853" customWidth="1"/>
    <col min="11010" max="11033" width="7.85546875" style="853" customWidth="1"/>
    <col min="11034" max="11034" width="14.28515625" style="853" customWidth="1"/>
    <col min="11035" max="11035" width="10.5703125" style="853" bestFit="1" customWidth="1"/>
    <col min="11036" max="11036" width="9.28515625" style="853" bestFit="1" customWidth="1"/>
    <col min="11037" max="11264" width="8.85546875" style="853"/>
    <col min="11265" max="11265" width="87.85546875" style="853" customWidth="1"/>
    <col min="11266" max="11289" width="7.85546875" style="853" customWidth="1"/>
    <col min="11290" max="11290" width="14.28515625" style="853" customWidth="1"/>
    <col min="11291" max="11291" width="10.5703125" style="853" bestFit="1" customWidth="1"/>
    <col min="11292" max="11292" width="9.28515625" style="853" bestFit="1" customWidth="1"/>
    <col min="11293" max="11520" width="8.85546875" style="853"/>
    <col min="11521" max="11521" width="87.85546875" style="853" customWidth="1"/>
    <col min="11522" max="11545" width="7.85546875" style="853" customWidth="1"/>
    <col min="11546" max="11546" width="14.28515625" style="853" customWidth="1"/>
    <col min="11547" max="11547" width="10.5703125" style="853" bestFit="1" customWidth="1"/>
    <col min="11548" max="11548" width="9.28515625" style="853" bestFit="1" customWidth="1"/>
    <col min="11549" max="11776" width="8.85546875" style="853"/>
    <col min="11777" max="11777" width="87.85546875" style="853" customWidth="1"/>
    <col min="11778" max="11801" width="7.85546875" style="853" customWidth="1"/>
    <col min="11802" max="11802" width="14.28515625" style="853" customWidth="1"/>
    <col min="11803" max="11803" width="10.5703125" style="853" bestFit="1" customWidth="1"/>
    <col min="11804" max="11804" width="9.28515625" style="853" bestFit="1" customWidth="1"/>
    <col min="11805" max="12032" width="8.85546875" style="853"/>
    <col min="12033" max="12033" width="87.85546875" style="853" customWidth="1"/>
    <col min="12034" max="12057" width="7.85546875" style="853" customWidth="1"/>
    <col min="12058" max="12058" width="14.28515625" style="853" customWidth="1"/>
    <col min="12059" max="12059" width="10.5703125" style="853" bestFit="1" customWidth="1"/>
    <col min="12060" max="12060" width="9.28515625" style="853" bestFit="1" customWidth="1"/>
    <col min="12061" max="12288" width="8.85546875" style="853"/>
    <col min="12289" max="12289" width="87.85546875" style="853" customWidth="1"/>
    <col min="12290" max="12313" width="7.85546875" style="853" customWidth="1"/>
    <col min="12314" max="12314" width="14.28515625" style="853" customWidth="1"/>
    <col min="12315" max="12315" width="10.5703125" style="853" bestFit="1" customWidth="1"/>
    <col min="12316" max="12316" width="9.28515625" style="853" bestFit="1" customWidth="1"/>
    <col min="12317" max="12544" width="8.85546875" style="853"/>
    <col min="12545" max="12545" width="87.85546875" style="853" customWidth="1"/>
    <col min="12546" max="12569" width="7.85546875" style="853" customWidth="1"/>
    <col min="12570" max="12570" width="14.28515625" style="853" customWidth="1"/>
    <col min="12571" max="12571" width="10.5703125" style="853" bestFit="1" customWidth="1"/>
    <col min="12572" max="12572" width="9.28515625" style="853" bestFit="1" customWidth="1"/>
    <col min="12573" max="12800" width="8.85546875" style="853"/>
    <col min="12801" max="12801" width="87.85546875" style="853" customWidth="1"/>
    <col min="12802" max="12825" width="7.85546875" style="853" customWidth="1"/>
    <col min="12826" max="12826" width="14.28515625" style="853" customWidth="1"/>
    <col min="12827" max="12827" width="10.5703125" style="853" bestFit="1" customWidth="1"/>
    <col min="12828" max="12828" width="9.28515625" style="853" bestFit="1" customWidth="1"/>
    <col min="12829" max="13056" width="8.85546875" style="853"/>
    <col min="13057" max="13057" width="87.85546875" style="853" customWidth="1"/>
    <col min="13058" max="13081" width="7.85546875" style="853" customWidth="1"/>
    <col min="13082" max="13082" width="14.28515625" style="853" customWidth="1"/>
    <col min="13083" max="13083" width="10.5703125" style="853" bestFit="1" customWidth="1"/>
    <col min="13084" max="13084" width="9.28515625" style="853" bestFit="1" customWidth="1"/>
    <col min="13085" max="13312" width="8.85546875" style="853"/>
    <col min="13313" max="13313" width="87.85546875" style="853" customWidth="1"/>
    <col min="13314" max="13337" width="7.85546875" style="853" customWidth="1"/>
    <col min="13338" max="13338" width="14.28515625" style="853" customWidth="1"/>
    <col min="13339" max="13339" width="10.5703125" style="853" bestFit="1" customWidth="1"/>
    <col min="13340" max="13340" width="9.28515625" style="853" bestFit="1" customWidth="1"/>
    <col min="13341" max="13568" width="8.85546875" style="853"/>
    <col min="13569" max="13569" width="87.85546875" style="853" customWidth="1"/>
    <col min="13570" max="13593" width="7.85546875" style="853" customWidth="1"/>
    <col min="13594" max="13594" width="14.28515625" style="853" customWidth="1"/>
    <col min="13595" max="13595" width="10.5703125" style="853" bestFit="1" customWidth="1"/>
    <col min="13596" max="13596" width="9.28515625" style="853" bestFit="1" customWidth="1"/>
    <col min="13597" max="13824" width="8.85546875" style="853"/>
    <col min="13825" max="13825" width="87.85546875" style="853" customWidth="1"/>
    <col min="13826" max="13849" width="7.85546875" style="853" customWidth="1"/>
    <col min="13850" max="13850" width="14.28515625" style="853" customWidth="1"/>
    <col min="13851" max="13851" width="10.5703125" style="853" bestFit="1" customWidth="1"/>
    <col min="13852" max="13852" width="9.28515625" style="853" bestFit="1" customWidth="1"/>
    <col min="13853" max="14080" width="8.85546875" style="853"/>
    <col min="14081" max="14081" width="87.85546875" style="853" customWidth="1"/>
    <col min="14082" max="14105" width="7.85546875" style="853" customWidth="1"/>
    <col min="14106" max="14106" width="14.28515625" style="853" customWidth="1"/>
    <col min="14107" max="14107" width="10.5703125" style="853" bestFit="1" customWidth="1"/>
    <col min="14108" max="14108" width="9.28515625" style="853" bestFit="1" customWidth="1"/>
    <col min="14109" max="14336" width="8.85546875" style="853"/>
    <col min="14337" max="14337" width="87.85546875" style="853" customWidth="1"/>
    <col min="14338" max="14361" width="7.85546875" style="853" customWidth="1"/>
    <col min="14362" max="14362" width="14.28515625" style="853" customWidth="1"/>
    <col min="14363" max="14363" width="10.5703125" style="853" bestFit="1" customWidth="1"/>
    <col min="14364" max="14364" width="9.28515625" style="853" bestFit="1" customWidth="1"/>
    <col min="14365" max="14592" width="8.85546875" style="853"/>
    <col min="14593" max="14593" width="87.85546875" style="853" customWidth="1"/>
    <col min="14594" max="14617" width="7.85546875" style="853" customWidth="1"/>
    <col min="14618" max="14618" width="14.28515625" style="853" customWidth="1"/>
    <col min="14619" max="14619" width="10.5703125" style="853" bestFit="1" customWidth="1"/>
    <col min="14620" max="14620" width="9.28515625" style="853" bestFit="1" customWidth="1"/>
    <col min="14621" max="14848" width="8.85546875" style="853"/>
    <col min="14849" max="14849" width="87.85546875" style="853" customWidth="1"/>
    <col min="14850" max="14873" width="7.85546875" style="853" customWidth="1"/>
    <col min="14874" max="14874" width="14.28515625" style="853" customWidth="1"/>
    <col min="14875" max="14875" width="10.5703125" style="853" bestFit="1" customWidth="1"/>
    <col min="14876" max="14876" width="9.28515625" style="853" bestFit="1" customWidth="1"/>
    <col min="14877" max="15104" width="8.85546875" style="853"/>
    <col min="15105" max="15105" width="87.85546875" style="853" customWidth="1"/>
    <col min="15106" max="15129" width="7.85546875" style="853" customWidth="1"/>
    <col min="15130" max="15130" width="14.28515625" style="853" customWidth="1"/>
    <col min="15131" max="15131" width="10.5703125" style="853" bestFit="1" customWidth="1"/>
    <col min="15132" max="15132" width="9.28515625" style="853" bestFit="1" customWidth="1"/>
    <col min="15133" max="15360" width="8.85546875" style="853"/>
    <col min="15361" max="15361" width="87.85546875" style="853" customWidth="1"/>
    <col min="15362" max="15385" width="7.85546875" style="853" customWidth="1"/>
    <col min="15386" max="15386" width="14.28515625" style="853" customWidth="1"/>
    <col min="15387" max="15387" width="10.5703125" style="853" bestFit="1" customWidth="1"/>
    <col min="15388" max="15388" width="9.28515625" style="853" bestFit="1" customWidth="1"/>
    <col min="15389" max="15616" width="8.85546875" style="853"/>
    <col min="15617" max="15617" width="87.85546875" style="853" customWidth="1"/>
    <col min="15618" max="15641" width="7.85546875" style="853" customWidth="1"/>
    <col min="15642" max="15642" width="14.28515625" style="853" customWidth="1"/>
    <col min="15643" max="15643" width="10.5703125" style="853" bestFit="1" customWidth="1"/>
    <col min="15644" max="15644" width="9.28515625" style="853" bestFit="1" customWidth="1"/>
    <col min="15645" max="15872" width="8.85546875" style="853"/>
    <col min="15873" max="15873" width="87.85546875" style="853" customWidth="1"/>
    <col min="15874" max="15897" width="7.85546875" style="853" customWidth="1"/>
    <col min="15898" max="15898" width="14.28515625" style="853" customWidth="1"/>
    <col min="15899" max="15899" width="10.5703125" style="853" bestFit="1" customWidth="1"/>
    <col min="15900" max="15900" width="9.28515625" style="853" bestFit="1" customWidth="1"/>
    <col min="15901" max="16128" width="8.85546875" style="853"/>
    <col min="16129" max="16129" width="87.85546875" style="853" customWidth="1"/>
    <col min="16130" max="16153" width="7.85546875" style="853" customWidth="1"/>
    <col min="16154" max="16154" width="14.28515625" style="853" customWidth="1"/>
    <col min="16155" max="16155" width="10.5703125" style="853" bestFit="1" customWidth="1"/>
    <col min="16156" max="16156" width="9.28515625" style="853" bestFit="1" customWidth="1"/>
    <col min="16157" max="16384" width="8.85546875" style="853"/>
  </cols>
  <sheetData>
    <row r="1" spans="1:25" ht="20.25" customHeight="1">
      <c r="A1" s="6417" t="s">
        <v>282</v>
      </c>
      <c r="B1" s="6417"/>
      <c r="C1" s="6417"/>
      <c r="D1" s="6417"/>
      <c r="E1" s="6417"/>
      <c r="F1" s="6417"/>
      <c r="G1" s="6417"/>
      <c r="H1" s="6417"/>
      <c r="I1" s="6417"/>
      <c r="J1" s="6417"/>
      <c r="K1" s="6417"/>
      <c r="L1" s="6417"/>
      <c r="M1" s="6417"/>
      <c r="N1" s="6417"/>
      <c r="O1" s="6417"/>
      <c r="P1" s="6417"/>
      <c r="Q1" s="6417"/>
      <c r="R1" s="6417"/>
      <c r="S1" s="6417"/>
      <c r="T1" s="6417"/>
      <c r="U1" s="6417"/>
      <c r="V1" s="6417"/>
      <c r="W1" s="6417"/>
      <c r="X1" s="6417"/>
      <c r="Y1" s="6417"/>
    </row>
    <row r="2" spans="1:25" ht="20.25" customHeight="1">
      <c r="A2" s="6417" t="s">
        <v>393</v>
      </c>
      <c r="B2" s="6417"/>
      <c r="C2" s="6417"/>
      <c r="D2" s="6417"/>
      <c r="E2" s="6417"/>
      <c r="F2" s="6417"/>
      <c r="G2" s="6417"/>
      <c r="H2" s="6417"/>
      <c r="I2" s="6417"/>
      <c r="J2" s="6417"/>
      <c r="K2" s="6417"/>
      <c r="L2" s="6417"/>
      <c r="M2" s="6417"/>
      <c r="N2" s="6417"/>
      <c r="O2" s="6417"/>
      <c r="P2" s="6417"/>
      <c r="Q2" s="6417"/>
      <c r="R2" s="6417"/>
      <c r="S2" s="6417"/>
      <c r="T2" s="6417"/>
      <c r="U2" s="6417"/>
      <c r="V2" s="6417"/>
      <c r="W2" s="6417"/>
      <c r="X2" s="6417"/>
      <c r="Y2" s="6417"/>
    </row>
    <row r="3" spans="1:25" ht="21" thickBot="1">
      <c r="A3" s="854"/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</row>
    <row r="4" spans="1:25" ht="20.25" customHeight="1">
      <c r="A4" s="7365" t="s">
        <v>1</v>
      </c>
      <c r="B4" s="7368" t="s">
        <v>2</v>
      </c>
      <c r="C4" s="7369"/>
      <c r="D4" s="7370"/>
      <c r="E4" s="7368" t="s">
        <v>3</v>
      </c>
      <c r="F4" s="7369"/>
      <c r="G4" s="7370"/>
      <c r="H4" s="7368" t="s">
        <v>4</v>
      </c>
      <c r="I4" s="7369"/>
      <c r="J4" s="7370"/>
      <c r="K4" s="7368" t="s">
        <v>5</v>
      </c>
      <c r="L4" s="7369"/>
      <c r="M4" s="7370"/>
      <c r="N4" s="7368" t="s">
        <v>283</v>
      </c>
      <c r="O4" s="7369"/>
      <c r="P4" s="7370"/>
      <c r="Q4" s="7368" t="s">
        <v>284</v>
      </c>
      <c r="R4" s="7369"/>
      <c r="S4" s="7370"/>
      <c r="T4" s="7374">
        <v>6</v>
      </c>
      <c r="U4" s="7369"/>
      <c r="V4" s="7370"/>
      <c r="W4" s="7375" t="s">
        <v>156</v>
      </c>
      <c r="X4" s="7376"/>
      <c r="Y4" s="7377"/>
    </row>
    <row r="5" spans="1:25" ht="21" thickBot="1">
      <c r="A5" s="7366"/>
      <c r="B5" s="7371"/>
      <c r="C5" s="7372"/>
      <c r="D5" s="7373"/>
      <c r="E5" s="7371"/>
      <c r="F5" s="7372"/>
      <c r="G5" s="7373"/>
      <c r="H5" s="7371"/>
      <c r="I5" s="7372"/>
      <c r="J5" s="7373"/>
      <c r="K5" s="7371"/>
      <c r="L5" s="7372"/>
      <c r="M5" s="7373"/>
      <c r="N5" s="7371"/>
      <c r="O5" s="7372"/>
      <c r="P5" s="7373"/>
      <c r="Q5" s="7371"/>
      <c r="R5" s="7372"/>
      <c r="S5" s="7373"/>
      <c r="T5" s="7371"/>
      <c r="U5" s="7372"/>
      <c r="V5" s="7373"/>
      <c r="W5" s="7378"/>
      <c r="X5" s="7379"/>
      <c r="Y5" s="7380"/>
    </row>
    <row r="6" spans="1:25" ht="190.5" customHeight="1" thickBot="1">
      <c r="A6" s="7367"/>
      <c r="B6" s="856" t="s">
        <v>7</v>
      </c>
      <c r="C6" s="856" t="s">
        <v>8</v>
      </c>
      <c r="D6" s="856" t="s">
        <v>9</v>
      </c>
      <c r="E6" s="856" t="s">
        <v>7</v>
      </c>
      <c r="F6" s="856" t="s">
        <v>8</v>
      </c>
      <c r="G6" s="856" t="s">
        <v>9</v>
      </c>
      <c r="H6" s="856" t="s">
        <v>7</v>
      </c>
      <c r="I6" s="856" t="s">
        <v>8</v>
      </c>
      <c r="J6" s="856" t="s">
        <v>9</v>
      </c>
      <c r="K6" s="856" t="s">
        <v>7</v>
      </c>
      <c r="L6" s="856" t="s">
        <v>8</v>
      </c>
      <c r="M6" s="856" t="s">
        <v>9</v>
      </c>
      <c r="N6" s="856" t="s">
        <v>7</v>
      </c>
      <c r="O6" s="856" t="s">
        <v>8</v>
      </c>
      <c r="P6" s="856" t="s">
        <v>9</v>
      </c>
      <c r="Q6" s="856" t="s">
        <v>7</v>
      </c>
      <c r="R6" s="856" t="s">
        <v>8</v>
      </c>
      <c r="S6" s="856" t="s">
        <v>9</v>
      </c>
      <c r="T6" s="856" t="s">
        <v>7</v>
      </c>
      <c r="U6" s="856" t="s">
        <v>8</v>
      </c>
      <c r="V6" s="856" t="s">
        <v>9</v>
      </c>
      <c r="W6" s="856" t="s">
        <v>7</v>
      </c>
      <c r="X6" s="856" t="s">
        <v>8</v>
      </c>
      <c r="Y6" s="886" t="s">
        <v>9</v>
      </c>
    </row>
    <row r="7" spans="1:25" ht="21" thickBot="1">
      <c r="A7" s="857" t="s">
        <v>10</v>
      </c>
      <c r="B7" s="858"/>
      <c r="C7" s="859"/>
      <c r="D7" s="860"/>
      <c r="E7" s="861"/>
      <c r="F7" s="861"/>
      <c r="G7" s="862"/>
      <c r="H7" s="858"/>
      <c r="I7" s="861"/>
      <c r="J7" s="863"/>
      <c r="K7" s="861"/>
      <c r="L7" s="861"/>
      <c r="M7" s="862"/>
      <c r="N7" s="862"/>
      <c r="O7" s="862"/>
      <c r="P7" s="862"/>
      <c r="Q7" s="858"/>
      <c r="R7" s="861"/>
      <c r="S7" s="863"/>
      <c r="T7" s="858"/>
      <c r="U7" s="861"/>
      <c r="V7" s="863"/>
      <c r="W7" s="864"/>
      <c r="X7" s="865"/>
      <c r="Y7" s="866"/>
    </row>
    <row r="8" spans="1:25" ht="29.25" customHeight="1" thickBot="1">
      <c r="A8" s="883" t="s">
        <v>285</v>
      </c>
      <c r="B8" s="4411">
        <v>21</v>
      </c>
      <c r="C8" s="4411">
        <v>9</v>
      </c>
      <c r="D8" s="4411">
        <v>30</v>
      </c>
      <c r="E8" s="4410">
        <v>26</v>
      </c>
      <c r="F8" s="4410">
        <v>6</v>
      </c>
      <c r="G8" s="4410">
        <v>32</v>
      </c>
      <c r="H8" s="4410">
        <v>23</v>
      </c>
      <c r="I8" s="4410">
        <v>3</v>
      </c>
      <c r="J8" s="4410">
        <v>26</v>
      </c>
      <c r="K8" s="4410">
        <f>K12+K15</f>
        <v>23</v>
      </c>
      <c r="L8" s="4410">
        <v>2</v>
      </c>
      <c r="M8" s="4410">
        <v>25</v>
      </c>
      <c r="N8" s="4410">
        <v>22</v>
      </c>
      <c r="O8" s="4410">
        <v>0</v>
      </c>
      <c r="P8" s="4410">
        <v>22</v>
      </c>
      <c r="Q8" s="4410"/>
      <c r="R8" s="4410"/>
      <c r="S8" s="4410"/>
      <c r="T8" s="4410">
        <v>20</v>
      </c>
      <c r="U8" s="4410">
        <f>U12+U15</f>
        <v>1</v>
      </c>
      <c r="V8" s="4410">
        <v>21</v>
      </c>
      <c r="W8" s="877">
        <f>SUM(B8,E8,H8,K8,N8,Q8,T8)</f>
        <v>135</v>
      </c>
      <c r="X8" s="877">
        <f>SUM(C8,F8,I8,L8,O8,R8,U8)</f>
        <v>21</v>
      </c>
      <c r="Y8" s="870">
        <f>SUM(W8:X8)</f>
        <v>156</v>
      </c>
    </row>
    <row r="9" spans="1:25" ht="30" customHeight="1" thickBot="1">
      <c r="A9" s="884" t="s">
        <v>14</v>
      </c>
      <c r="B9" s="4412">
        <f>B8</f>
        <v>21</v>
      </c>
      <c r="C9" s="4412">
        <f>C8</f>
        <v>9</v>
      </c>
      <c r="D9" s="4412">
        <f>D8</f>
        <v>30</v>
      </c>
      <c r="E9" s="4393">
        <f t="shared" ref="E9:P9" si="0">E8</f>
        <v>26</v>
      </c>
      <c r="F9" s="4393">
        <f t="shared" si="0"/>
        <v>6</v>
      </c>
      <c r="G9" s="4393">
        <f t="shared" si="0"/>
        <v>32</v>
      </c>
      <c r="H9" s="4393">
        <f t="shared" si="0"/>
        <v>23</v>
      </c>
      <c r="I9" s="4393">
        <f t="shared" si="0"/>
        <v>3</v>
      </c>
      <c r="J9" s="4393">
        <f t="shared" si="0"/>
        <v>26</v>
      </c>
      <c r="K9" s="4393">
        <f t="shared" si="0"/>
        <v>23</v>
      </c>
      <c r="L9" s="4393">
        <f t="shared" si="0"/>
        <v>2</v>
      </c>
      <c r="M9" s="4393">
        <f t="shared" si="0"/>
        <v>25</v>
      </c>
      <c r="N9" s="4393">
        <f t="shared" si="0"/>
        <v>22</v>
      </c>
      <c r="O9" s="4393">
        <f t="shared" si="0"/>
        <v>0</v>
      </c>
      <c r="P9" s="4393">
        <f t="shared" si="0"/>
        <v>22</v>
      </c>
      <c r="Q9" s="4393"/>
      <c r="R9" s="4393"/>
      <c r="S9" s="4393"/>
      <c r="T9" s="4393">
        <f t="shared" ref="T9:V9" si="1">T8</f>
        <v>20</v>
      </c>
      <c r="U9" s="4393">
        <f t="shared" si="1"/>
        <v>1</v>
      </c>
      <c r="V9" s="4393">
        <f t="shared" si="1"/>
        <v>21</v>
      </c>
      <c r="W9" s="864">
        <f t="shared" ref="W9:Y9" si="2">W8</f>
        <v>135</v>
      </c>
      <c r="X9" s="864">
        <f t="shared" si="2"/>
        <v>21</v>
      </c>
      <c r="Y9" s="887">
        <f t="shared" si="2"/>
        <v>156</v>
      </c>
    </row>
    <row r="10" spans="1:25" ht="21" thickBot="1">
      <c r="A10" s="867" t="s">
        <v>15</v>
      </c>
      <c r="B10" s="4413"/>
      <c r="C10" s="4414"/>
      <c r="D10" s="4412"/>
      <c r="E10" s="4391"/>
      <c r="F10" s="4392"/>
      <c r="G10" s="4393"/>
      <c r="H10" s="4394"/>
      <c r="I10" s="4394"/>
      <c r="J10" s="4394"/>
      <c r="K10" s="4394"/>
      <c r="L10" s="4394"/>
      <c r="M10" s="4394"/>
      <c r="N10" s="4394"/>
      <c r="O10" s="4394"/>
      <c r="P10" s="4395"/>
      <c r="Q10" s="4396"/>
      <c r="R10" s="4396"/>
      <c r="S10" s="4396"/>
      <c r="T10" s="4396"/>
      <c r="U10" s="4396"/>
      <c r="V10" s="4396"/>
      <c r="W10" s="864"/>
      <c r="X10" s="869"/>
      <c r="Y10" s="870"/>
    </row>
    <row r="11" spans="1:25" ht="21" thickBot="1">
      <c r="A11" s="871" t="s">
        <v>16</v>
      </c>
      <c r="B11" s="4415"/>
      <c r="C11" s="4416"/>
      <c r="D11" s="4417"/>
      <c r="E11" s="4397"/>
      <c r="F11" s="4398"/>
      <c r="G11" s="4399"/>
      <c r="H11" s="4400"/>
      <c r="I11" s="4401"/>
      <c r="J11" s="4402"/>
      <c r="K11" s="4403"/>
      <c r="L11" s="4401"/>
      <c r="M11" s="4399"/>
      <c r="N11" s="4400"/>
      <c r="O11" s="4401"/>
      <c r="P11" s="4399"/>
      <c r="Q11" s="4404"/>
      <c r="R11" s="4404"/>
      <c r="S11" s="4404"/>
      <c r="T11" s="4404"/>
      <c r="U11" s="4404"/>
      <c r="V11" s="4404"/>
      <c r="W11" s="872"/>
      <c r="X11" s="872"/>
      <c r="Y11" s="887"/>
    </row>
    <row r="12" spans="1:25" ht="21" thickBot="1">
      <c r="A12" s="883" t="s">
        <v>285</v>
      </c>
      <c r="B12" s="4415">
        <v>21</v>
      </c>
      <c r="C12" s="4416">
        <v>8</v>
      </c>
      <c r="D12" s="4417">
        <v>29</v>
      </c>
      <c r="E12" s="4397">
        <v>26</v>
      </c>
      <c r="F12" s="4398">
        <v>6</v>
      </c>
      <c r="G12" s="4399">
        <v>32</v>
      </c>
      <c r="H12" s="4400">
        <v>23</v>
      </c>
      <c r="I12" s="4401">
        <v>2</v>
      </c>
      <c r="J12" s="4402">
        <v>25</v>
      </c>
      <c r="K12" s="4403">
        <v>23</v>
      </c>
      <c r="L12" s="4401">
        <v>2</v>
      </c>
      <c r="M12" s="4399">
        <v>25</v>
      </c>
      <c r="N12" s="4400">
        <v>23</v>
      </c>
      <c r="O12" s="4401">
        <v>0</v>
      </c>
      <c r="P12" s="4394">
        <v>23</v>
      </c>
      <c r="Q12" s="4394"/>
      <c r="R12" s="4394"/>
      <c r="S12" s="4405"/>
      <c r="T12" s="4394">
        <v>20</v>
      </c>
      <c r="U12" s="4394">
        <v>1</v>
      </c>
      <c r="V12" s="4405">
        <v>21</v>
      </c>
      <c r="W12" s="877">
        <f>SUM(B12,E12,H12,K12,N12,Q12,T12)</f>
        <v>136</v>
      </c>
      <c r="X12" s="877">
        <f>SUM(C12,F12,I12,L12,O12,R12,U12)</f>
        <v>19</v>
      </c>
      <c r="Y12" s="870">
        <f>SUM(W12:X12)</f>
        <v>155</v>
      </c>
    </row>
    <row r="13" spans="1:25" ht="26.25" customHeight="1" thickBot="1">
      <c r="A13" s="873" t="s">
        <v>17</v>
      </c>
      <c r="B13" s="4413">
        <f>B12</f>
        <v>21</v>
      </c>
      <c r="C13" s="4413">
        <f>C12</f>
        <v>8</v>
      </c>
      <c r="D13" s="4413">
        <f>D12</f>
        <v>29</v>
      </c>
      <c r="E13" s="4391">
        <f t="shared" ref="E13:P13" si="3">E12</f>
        <v>26</v>
      </c>
      <c r="F13" s="4391">
        <f t="shared" si="3"/>
        <v>6</v>
      </c>
      <c r="G13" s="4391">
        <f t="shared" si="3"/>
        <v>32</v>
      </c>
      <c r="H13" s="4391">
        <f t="shared" si="3"/>
        <v>23</v>
      </c>
      <c r="I13" s="4391">
        <f t="shared" si="3"/>
        <v>2</v>
      </c>
      <c r="J13" s="4391">
        <f t="shared" si="3"/>
        <v>25</v>
      </c>
      <c r="K13" s="4391">
        <f t="shared" si="3"/>
        <v>23</v>
      </c>
      <c r="L13" s="4391">
        <f t="shared" si="3"/>
        <v>2</v>
      </c>
      <c r="M13" s="4391">
        <f t="shared" si="3"/>
        <v>25</v>
      </c>
      <c r="N13" s="4391">
        <f t="shared" si="3"/>
        <v>23</v>
      </c>
      <c r="O13" s="4391">
        <f t="shared" si="3"/>
        <v>0</v>
      </c>
      <c r="P13" s="4391">
        <f t="shared" si="3"/>
        <v>23</v>
      </c>
      <c r="Q13" s="4391"/>
      <c r="R13" s="4391"/>
      <c r="S13" s="4391"/>
      <c r="T13" s="4391">
        <f t="shared" ref="T13:V13" si="4">T12</f>
        <v>20</v>
      </c>
      <c r="U13" s="4391">
        <f t="shared" si="4"/>
        <v>1</v>
      </c>
      <c r="V13" s="4391">
        <f t="shared" si="4"/>
        <v>21</v>
      </c>
      <c r="W13" s="868">
        <f t="shared" ref="W13:Y13" si="5">W12</f>
        <v>136</v>
      </c>
      <c r="X13" s="868">
        <f t="shared" si="5"/>
        <v>19</v>
      </c>
      <c r="Y13" s="887">
        <f t="shared" si="5"/>
        <v>155</v>
      </c>
    </row>
    <row r="14" spans="1:25" ht="21" thickBot="1">
      <c r="A14" s="874" t="s">
        <v>18</v>
      </c>
      <c r="B14" s="4418"/>
      <c r="C14" s="4419"/>
      <c r="D14" s="4420"/>
      <c r="E14" s="4406"/>
      <c r="F14" s="4407"/>
      <c r="G14" s="4408"/>
      <c r="H14" s="4406"/>
      <c r="I14" s="4407"/>
      <c r="J14" s="4409"/>
      <c r="K14" s="4407"/>
      <c r="L14" s="4407"/>
      <c r="M14" s="4408"/>
      <c r="N14" s="4406"/>
      <c r="O14" s="4407"/>
      <c r="P14" s="4408"/>
      <c r="Q14" s="4408"/>
      <c r="R14" s="4408"/>
      <c r="S14" s="4408"/>
      <c r="T14" s="4408"/>
      <c r="U14" s="4408"/>
      <c r="V14" s="4408"/>
      <c r="W14" s="875"/>
      <c r="X14" s="876"/>
      <c r="Y14" s="888"/>
    </row>
    <row r="15" spans="1:25" ht="28.5" customHeight="1" thickBot="1">
      <c r="A15" s="883" t="s">
        <v>285</v>
      </c>
      <c r="B15" s="4411">
        <v>0</v>
      </c>
      <c r="C15" s="4411">
        <v>1</v>
      </c>
      <c r="D15" s="4411">
        <v>1</v>
      </c>
      <c r="E15" s="4410">
        <v>0</v>
      </c>
      <c r="F15" s="4410">
        <v>0</v>
      </c>
      <c r="G15" s="4410">
        <v>0</v>
      </c>
      <c r="H15" s="4410">
        <v>0</v>
      </c>
      <c r="I15" s="4410">
        <v>0</v>
      </c>
      <c r="J15" s="4410">
        <v>0</v>
      </c>
      <c r="K15" s="4410">
        <v>0</v>
      </c>
      <c r="L15" s="4410">
        <v>0</v>
      </c>
      <c r="M15" s="4410">
        <v>0</v>
      </c>
      <c r="N15" s="4410">
        <v>0</v>
      </c>
      <c r="O15" s="4410">
        <v>0</v>
      </c>
      <c r="P15" s="4410">
        <v>0</v>
      </c>
      <c r="Q15" s="4410"/>
      <c r="R15" s="4410"/>
      <c r="S15" s="4410"/>
      <c r="T15" s="4410">
        <v>0</v>
      </c>
      <c r="U15" s="4410">
        <v>0</v>
      </c>
      <c r="V15" s="4410">
        <v>0</v>
      </c>
      <c r="W15" s="877">
        <f>SUM(B15,E15,H15,K15,N15,Q15,T15)</f>
        <v>0</v>
      </c>
      <c r="X15" s="877">
        <f>SUM(C15,F15,I15,L15,O15,R15,U15)</f>
        <v>1</v>
      </c>
      <c r="Y15" s="870">
        <f>SUM(W15:X15)</f>
        <v>1</v>
      </c>
    </row>
    <row r="16" spans="1:25" ht="30.75" customHeight="1" thickBot="1">
      <c r="A16" s="885" t="s">
        <v>19</v>
      </c>
      <c r="B16" s="4421">
        <v>0</v>
      </c>
      <c r="C16" s="4421">
        <v>1</v>
      </c>
      <c r="D16" s="4421">
        <v>1</v>
      </c>
      <c r="E16" s="4405">
        <v>0</v>
      </c>
      <c r="F16" s="4405">
        <v>0</v>
      </c>
      <c r="G16" s="4405">
        <v>0</v>
      </c>
      <c r="H16" s="4405">
        <v>0</v>
      </c>
      <c r="I16" s="4405">
        <v>0</v>
      </c>
      <c r="J16" s="4405">
        <v>0</v>
      </c>
      <c r="K16" s="4405">
        <v>0</v>
      </c>
      <c r="L16" s="4405">
        <v>0</v>
      </c>
      <c r="M16" s="4405">
        <v>0</v>
      </c>
      <c r="N16" s="4405">
        <v>0</v>
      </c>
      <c r="O16" s="4405">
        <v>0</v>
      </c>
      <c r="P16" s="4405">
        <v>0</v>
      </c>
      <c r="Q16" s="4405"/>
      <c r="R16" s="4405"/>
      <c r="S16" s="4405"/>
      <c r="T16" s="4405">
        <v>0</v>
      </c>
      <c r="U16" s="4405">
        <v>0</v>
      </c>
      <c r="V16" s="4405">
        <v>0</v>
      </c>
      <c r="W16" s="870">
        <v>0</v>
      </c>
      <c r="X16" s="870">
        <v>0</v>
      </c>
      <c r="Y16" s="870">
        <v>0</v>
      </c>
    </row>
    <row r="17" spans="1:25" ht="32.25" customHeight="1" thickBot="1">
      <c r="A17" s="878" t="s">
        <v>286</v>
      </c>
      <c r="B17" s="4422">
        <f>B9</f>
        <v>21</v>
      </c>
      <c r="C17" s="4422">
        <f>C9</f>
        <v>9</v>
      </c>
      <c r="D17" s="4422">
        <f>D9</f>
        <v>30</v>
      </c>
      <c r="E17" s="4423">
        <f t="shared" ref="E17:P17" si="6">E9</f>
        <v>26</v>
      </c>
      <c r="F17" s="4423">
        <f t="shared" si="6"/>
        <v>6</v>
      </c>
      <c r="G17" s="4423">
        <f t="shared" si="6"/>
        <v>32</v>
      </c>
      <c r="H17" s="4423">
        <f t="shared" si="6"/>
        <v>23</v>
      </c>
      <c r="I17" s="4423">
        <f t="shared" si="6"/>
        <v>3</v>
      </c>
      <c r="J17" s="4423">
        <f t="shared" si="6"/>
        <v>26</v>
      </c>
      <c r="K17" s="4423">
        <f t="shared" si="6"/>
        <v>23</v>
      </c>
      <c r="L17" s="4423">
        <f t="shared" si="6"/>
        <v>2</v>
      </c>
      <c r="M17" s="4423">
        <f t="shared" si="6"/>
        <v>25</v>
      </c>
      <c r="N17" s="4423">
        <f t="shared" si="6"/>
        <v>22</v>
      </c>
      <c r="O17" s="4423">
        <f t="shared" si="6"/>
        <v>0</v>
      </c>
      <c r="P17" s="4423">
        <f t="shared" si="6"/>
        <v>22</v>
      </c>
      <c r="Q17" s="4423"/>
      <c r="R17" s="4423"/>
      <c r="S17" s="4423"/>
      <c r="T17" s="4423">
        <f t="shared" ref="T17:V17" si="7">T9</f>
        <v>20</v>
      </c>
      <c r="U17" s="4423">
        <f t="shared" si="7"/>
        <v>1</v>
      </c>
      <c r="V17" s="4423">
        <f t="shared" si="7"/>
        <v>21</v>
      </c>
      <c r="W17" s="1966">
        <f t="shared" ref="W17:Y17" si="8">W9</f>
        <v>135</v>
      </c>
      <c r="X17" s="1966">
        <f t="shared" si="8"/>
        <v>21</v>
      </c>
      <c r="Y17" s="1967">
        <f t="shared" si="8"/>
        <v>156</v>
      </c>
    </row>
    <row r="18" spans="1:25">
      <c r="A18" s="879"/>
      <c r="B18" s="880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</row>
    <row r="19" spans="1:25">
      <c r="A19" s="881"/>
      <c r="B19" s="880"/>
      <c r="C19" s="880"/>
      <c r="D19" s="880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  <c r="X19" s="880"/>
      <c r="Y19" s="880"/>
    </row>
    <row r="20" spans="1:25">
      <c r="A20" s="7364"/>
      <c r="B20" s="7364"/>
      <c r="C20" s="7364"/>
      <c r="D20" s="7364"/>
      <c r="E20" s="7364"/>
      <c r="F20" s="7364"/>
      <c r="G20" s="7364"/>
      <c r="H20" s="7364"/>
      <c r="I20" s="7364"/>
      <c r="J20" s="7364"/>
      <c r="K20" s="7364"/>
      <c r="L20" s="7364"/>
      <c r="M20" s="7364"/>
      <c r="N20" s="7364"/>
      <c r="O20" s="7364"/>
      <c r="P20" s="7364"/>
      <c r="Q20" s="7364"/>
      <c r="R20" s="7364"/>
      <c r="S20" s="7364"/>
      <c r="T20" s="7364"/>
      <c r="U20" s="7364"/>
      <c r="V20" s="7364"/>
      <c r="W20" s="7364"/>
      <c r="X20" s="7364"/>
      <c r="Y20" s="7364"/>
    </row>
    <row r="21" spans="1:25">
      <c r="A21" s="879"/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</row>
    <row r="22" spans="1:25">
      <c r="A22" s="855"/>
      <c r="B22" s="855"/>
      <c r="C22" s="855"/>
      <c r="D22" s="855"/>
      <c r="E22" s="855"/>
      <c r="F22" s="855"/>
      <c r="G22" s="855"/>
      <c r="H22" s="855"/>
      <c r="I22" s="855"/>
      <c r="J22" s="855"/>
      <c r="K22" s="855"/>
      <c r="L22" s="855"/>
      <c r="M22" s="855"/>
      <c r="N22" s="855"/>
      <c r="O22" s="855"/>
      <c r="P22" s="855"/>
      <c r="Q22" s="855"/>
      <c r="R22" s="855"/>
      <c r="S22" s="855"/>
      <c r="T22" s="855"/>
      <c r="U22" s="855"/>
      <c r="V22" s="855"/>
      <c r="W22" s="855"/>
      <c r="X22" s="855"/>
      <c r="Y22" s="855"/>
    </row>
    <row r="23" spans="1:25">
      <c r="A23" s="882"/>
      <c r="B23" s="880"/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</row>
    <row r="24" spans="1:25">
      <c r="A24" s="882"/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</row>
    <row r="25" spans="1:25">
      <c r="A25" s="855"/>
      <c r="B25" s="855"/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5"/>
      <c r="Y25" s="855"/>
    </row>
    <row r="26" spans="1:25">
      <c r="A26" s="855"/>
      <c r="B26" s="855"/>
      <c r="C26" s="855"/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5"/>
      <c r="Y26" s="855"/>
    </row>
  </sheetData>
  <mergeCells count="12">
    <mergeCell ref="A1:Y1"/>
    <mergeCell ref="A2:Y2"/>
    <mergeCell ref="A20:Y20"/>
    <mergeCell ref="A4:A6"/>
    <mergeCell ref="B4:D5"/>
    <mergeCell ref="E4:G5"/>
    <mergeCell ref="H4:J5"/>
    <mergeCell ref="K4:M5"/>
    <mergeCell ref="N4:P5"/>
    <mergeCell ref="Q4:S5"/>
    <mergeCell ref="T4:V5"/>
    <mergeCell ref="W4:Y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F32" sqref="F32"/>
    </sheetView>
  </sheetViews>
  <sheetFormatPr defaultRowHeight="25.5"/>
  <cols>
    <col min="1" max="1" width="103.85546875" style="4424" customWidth="1"/>
    <col min="2" max="10" width="19.7109375" style="4424" customWidth="1"/>
    <col min="11" max="12" width="10.7109375" style="4424" customWidth="1"/>
    <col min="13" max="13" width="9.140625" style="4424" bestFit="1" customWidth="1"/>
    <col min="14" max="14" width="12.85546875" style="4424" customWidth="1"/>
    <col min="15" max="15" width="23.42578125" style="4424" customWidth="1"/>
    <col min="16" max="17" width="9.140625" style="4424" bestFit="1" customWidth="1"/>
    <col min="18" max="18" width="10.5703125" style="4424" bestFit="1" customWidth="1"/>
    <col min="19" max="19" width="11.28515625" style="4424" customWidth="1"/>
    <col min="20" max="256" width="9.140625" style="4424"/>
    <col min="257" max="257" width="103.85546875" style="4424" customWidth="1"/>
    <col min="258" max="266" width="19.7109375" style="4424" customWidth="1"/>
    <col min="267" max="268" width="10.7109375" style="4424" customWidth="1"/>
    <col min="269" max="269" width="9.140625" style="4424" bestFit="1" customWidth="1"/>
    <col min="270" max="270" width="12.85546875" style="4424" customWidth="1"/>
    <col min="271" max="271" width="23.42578125" style="4424" customWidth="1"/>
    <col min="272" max="273" width="9.140625" style="4424" bestFit="1" customWidth="1"/>
    <col min="274" max="274" width="10.5703125" style="4424" bestFit="1" customWidth="1"/>
    <col min="275" max="275" width="11.28515625" style="4424" customWidth="1"/>
    <col min="276" max="512" width="9.140625" style="4424"/>
    <col min="513" max="513" width="103.85546875" style="4424" customWidth="1"/>
    <col min="514" max="522" width="19.7109375" style="4424" customWidth="1"/>
    <col min="523" max="524" width="10.7109375" style="4424" customWidth="1"/>
    <col min="525" max="525" width="9.140625" style="4424" bestFit="1" customWidth="1"/>
    <col min="526" max="526" width="12.85546875" style="4424" customWidth="1"/>
    <col min="527" max="527" width="23.42578125" style="4424" customWidth="1"/>
    <col min="528" max="529" width="9.140625" style="4424" bestFit="1" customWidth="1"/>
    <col min="530" max="530" width="10.5703125" style="4424" bestFit="1" customWidth="1"/>
    <col min="531" max="531" width="11.28515625" style="4424" customWidth="1"/>
    <col min="532" max="768" width="9.140625" style="4424"/>
    <col min="769" max="769" width="103.85546875" style="4424" customWidth="1"/>
    <col min="770" max="778" width="19.7109375" style="4424" customWidth="1"/>
    <col min="779" max="780" width="10.7109375" style="4424" customWidth="1"/>
    <col min="781" max="781" width="9.140625" style="4424" bestFit="1" customWidth="1"/>
    <col min="782" max="782" width="12.85546875" style="4424" customWidth="1"/>
    <col min="783" max="783" width="23.42578125" style="4424" customWidth="1"/>
    <col min="784" max="785" width="9.140625" style="4424" bestFit="1" customWidth="1"/>
    <col min="786" max="786" width="10.5703125" style="4424" bestFit="1" customWidth="1"/>
    <col min="787" max="787" width="11.28515625" style="4424" customWidth="1"/>
    <col min="788" max="1024" width="9.140625" style="4424"/>
    <col min="1025" max="1025" width="103.85546875" style="4424" customWidth="1"/>
    <col min="1026" max="1034" width="19.7109375" style="4424" customWidth="1"/>
    <col min="1035" max="1036" width="10.7109375" style="4424" customWidth="1"/>
    <col min="1037" max="1037" width="9.140625" style="4424" bestFit="1" customWidth="1"/>
    <col min="1038" max="1038" width="12.85546875" style="4424" customWidth="1"/>
    <col min="1039" max="1039" width="23.42578125" style="4424" customWidth="1"/>
    <col min="1040" max="1041" width="9.140625" style="4424" bestFit="1" customWidth="1"/>
    <col min="1042" max="1042" width="10.5703125" style="4424" bestFit="1" customWidth="1"/>
    <col min="1043" max="1043" width="11.28515625" style="4424" customWidth="1"/>
    <col min="1044" max="1280" width="9.140625" style="4424"/>
    <col min="1281" max="1281" width="103.85546875" style="4424" customWidth="1"/>
    <col min="1282" max="1290" width="19.7109375" style="4424" customWidth="1"/>
    <col min="1291" max="1292" width="10.7109375" style="4424" customWidth="1"/>
    <col min="1293" max="1293" width="9.140625" style="4424" bestFit="1" customWidth="1"/>
    <col min="1294" max="1294" width="12.85546875" style="4424" customWidth="1"/>
    <col min="1295" max="1295" width="23.42578125" style="4424" customWidth="1"/>
    <col min="1296" max="1297" width="9.140625" style="4424" bestFit="1" customWidth="1"/>
    <col min="1298" max="1298" width="10.5703125" style="4424" bestFit="1" customWidth="1"/>
    <col min="1299" max="1299" width="11.28515625" style="4424" customWidth="1"/>
    <col min="1300" max="1536" width="9.140625" style="4424"/>
    <col min="1537" max="1537" width="103.85546875" style="4424" customWidth="1"/>
    <col min="1538" max="1546" width="19.7109375" style="4424" customWidth="1"/>
    <col min="1547" max="1548" width="10.7109375" style="4424" customWidth="1"/>
    <col min="1549" max="1549" width="9.140625" style="4424" bestFit="1" customWidth="1"/>
    <col min="1550" max="1550" width="12.85546875" style="4424" customWidth="1"/>
    <col min="1551" max="1551" width="23.42578125" style="4424" customWidth="1"/>
    <col min="1552" max="1553" width="9.140625" style="4424" bestFit="1" customWidth="1"/>
    <col min="1554" max="1554" width="10.5703125" style="4424" bestFit="1" customWidth="1"/>
    <col min="1555" max="1555" width="11.28515625" style="4424" customWidth="1"/>
    <col min="1556" max="1792" width="9.140625" style="4424"/>
    <col min="1793" max="1793" width="103.85546875" style="4424" customWidth="1"/>
    <col min="1794" max="1802" width="19.7109375" style="4424" customWidth="1"/>
    <col min="1803" max="1804" width="10.7109375" style="4424" customWidth="1"/>
    <col min="1805" max="1805" width="9.140625" style="4424" bestFit="1" customWidth="1"/>
    <col min="1806" max="1806" width="12.85546875" style="4424" customWidth="1"/>
    <col min="1807" max="1807" width="23.42578125" style="4424" customWidth="1"/>
    <col min="1808" max="1809" width="9.140625" style="4424" bestFit="1" customWidth="1"/>
    <col min="1810" max="1810" width="10.5703125" style="4424" bestFit="1" customWidth="1"/>
    <col min="1811" max="1811" width="11.28515625" style="4424" customWidth="1"/>
    <col min="1812" max="2048" width="9.140625" style="4424"/>
    <col min="2049" max="2049" width="103.85546875" style="4424" customWidth="1"/>
    <col min="2050" max="2058" width="19.7109375" style="4424" customWidth="1"/>
    <col min="2059" max="2060" width="10.7109375" style="4424" customWidth="1"/>
    <col min="2061" max="2061" width="9.140625" style="4424" bestFit="1" customWidth="1"/>
    <col min="2062" max="2062" width="12.85546875" style="4424" customWidth="1"/>
    <col min="2063" max="2063" width="23.42578125" style="4424" customWidth="1"/>
    <col min="2064" max="2065" width="9.140625" style="4424" bestFit="1" customWidth="1"/>
    <col min="2066" max="2066" width="10.5703125" style="4424" bestFit="1" customWidth="1"/>
    <col min="2067" max="2067" width="11.28515625" style="4424" customWidth="1"/>
    <col min="2068" max="2304" width="9.140625" style="4424"/>
    <col min="2305" max="2305" width="103.85546875" style="4424" customWidth="1"/>
    <col min="2306" max="2314" width="19.7109375" style="4424" customWidth="1"/>
    <col min="2315" max="2316" width="10.7109375" style="4424" customWidth="1"/>
    <col min="2317" max="2317" width="9.140625" style="4424" bestFit="1" customWidth="1"/>
    <col min="2318" max="2318" width="12.85546875" style="4424" customWidth="1"/>
    <col min="2319" max="2319" width="23.42578125" style="4424" customWidth="1"/>
    <col min="2320" max="2321" width="9.140625" style="4424" bestFit="1" customWidth="1"/>
    <col min="2322" max="2322" width="10.5703125" style="4424" bestFit="1" customWidth="1"/>
    <col min="2323" max="2323" width="11.28515625" style="4424" customWidth="1"/>
    <col min="2324" max="2560" width="9.140625" style="4424"/>
    <col min="2561" max="2561" width="103.85546875" style="4424" customWidth="1"/>
    <col min="2562" max="2570" width="19.7109375" style="4424" customWidth="1"/>
    <col min="2571" max="2572" width="10.7109375" style="4424" customWidth="1"/>
    <col min="2573" max="2573" width="9.140625" style="4424" bestFit="1" customWidth="1"/>
    <col min="2574" max="2574" width="12.85546875" style="4424" customWidth="1"/>
    <col min="2575" max="2575" width="23.42578125" style="4424" customWidth="1"/>
    <col min="2576" max="2577" width="9.140625" style="4424" bestFit="1" customWidth="1"/>
    <col min="2578" max="2578" width="10.5703125" style="4424" bestFit="1" customWidth="1"/>
    <col min="2579" max="2579" width="11.28515625" style="4424" customWidth="1"/>
    <col min="2580" max="2816" width="9.140625" style="4424"/>
    <col min="2817" max="2817" width="103.85546875" style="4424" customWidth="1"/>
    <col min="2818" max="2826" width="19.7109375" style="4424" customWidth="1"/>
    <col min="2827" max="2828" width="10.7109375" style="4424" customWidth="1"/>
    <col min="2829" max="2829" width="9.140625" style="4424" bestFit="1" customWidth="1"/>
    <col min="2830" max="2830" width="12.85546875" style="4424" customWidth="1"/>
    <col min="2831" max="2831" width="23.42578125" style="4424" customWidth="1"/>
    <col min="2832" max="2833" width="9.140625" style="4424" bestFit="1" customWidth="1"/>
    <col min="2834" max="2834" width="10.5703125" style="4424" bestFit="1" customWidth="1"/>
    <col min="2835" max="2835" width="11.28515625" style="4424" customWidth="1"/>
    <col min="2836" max="3072" width="9.140625" style="4424"/>
    <col min="3073" max="3073" width="103.85546875" style="4424" customWidth="1"/>
    <col min="3074" max="3082" width="19.7109375" style="4424" customWidth="1"/>
    <col min="3083" max="3084" width="10.7109375" style="4424" customWidth="1"/>
    <col min="3085" max="3085" width="9.140625" style="4424" bestFit="1" customWidth="1"/>
    <col min="3086" max="3086" width="12.85546875" style="4424" customWidth="1"/>
    <col min="3087" max="3087" width="23.42578125" style="4424" customWidth="1"/>
    <col min="3088" max="3089" width="9.140625" style="4424" bestFit="1" customWidth="1"/>
    <col min="3090" max="3090" width="10.5703125" style="4424" bestFit="1" customWidth="1"/>
    <col min="3091" max="3091" width="11.28515625" style="4424" customWidth="1"/>
    <col min="3092" max="3328" width="9.140625" style="4424"/>
    <col min="3329" max="3329" width="103.85546875" style="4424" customWidth="1"/>
    <col min="3330" max="3338" width="19.7109375" style="4424" customWidth="1"/>
    <col min="3339" max="3340" width="10.7109375" style="4424" customWidth="1"/>
    <col min="3341" max="3341" width="9.140625" style="4424" bestFit="1" customWidth="1"/>
    <col min="3342" max="3342" width="12.85546875" style="4424" customWidth="1"/>
    <col min="3343" max="3343" width="23.42578125" style="4424" customWidth="1"/>
    <col min="3344" max="3345" width="9.140625" style="4424" bestFit="1" customWidth="1"/>
    <col min="3346" max="3346" width="10.5703125" style="4424" bestFit="1" customWidth="1"/>
    <col min="3347" max="3347" width="11.28515625" style="4424" customWidth="1"/>
    <col min="3348" max="3584" width="9.140625" style="4424"/>
    <col min="3585" max="3585" width="103.85546875" style="4424" customWidth="1"/>
    <col min="3586" max="3594" width="19.7109375" style="4424" customWidth="1"/>
    <col min="3595" max="3596" width="10.7109375" style="4424" customWidth="1"/>
    <col min="3597" max="3597" width="9.140625" style="4424" bestFit="1" customWidth="1"/>
    <col min="3598" max="3598" width="12.85546875" style="4424" customWidth="1"/>
    <col min="3599" max="3599" width="23.42578125" style="4424" customWidth="1"/>
    <col min="3600" max="3601" width="9.140625" style="4424" bestFit="1" customWidth="1"/>
    <col min="3602" max="3602" width="10.5703125" style="4424" bestFit="1" customWidth="1"/>
    <col min="3603" max="3603" width="11.28515625" style="4424" customWidth="1"/>
    <col min="3604" max="3840" width="9.140625" style="4424"/>
    <col min="3841" max="3841" width="103.85546875" style="4424" customWidth="1"/>
    <col min="3842" max="3850" width="19.7109375" style="4424" customWidth="1"/>
    <col min="3851" max="3852" width="10.7109375" style="4424" customWidth="1"/>
    <col min="3853" max="3853" width="9.140625" style="4424" bestFit="1" customWidth="1"/>
    <col min="3854" max="3854" width="12.85546875" style="4424" customWidth="1"/>
    <col min="3855" max="3855" width="23.42578125" style="4424" customWidth="1"/>
    <col min="3856" max="3857" width="9.140625" style="4424" bestFit="1" customWidth="1"/>
    <col min="3858" max="3858" width="10.5703125" style="4424" bestFit="1" customWidth="1"/>
    <col min="3859" max="3859" width="11.28515625" style="4424" customWidth="1"/>
    <col min="3860" max="4096" width="9.140625" style="4424"/>
    <col min="4097" max="4097" width="103.85546875" style="4424" customWidth="1"/>
    <col min="4098" max="4106" width="19.7109375" style="4424" customWidth="1"/>
    <col min="4107" max="4108" width="10.7109375" style="4424" customWidth="1"/>
    <col min="4109" max="4109" width="9.140625" style="4424" bestFit="1" customWidth="1"/>
    <col min="4110" max="4110" width="12.85546875" style="4424" customWidth="1"/>
    <col min="4111" max="4111" width="23.42578125" style="4424" customWidth="1"/>
    <col min="4112" max="4113" width="9.140625" style="4424" bestFit="1" customWidth="1"/>
    <col min="4114" max="4114" width="10.5703125" style="4424" bestFit="1" customWidth="1"/>
    <col min="4115" max="4115" width="11.28515625" style="4424" customWidth="1"/>
    <col min="4116" max="4352" width="9.140625" style="4424"/>
    <col min="4353" max="4353" width="103.85546875" style="4424" customWidth="1"/>
    <col min="4354" max="4362" width="19.7109375" style="4424" customWidth="1"/>
    <col min="4363" max="4364" width="10.7109375" style="4424" customWidth="1"/>
    <col min="4365" max="4365" width="9.140625" style="4424" bestFit="1" customWidth="1"/>
    <col min="4366" max="4366" width="12.85546875" style="4424" customWidth="1"/>
    <col min="4367" max="4367" width="23.42578125" style="4424" customWidth="1"/>
    <col min="4368" max="4369" width="9.140625" style="4424" bestFit="1" customWidth="1"/>
    <col min="4370" max="4370" width="10.5703125" style="4424" bestFit="1" customWidth="1"/>
    <col min="4371" max="4371" width="11.28515625" style="4424" customWidth="1"/>
    <col min="4372" max="4608" width="9.140625" style="4424"/>
    <col min="4609" max="4609" width="103.85546875" style="4424" customWidth="1"/>
    <col min="4610" max="4618" width="19.7109375" style="4424" customWidth="1"/>
    <col min="4619" max="4620" width="10.7109375" style="4424" customWidth="1"/>
    <col min="4621" max="4621" width="9.140625" style="4424" bestFit="1" customWidth="1"/>
    <col min="4622" max="4622" width="12.85546875" style="4424" customWidth="1"/>
    <col min="4623" max="4623" width="23.42578125" style="4424" customWidth="1"/>
    <col min="4624" max="4625" width="9.140625" style="4424" bestFit="1" customWidth="1"/>
    <col min="4626" max="4626" width="10.5703125" style="4424" bestFit="1" customWidth="1"/>
    <col min="4627" max="4627" width="11.28515625" style="4424" customWidth="1"/>
    <col min="4628" max="4864" width="9.140625" style="4424"/>
    <col min="4865" max="4865" width="103.85546875" style="4424" customWidth="1"/>
    <col min="4866" max="4874" width="19.7109375" style="4424" customWidth="1"/>
    <col min="4875" max="4876" width="10.7109375" style="4424" customWidth="1"/>
    <col min="4877" max="4877" width="9.140625" style="4424" bestFit="1" customWidth="1"/>
    <col min="4878" max="4878" width="12.85546875" style="4424" customWidth="1"/>
    <col min="4879" max="4879" width="23.42578125" style="4424" customWidth="1"/>
    <col min="4880" max="4881" width="9.140625" style="4424" bestFit="1" customWidth="1"/>
    <col min="4882" max="4882" width="10.5703125" style="4424" bestFit="1" customWidth="1"/>
    <col min="4883" max="4883" width="11.28515625" style="4424" customWidth="1"/>
    <col min="4884" max="5120" width="9.140625" style="4424"/>
    <col min="5121" max="5121" width="103.85546875" style="4424" customWidth="1"/>
    <col min="5122" max="5130" width="19.7109375" style="4424" customWidth="1"/>
    <col min="5131" max="5132" width="10.7109375" style="4424" customWidth="1"/>
    <col min="5133" max="5133" width="9.140625" style="4424" bestFit="1" customWidth="1"/>
    <col min="5134" max="5134" width="12.85546875" style="4424" customWidth="1"/>
    <col min="5135" max="5135" width="23.42578125" style="4424" customWidth="1"/>
    <col min="5136" max="5137" width="9.140625" style="4424" bestFit="1" customWidth="1"/>
    <col min="5138" max="5138" width="10.5703125" style="4424" bestFit="1" customWidth="1"/>
    <col min="5139" max="5139" width="11.28515625" style="4424" customWidth="1"/>
    <col min="5140" max="5376" width="9.140625" style="4424"/>
    <col min="5377" max="5377" width="103.85546875" style="4424" customWidth="1"/>
    <col min="5378" max="5386" width="19.7109375" style="4424" customWidth="1"/>
    <col min="5387" max="5388" width="10.7109375" style="4424" customWidth="1"/>
    <col min="5389" max="5389" width="9.140625" style="4424" bestFit="1" customWidth="1"/>
    <col min="5390" max="5390" width="12.85546875" style="4424" customWidth="1"/>
    <col min="5391" max="5391" width="23.42578125" style="4424" customWidth="1"/>
    <col min="5392" max="5393" width="9.140625" style="4424" bestFit="1" customWidth="1"/>
    <col min="5394" max="5394" width="10.5703125" style="4424" bestFit="1" customWidth="1"/>
    <col min="5395" max="5395" width="11.28515625" style="4424" customWidth="1"/>
    <col min="5396" max="5632" width="9.140625" style="4424"/>
    <col min="5633" max="5633" width="103.85546875" style="4424" customWidth="1"/>
    <col min="5634" max="5642" width="19.7109375" style="4424" customWidth="1"/>
    <col min="5643" max="5644" width="10.7109375" style="4424" customWidth="1"/>
    <col min="5645" max="5645" width="9.140625" style="4424" bestFit="1" customWidth="1"/>
    <col min="5646" max="5646" width="12.85546875" style="4424" customWidth="1"/>
    <col min="5647" max="5647" width="23.42578125" style="4424" customWidth="1"/>
    <col min="5648" max="5649" width="9.140625" style="4424" bestFit="1" customWidth="1"/>
    <col min="5650" max="5650" width="10.5703125" style="4424" bestFit="1" customWidth="1"/>
    <col min="5651" max="5651" width="11.28515625" style="4424" customWidth="1"/>
    <col min="5652" max="5888" width="9.140625" style="4424"/>
    <col min="5889" max="5889" width="103.85546875" style="4424" customWidth="1"/>
    <col min="5890" max="5898" width="19.7109375" style="4424" customWidth="1"/>
    <col min="5899" max="5900" width="10.7109375" style="4424" customWidth="1"/>
    <col min="5901" max="5901" width="9.140625" style="4424" bestFit="1" customWidth="1"/>
    <col min="5902" max="5902" width="12.85546875" style="4424" customWidth="1"/>
    <col min="5903" max="5903" width="23.42578125" style="4424" customWidth="1"/>
    <col min="5904" max="5905" width="9.140625" style="4424" bestFit="1" customWidth="1"/>
    <col min="5906" max="5906" width="10.5703125" style="4424" bestFit="1" customWidth="1"/>
    <col min="5907" max="5907" width="11.28515625" style="4424" customWidth="1"/>
    <col min="5908" max="6144" width="9.140625" style="4424"/>
    <col min="6145" max="6145" width="103.85546875" style="4424" customWidth="1"/>
    <col min="6146" max="6154" width="19.7109375" style="4424" customWidth="1"/>
    <col min="6155" max="6156" width="10.7109375" style="4424" customWidth="1"/>
    <col min="6157" max="6157" width="9.140625" style="4424" bestFit="1" customWidth="1"/>
    <col min="6158" max="6158" width="12.85546875" style="4424" customWidth="1"/>
    <col min="6159" max="6159" width="23.42578125" style="4424" customWidth="1"/>
    <col min="6160" max="6161" width="9.140625" style="4424" bestFit="1" customWidth="1"/>
    <col min="6162" max="6162" width="10.5703125" style="4424" bestFit="1" customWidth="1"/>
    <col min="6163" max="6163" width="11.28515625" style="4424" customWidth="1"/>
    <col min="6164" max="6400" width="9.140625" style="4424"/>
    <col min="6401" max="6401" width="103.85546875" style="4424" customWidth="1"/>
    <col min="6402" max="6410" width="19.7109375" style="4424" customWidth="1"/>
    <col min="6411" max="6412" width="10.7109375" style="4424" customWidth="1"/>
    <col min="6413" max="6413" width="9.140625" style="4424" bestFit="1" customWidth="1"/>
    <col min="6414" max="6414" width="12.85546875" style="4424" customWidth="1"/>
    <col min="6415" max="6415" width="23.42578125" style="4424" customWidth="1"/>
    <col min="6416" max="6417" width="9.140625" style="4424" bestFit="1" customWidth="1"/>
    <col min="6418" max="6418" width="10.5703125" style="4424" bestFit="1" customWidth="1"/>
    <col min="6419" max="6419" width="11.28515625" style="4424" customWidth="1"/>
    <col min="6420" max="6656" width="9.140625" style="4424"/>
    <col min="6657" max="6657" width="103.85546875" style="4424" customWidth="1"/>
    <col min="6658" max="6666" width="19.7109375" style="4424" customWidth="1"/>
    <col min="6667" max="6668" width="10.7109375" style="4424" customWidth="1"/>
    <col min="6669" max="6669" width="9.140625" style="4424" bestFit="1" customWidth="1"/>
    <col min="6670" max="6670" width="12.85546875" style="4424" customWidth="1"/>
    <col min="6671" max="6671" width="23.42578125" style="4424" customWidth="1"/>
    <col min="6672" max="6673" width="9.140625" style="4424" bestFit="1" customWidth="1"/>
    <col min="6674" max="6674" width="10.5703125" style="4424" bestFit="1" customWidth="1"/>
    <col min="6675" max="6675" width="11.28515625" style="4424" customWidth="1"/>
    <col min="6676" max="6912" width="9.140625" style="4424"/>
    <col min="6913" max="6913" width="103.85546875" style="4424" customWidth="1"/>
    <col min="6914" max="6922" width="19.7109375" style="4424" customWidth="1"/>
    <col min="6923" max="6924" width="10.7109375" style="4424" customWidth="1"/>
    <col min="6925" max="6925" width="9.140625" style="4424" bestFit="1" customWidth="1"/>
    <col min="6926" max="6926" width="12.85546875" style="4424" customWidth="1"/>
    <col min="6927" max="6927" width="23.42578125" style="4424" customWidth="1"/>
    <col min="6928" max="6929" width="9.140625" style="4424" bestFit="1" customWidth="1"/>
    <col min="6930" max="6930" width="10.5703125" style="4424" bestFit="1" customWidth="1"/>
    <col min="6931" max="6931" width="11.28515625" style="4424" customWidth="1"/>
    <col min="6932" max="7168" width="9.140625" style="4424"/>
    <col min="7169" max="7169" width="103.85546875" style="4424" customWidth="1"/>
    <col min="7170" max="7178" width="19.7109375" style="4424" customWidth="1"/>
    <col min="7179" max="7180" width="10.7109375" style="4424" customWidth="1"/>
    <col min="7181" max="7181" width="9.140625" style="4424" bestFit="1" customWidth="1"/>
    <col min="7182" max="7182" width="12.85546875" style="4424" customWidth="1"/>
    <col min="7183" max="7183" width="23.42578125" style="4424" customWidth="1"/>
    <col min="7184" max="7185" width="9.140625" style="4424" bestFit="1" customWidth="1"/>
    <col min="7186" max="7186" width="10.5703125" style="4424" bestFit="1" customWidth="1"/>
    <col min="7187" max="7187" width="11.28515625" style="4424" customWidth="1"/>
    <col min="7188" max="7424" width="9.140625" style="4424"/>
    <col min="7425" max="7425" width="103.85546875" style="4424" customWidth="1"/>
    <col min="7426" max="7434" width="19.7109375" style="4424" customWidth="1"/>
    <col min="7435" max="7436" width="10.7109375" style="4424" customWidth="1"/>
    <col min="7437" max="7437" width="9.140625" style="4424" bestFit="1" customWidth="1"/>
    <col min="7438" max="7438" width="12.85546875" style="4424" customWidth="1"/>
    <col min="7439" max="7439" width="23.42578125" style="4424" customWidth="1"/>
    <col min="7440" max="7441" width="9.140625" style="4424" bestFit="1" customWidth="1"/>
    <col min="7442" max="7442" width="10.5703125" style="4424" bestFit="1" customWidth="1"/>
    <col min="7443" max="7443" width="11.28515625" style="4424" customWidth="1"/>
    <col min="7444" max="7680" width="9.140625" style="4424"/>
    <col min="7681" max="7681" width="103.85546875" style="4424" customWidth="1"/>
    <col min="7682" max="7690" width="19.7109375" style="4424" customWidth="1"/>
    <col min="7691" max="7692" width="10.7109375" style="4424" customWidth="1"/>
    <col min="7693" max="7693" width="9.140625" style="4424" bestFit="1" customWidth="1"/>
    <col min="7694" max="7694" width="12.85546875" style="4424" customWidth="1"/>
    <col min="7695" max="7695" width="23.42578125" style="4424" customWidth="1"/>
    <col min="7696" max="7697" width="9.140625" style="4424" bestFit="1" customWidth="1"/>
    <col min="7698" max="7698" width="10.5703125" style="4424" bestFit="1" customWidth="1"/>
    <col min="7699" max="7699" width="11.28515625" style="4424" customWidth="1"/>
    <col min="7700" max="7936" width="9.140625" style="4424"/>
    <col min="7937" max="7937" width="103.85546875" style="4424" customWidth="1"/>
    <col min="7938" max="7946" width="19.7109375" style="4424" customWidth="1"/>
    <col min="7947" max="7948" width="10.7109375" style="4424" customWidth="1"/>
    <col min="7949" max="7949" width="9.140625" style="4424" bestFit="1" customWidth="1"/>
    <col min="7950" max="7950" width="12.85546875" style="4424" customWidth="1"/>
    <col min="7951" max="7951" width="23.42578125" style="4424" customWidth="1"/>
    <col min="7952" max="7953" width="9.140625" style="4424" bestFit="1" customWidth="1"/>
    <col min="7954" max="7954" width="10.5703125" style="4424" bestFit="1" customWidth="1"/>
    <col min="7955" max="7955" width="11.28515625" style="4424" customWidth="1"/>
    <col min="7956" max="8192" width="9.140625" style="4424"/>
    <col min="8193" max="8193" width="103.85546875" style="4424" customWidth="1"/>
    <col min="8194" max="8202" width="19.7109375" style="4424" customWidth="1"/>
    <col min="8203" max="8204" width="10.7109375" style="4424" customWidth="1"/>
    <col min="8205" max="8205" width="9.140625" style="4424" bestFit="1" customWidth="1"/>
    <col min="8206" max="8206" width="12.85546875" style="4424" customWidth="1"/>
    <col min="8207" max="8207" width="23.42578125" style="4424" customWidth="1"/>
    <col min="8208" max="8209" width="9.140625" style="4424" bestFit="1" customWidth="1"/>
    <col min="8210" max="8210" width="10.5703125" style="4424" bestFit="1" customWidth="1"/>
    <col min="8211" max="8211" width="11.28515625" style="4424" customWidth="1"/>
    <col min="8212" max="8448" width="9.140625" style="4424"/>
    <col min="8449" max="8449" width="103.85546875" style="4424" customWidth="1"/>
    <col min="8450" max="8458" width="19.7109375" style="4424" customWidth="1"/>
    <col min="8459" max="8460" width="10.7109375" style="4424" customWidth="1"/>
    <col min="8461" max="8461" width="9.140625" style="4424" bestFit="1" customWidth="1"/>
    <col min="8462" max="8462" width="12.85546875" style="4424" customWidth="1"/>
    <col min="8463" max="8463" width="23.42578125" style="4424" customWidth="1"/>
    <col min="8464" max="8465" width="9.140625" style="4424" bestFit="1" customWidth="1"/>
    <col min="8466" max="8466" width="10.5703125" style="4424" bestFit="1" customWidth="1"/>
    <col min="8467" max="8467" width="11.28515625" style="4424" customWidth="1"/>
    <col min="8468" max="8704" width="9.140625" style="4424"/>
    <col min="8705" max="8705" width="103.85546875" style="4424" customWidth="1"/>
    <col min="8706" max="8714" width="19.7109375" style="4424" customWidth="1"/>
    <col min="8715" max="8716" width="10.7109375" style="4424" customWidth="1"/>
    <col min="8717" max="8717" width="9.140625" style="4424" bestFit="1" customWidth="1"/>
    <col min="8718" max="8718" width="12.85546875" style="4424" customWidth="1"/>
    <col min="8719" max="8719" width="23.42578125" style="4424" customWidth="1"/>
    <col min="8720" max="8721" width="9.140625" style="4424" bestFit="1" customWidth="1"/>
    <col min="8722" max="8722" width="10.5703125" style="4424" bestFit="1" customWidth="1"/>
    <col min="8723" max="8723" width="11.28515625" style="4424" customWidth="1"/>
    <col min="8724" max="8960" width="9.140625" style="4424"/>
    <col min="8961" max="8961" width="103.85546875" style="4424" customWidth="1"/>
    <col min="8962" max="8970" width="19.7109375" style="4424" customWidth="1"/>
    <col min="8971" max="8972" width="10.7109375" style="4424" customWidth="1"/>
    <col min="8973" max="8973" width="9.140625" style="4424" bestFit="1" customWidth="1"/>
    <col min="8974" max="8974" width="12.85546875" style="4424" customWidth="1"/>
    <col min="8975" max="8975" width="23.42578125" style="4424" customWidth="1"/>
    <col min="8976" max="8977" width="9.140625" style="4424" bestFit="1" customWidth="1"/>
    <col min="8978" max="8978" width="10.5703125" style="4424" bestFit="1" customWidth="1"/>
    <col min="8979" max="8979" width="11.28515625" style="4424" customWidth="1"/>
    <col min="8980" max="9216" width="9.140625" style="4424"/>
    <col min="9217" max="9217" width="103.85546875" style="4424" customWidth="1"/>
    <col min="9218" max="9226" width="19.7109375" style="4424" customWidth="1"/>
    <col min="9227" max="9228" width="10.7109375" style="4424" customWidth="1"/>
    <col min="9229" max="9229" width="9.140625" style="4424" bestFit="1" customWidth="1"/>
    <col min="9230" max="9230" width="12.85546875" style="4424" customWidth="1"/>
    <col min="9231" max="9231" width="23.42578125" style="4424" customWidth="1"/>
    <col min="9232" max="9233" width="9.140625" style="4424" bestFit="1" customWidth="1"/>
    <col min="9234" max="9234" width="10.5703125" style="4424" bestFit="1" customWidth="1"/>
    <col min="9235" max="9235" width="11.28515625" style="4424" customWidth="1"/>
    <col min="9236" max="9472" width="9.140625" style="4424"/>
    <col min="9473" max="9473" width="103.85546875" style="4424" customWidth="1"/>
    <col min="9474" max="9482" width="19.7109375" style="4424" customWidth="1"/>
    <col min="9483" max="9484" width="10.7109375" style="4424" customWidth="1"/>
    <col min="9485" max="9485" width="9.140625" style="4424" bestFit="1" customWidth="1"/>
    <col min="9486" max="9486" width="12.85546875" style="4424" customWidth="1"/>
    <col min="9487" max="9487" width="23.42578125" style="4424" customWidth="1"/>
    <col min="9488" max="9489" width="9.140625" style="4424" bestFit="1" customWidth="1"/>
    <col min="9490" max="9490" width="10.5703125" style="4424" bestFit="1" customWidth="1"/>
    <col min="9491" max="9491" width="11.28515625" style="4424" customWidth="1"/>
    <col min="9492" max="9728" width="9.140625" style="4424"/>
    <col min="9729" max="9729" width="103.85546875" style="4424" customWidth="1"/>
    <col min="9730" max="9738" width="19.7109375" style="4424" customWidth="1"/>
    <col min="9739" max="9740" width="10.7109375" style="4424" customWidth="1"/>
    <col min="9741" max="9741" width="9.140625" style="4424" bestFit="1" customWidth="1"/>
    <col min="9742" max="9742" width="12.85546875" style="4424" customWidth="1"/>
    <col min="9743" max="9743" width="23.42578125" style="4424" customWidth="1"/>
    <col min="9744" max="9745" width="9.140625" style="4424" bestFit="1" customWidth="1"/>
    <col min="9746" max="9746" width="10.5703125" style="4424" bestFit="1" customWidth="1"/>
    <col min="9747" max="9747" width="11.28515625" style="4424" customWidth="1"/>
    <col min="9748" max="9984" width="9.140625" style="4424"/>
    <col min="9985" max="9985" width="103.85546875" style="4424" customWidth="1"/>
    <col min="9986" max="9994" width="19.7109375" style="4424" customWidth="1"/>
    <col min="9995" max="9996" width="10.7109375" style="4424" customWidth="1"/>
    <col min="9997" max="9997" width="9.140625" style="4424" bestFit="1" customWidth="1"/>
    <col min="9998" max="9998" width="12.85546875" style="4424" customWidth="1"/>
    <col min="9999" max="9999" width="23.42578125" style="4424" customWidth="1"/>
    <col min="10000" max="10001" width="9.140625" style="4424" bestFit="1" customWidth="1"/>
    <col min="10002" max="10002" width="10.5703125" style="4424" bestFit="1" customWidth="1"/>
    <col min="10003" max="10003" width="11.28515625" style="4424" customWidth="1"/>
    <col min="10004" max="10240" width="9.140625" style="4424"/>
    <col min="10241" max="10241" width="103.85546875" style="4424" customWidth="1"/>
    <col min="10242" max="10250" width="19.7109375" style="4424" customWidth="1"/>
    <col min="10251" max="10252" width="10.7109375" style="4424" customWidth="1"/>
    <col min="10253" max="10253" width="9.140625" style="4424" bestFit="1" customWidth="1"/>
    <col min="10254" max="10254" width="12.85546875" style="4424" customWidth="1"/>
    <col min="10255" max="10255" width="23.42578125" style="4424" customWidth="1"/>
    <col min="10256" max="10257" width="9.140625" style="4424" bestFit="1" customWidth="1"/>
    <col min="10258" max="10258" width="10.5703125" style="4424" bestFit="1" customWidth="1"/>
    <col min="10259" max="10259" width="11.28515625" style="4424" customWidth="1"/>
    <col min="10260" max="10496" width="9.140625" style="4424"/>
    <col min="10497" max="10497" width="103.85546875" style="4424" customWidth="1"/>
    <col min="10498" max="10506" width="19.7109375" style="4424" customWidth="1"/>
    <col min="10507" max="10508" width="10.7109375" style="4424" customWidth="1"/>
    <col min="10509" max="10509" width="9.140625" style="4424" bestFit="1" customWidth="1"/>
    <col min="10510" max="10510" width="12.85546875" style="4424" customWidth="1"/>
    <col min="10511" max="10511" width="23.42578125" style="4424" customWidth="1"/>
    <col min="10512" max="10513" width="9.140625" style="4424" bestFit="1" customWidth="1"/>
    <col min="10514" max="10514" width="10.5703125" style="4424" bestFit="1" customWidth="1"/>
    <col min="10515" max="10515" width="11.28515625" style="4424" customWidth="1"/>
    <col min="10516" max="10752" width="9.140625" style="4424"/>
    <col min="10753" max="10753" width="103.85546875" style="4424" customWidth="1"/>
    <col min="10754" max="10762" width="19.7109375" style="4424" customWidth="1"/>
    <col min="10763" max="10764" width="10.7109375" style="4424" customWidth="1"/>
    <col min="10765" max="10765" width="9.140625" style="4424" bestFit="1" customWidth="1"/>
    <col min="10766" max="10766" width="12.85546875" style="4424" customWidth="1"/>
    <col min="10767" max="10767" width="23.42578125" style="4424" customWidth="1"/>
    <col min="10768" max="10769" width="9.140625" style="4424" bestFit="1" customWidth="1"/>
    <col min="10770" max="10770" width="10.5703125" style="4424" bestFit="1" customWidth="1"/>
    <col min="10771" max="10771" width="11.28515625" style="4424" customWidth="1"/>
    <col min="10772" max="11008" width="9.140625" style="4424"/>
    <col min="11009" max="11009" width="103.85546875" style="4424" customWidth="1"/>
    <col min="11010" max="11018" width="19.7109375" style="4424" customWidth="1"/>
    <col min="11019" max="11020" width="10.7109375" style="4424" customWidth="1"/>
    <col min="11021" max="11021" width="9.140625" style="4424" bestFit="1" customWidth="1"/>
    <col min="11022" max="11022" width="12.85546875" style="4424" customWidth="1"/>
    <col min="11023" max="11023" width="23.42578125" style="4424" customWidth="1"/>
    <col min="11024" max="11025" width="9.140625" style="4424" bestFit="1" customWidth="1"/>
    <col min="11026" max="11026" width="10.5703125" style="4424" bestFit="1" customWidth="1"/>
    <col min="11027" max="11027" width="11.28515625" style="4424" customWidth="1"/>
    <col min="11028" max="11264" width="9.140625" style="4424"/>
    <col min="11265" max="11265" width="103.85546875" style="4424" customWidth="1"/>
    <col min="11266" max="11274" width="19.7109375" style="4424" customWidth="1"/>
    <col min="11275" max="11276" width="10.7109375" style="4424" customWidth="1"/>
    <col min="11277" max="11277" width="9.140625" style="4424" bestFit="1" customWidth="1"/>
    <col min="11278" max="11278" width="12.85546875" style="4424" customWidth="1"/>
    <col min="11279" max="11279" width="23.42578125" style="4424" customWidth="1"/>
    <col min="11280" max="11281" width="9.140625" style="4424" bestFit="1" customWidth="1"/>
    <col min="11282" max="11282" width="10.5703125" style="4424" bestFit="1" customWidth="1"/>
    <col min="11283" max="11283" width="11.28515625" style="4424" customWidth="1"/>
    <col min="11284" max="11520" width="9.140625" style="4424"/>
    <col min="11521" max="11521" width="103.85546875" style="4424" customWidth="1"/>
    <col min="11522" max="11530" width="19.7109375" style="4424" customWidth="1"/>
    <col min="11531" max="11532" width="10.7109375" style="4424" customWidth="1"/>
    <col min="11533" max="11533" width="9.140625" style="4424" bestFit="1" customWidth="1"/>
    <col min="11534" max="11534" width="12.85546875" style="4424" customWidth="1"/>
    <col min="11535" max="11535" width="23.42578125" style="4424" customWidth="1"/>
    <col min="11536" max="11537" width="9.140625" style="4424" bestFit="1" customWidth="1"/>
    <col min="11538" max="11538" width="10.5703125" style="4424" bestFit="1" customWidth="1"/>
    <col min="11539" max="11539" width="11.28515625" style="4424" customWidth="1"/>
    <col min="11540" max="11776" width="9.140625" style="4424"/>
    <col min="11777" max="11777" width="103.85546875" style="4424" customWidth="1"/>
    <col min="11778" max="11786" width="19.7109375" style="4424" customWidth="1"/>
    <col min="11787" max="11788" width="10.7109375" style="4424" customWidth="1"/>
    <col min="11789" max="11789" width="9.140625" style="4424" bestFit="1" customWidth="1"/>
    <col min="11790" max="11790" width="12.85546875" style="4424" customWidth="1"/>
    <col min="11791" max="11791" width="23.42578125" style="4424" customWidth="1"/>
    <col min="11792" max="11793" width="9.140625" style="4424" bestFit="1" customWidth="1"/>
    <col min="11794" max="11794" width="10.5703125" style="4424" bestFit="1" customWidth="1"/>
    <col min="11795" max="11795" width="11.28515625" style="4424" customWidth="1"/>
    <col min="11796" max="12032" width="9.140625" style="4424"/>
    <col min="12033" max="12033" width="103.85546875" style="4424" customWidth="1"/>
    <col min="12034" max="12042" width="19.7109375" style="4424" customWidth="1"/>
    <col min="12043" max="12044" width="10.7109375" style="4424" customWidth="1"/>
    <col min="12045" max="12045" width="9.140625" style="4424" bestFit="1" customWidth="1"/>
    <col min="12046" max="12046" width="12.85546875" style="4424" customWidth="1"/>
    <col min="12047" max="12047" width="23.42578125" style="4424" customWidth="1"/>
    <col min="12048" max="12049" width="9.140625" style="4424" bestFit="1" customWidth="1"/>
    <col min="12050" max="12050" width="10.5703125" style="4424" bestFit="1" customWidth="1"/>
    <col min="12051" max="12051" width="11.28515625" style="4424" customWidth="1"/>
    <col min="12052" max="12288" width="9.140625" style="4424"/>
    <col min="12289" max="12289" width="103.85546875" style="4424" customWidth="1"/>
    <col min="12290" max="12298" width="19.7109375" style="4424" customWidth="1"/>
    <col min="12299" max="12300" width="10.7109375" style="4424" customWidth="1"/>
    <col min="12301" max="12301" width="9.140625" style="4424" bestFit="1" customWidth="1"/>
    <col min="12302" max="12302" width="12.85546875" style="4424" customWidth="1"/>
    <col min="12303" max="12303" width="23.42578125" style="4424" customWidth="1"/>
    <col min="12304" max="12305" width="9.140625" style="4424" bestFit="1" customWidth="1"/>
    <col min="12306" max="12306" width="10.5703125" style="4424" bestFit="1" customWidth="1"/>
    <col min="12307" max="12307" width="11.28515625" style="4424" customWidth="1"/>
    <col min="12308" max="12544" width="9.140625" style="4424"/>
    <col min="12545" max="12545" width="103.85546875" style="4424" customWidth="1"/>
    <col min="12546" max="12554" width="19.7109375" style="4424" customWidth="1"/>
    <col min="12555" max="12556" width="10.7109375" style="4424" customWidth="1"/>
    <col min="12557" max="12557" width="9.140625" style="4424" bestFit="1" customWidth="1"/>
    <col min="12558" max="12558" width="12.85546875" style="4424" customWidth="1"/>
    <col min="12559" max="12559" width="23.42578125" style="4424" customWidth="1"/>
    <col min="12560" max="12561" width="9.140625" style="4424" bestFit="1" customWidth="1"/>
    <col min="12562" max="12562" width="10.5703125" style="4424" bestFit="1" customWidth="1"/>
    <col min="12563" max="12563" width="11.28515625" style="4424" customWidth="1"/>
    <col min="12564" max="12800" width="9.140625" style="4424"/>
    <col min="12801" max="12801" width="103.85546875" style="4424" customWidth="1"/>
    <col min="12802" max="12810" width="19.7109375" style="4424" customWidth="1"/>
    <col min="12811" max="12812" width="10.7109375" style="4424" customWidth="1"/>
    <col min="12813" max="12813" width="9.140625" style="4424" bestFit="1" customWidth="1"/>
    <col min="12814" max="12814" width="12.85546875" style="4424" customWidth="1"/>
    <col min="12815" max="12815" width="23.42578125" style="4424" customWidth="1"/>
    <col min="12816" max="12817" width="9.140625" style="4424" bestFit="1" customWidth="1"/>
    <col min="12818" max="12818" width="10.5703125" style="4424" bestFit="1" customWidth="1"/>
    <col min="12819" max="12819" width="11.28515625" style="4424" customWidth="1"/>
    <col min="12820" max="13056" width="9.140625" style="4424"/>
    <col min="13057" max="13057" width="103.85546875" style="4424" customWidth="1"/>
    <col min="13058" max="13066" width="19.7109375" style="4424" customWidth="1"/>
    <col min="13067" max="13068" width="10.7109375" style="4424" customWidth="1"/>
    <col min="13069" max="13069" width="9.140625" style="4424" bestFit="1" customWidth="1"/>
    <col min="13070" max="13070" width="12.85546875" style="4424" customWidth="1"/>
    <col min="13071" max="13071" width="23.42578125" style="4424" customWidth="1"/>
    <col min="13072" max="13073" width="9.140625" style="4424" bestFit="1" customWidth="1"/>
    <col min="13074" max="13074" width="10.5703125" style="4424" bestFit="1" customWidth="1"/>
    <col min="13075" max="13075" width="11.28515625" style="4424" customWidth="1"/>
    <col min="13076" max="13312" width="9.140625" style="4424"/>
    <col min="13313" max="13313" width="103.85546875" style="4424" customWidth="1"/>
    <col min="13314" max="13322" width="19.7109375" style="4424" customWidth="1"/>
    <col min="13323" max="13324" width="10.7109375" style="4424" customWidth="1"/>
    <col min="13325" max="13325" width="9.140625" style="4424" bestFit="1" customWidth="1"/>
    <col min="13326" max="13326" width="12.85546875" style="4424" customWidth="1"/>
    <col min="13327" max="13327" width="23.42578125" style="4424" customWidth="1"/>
    <col min="13328" max="13329" width="9.140625" style="4424" bestFit="1" customWidth="1"/>
    <col min="13330" max="13330" width="10.5703125" style="4424" bestFit="1" customWidth="1"/>
    <col min="13331" max="13331" width="11.28515625" style="4424" customWidth="1"/>
    <col min="13332" max="13568" width="9.140625" style="4424"/>
    <col min="13569" max="13569" width="103.85546875" style="4424" customWidth="1"/>
    <col min="13570" max="13578" width="19.7109375" style="4424" customWidth="1"/>
    <col min="13579" max="13580" width="10.7109375" style="4424" customWidth="1"/>
    <col min="13581" max="13581" width="9.140625" style="4424" bestFit="1" customWidth="1"/>
    <col min="13582" max="13582" width="12.85546875" style="4424" customWidth="1"/>
    <col min="13583" max="13583" width="23.42578125" style="4424" customWidth="1"/>
    <col min="13584" max="13585" width="9.140625" style="4424" bestFit="1" customWidth="1"/>
    <col min="13586" max="13586" width="10.5703125" style="4424" bestFit="1" customWidth="1"/>
    <col min="13587" max="13587" width="11.28515625" style="4424" customWidth="1"/>
    <col min="13588" max="13824" width="9.140625" style="4424"/>
    <col min="13825" max="13825" width="103.85546875" style="4424" customWidth="1"/>
    <col min="13826" max="13834" width="19.7109375" style="4424" customWidth="1"/>
    <col min="13835" max="13836" width="10.7109375" style="4424" customWidth="1"/>
    <col min="13837" max="13837" width="9.140625" style="4424" bestFit="1" customWidth="1"/>
    <col min="13838" max="13838" width="12.85546875" style="4424" customWidth="1"/>
    <col min="13839" max="13839" width="23.42578125" style="4424" customWidth="1"/>
    <col min="13840" max="13841" width="9.140625" style="4424" bestFit="1" customWidth="1"/>
    <col min="13842" max="13842" width="10.5703125" style="4424" bestFit="1" customWidth="1"/>
    <col min="13843" max="13843" width="11.28515625" style="4424" customWidth="1"/>
    <col min="13844" max="14080" width="9.140625" style="4424"/>
    <col min="14081" max="14081" width="103.85546875" style="4424" customWidth="1"/>
    <col min="14082" max="14090" width="19.7109375" style="4424" customWidth="1"/>
    <col min="14091" max="14092" width="10.7109375" style="4424" customWidth="1"/>
    <col min="14093" max="14093" width="9.140625" style="4424" bestFit="1" customWidth="1"/>
    <col min="14094" max="14094" width="12.85546875" style="4424" customWidth="1"/>
    <col min="14095" max="14095" width="23.42578125" style="4424" customWidth="1"/>
    <col min="14096" max="14097" width="9.140625" style="4424" bestFit="1" customWidth="1"/>
    <col min="14098" max="14098" width="10.5703125" style="4424" bestFit="1" customWidth="1"/>
    <col min="14099" max="14099" width="11.28515625" style="4424" customWidth="1"/>
    <col min="14100" max="14336" width="9.140625" style="4424"/>
    <col min="14337" max="14337" width="103.85546875" style="4424" customWidth="1"/>
    <col min="14338" max="14346" width="19.7109375" style="4424" customWidth="1"/>
    <col min="14347" max="14348" width="10.7109375" style="4424" customWidth="1"/>
    <col min="14349" max="14349" width="9.140625" style="4424" bestFit="1" customWidth="1"/>
    <col min="14350" max="14350" width="12.85546875" style="4424" customWidth="1"/>
    <col min="14351" max="14351" width="23.42578125" style="4424" customWidth="1"/>
    <col min="14352" max="14353" width="9.140625" style="4424" bestFit="1" customWidth="1"/>
    <col min="14354" max="14354" width="10.5703125" style="4424" bestFit="1" customWidth="1"/>
    <col min="14355" max="14355" width="11.28515625" style="4424" customWidth="1"/>
    <col min="14356" max="14592" width="9.140625" style="4424"/>
    <col min="14593" max="14593" width="103.85546875" style="4424" customWidth="1"/>
    <col min="14594" max="14602" width="19.7109375" style="4424" customWidth="1"/>
    <col min="14603" max="14604" width="10.7109375" style="4424" customWidth="1"/>
    <col min="14605" max="14605" width="9.140625" style="4424" bestFit="1" customWidth="1"/>
    <col min="14606" max="14606" width="12.85546875" style="4424" customWidth="1"/>
    <col min="14607" max="14607" width="23.42578125" style="4424" customWidth="1"/>
    <col min="14608" max="14609" width="9.140625" style="4424" bestFit="1" customWidth="1"/>
    <col min="14610" max="14610" width="10.5703125" style="4424" bestFit="1" customWidth="1"/>
    <col min="14611" max="14611" width="11.28515625" style="4424" customWidth="1"/>
    <col min="14612" max="14848" width="9.140625" style="4424"/>
    <col min="14849" max="14849" width="103.85546875" style="4424" customWidth="1"/>
    <col min="14850" max="14858" width="19.7109375" style="4424" customWidth="1"/>
    <col min="14859" max="14860" width="10.7109375" style="4424" customWidth="1"/>
    <col min="14861" max="14861" width="9.140625" style="4424" bestFit="1" customWidth="1"/>
    <col min="14862" max="14862" width="12.85546875" style="4424" customWidth="1"/>
    <col min="14863" max="14863" width="23.42578125" style="4424" customWidth="1"/>
    <col min="14864" max="14865" width="9.140625" style="4424" bestFit="1" customWidth="1"/>
    <col min="14866" max="14866" width="10.5703125" style="4424" bestFit="1" customWidth="1"/>
    <col min="14867" max="14867" width="11.28515625" style="4424" customWidth="1"/>
    <col min="14868" max="15104" width="9.140625" style="4424"/>
    <col min="15105" max="15105" width="103.85546875" style="4424" customWidth="1"/>
    <col min="15106" max="15114" width="19.7109375" style="4424" customWidth="1"/>
    <col min="15115" max="15116" width="10.7109375" style="4424" customWidth="1"/>
    <col min="15117" max="15117" width="9.140625" style="4424" bestFit="1" customWidth="1"/>
    <col min="15118" max="15118" width="12.85546875" style="4424" customWidth="1"/>
    <col min="15119" max="15119" width="23.42578125" style="4424" customWidth="1"/>
    <col min="15120" max="15121" width="9.140625" style="4424" bestFit="1" customWidth="1"/>
    <col min="15122" max="15122" width="10.5703125" style="4424" bestFit="1" customWidth="1"/>
    <col min="15123" max="15123" width="11.28515625" style="4424" customWidth="1"/>
    <col min="15124" max="15360" width="9.140625" style="4424"/>
    <col min="15361" max="15361" width="103.85546875" style="4424" customWidth="1"/>
    <col min="15362" max="15370" width="19.7109375" style="4424" customWidth="1"/>
    <col min="15371" max="15372" width="10.7109375" style="4424" customWidth="1"/>
    <col min="15373" max="15373" width="9.140625" style="4424" bestFit="1" customWidth="1"/>
    <col min="15374" max="15374" width="12.85546875" style="4424" customWidth="1"/>
    <col min="15375" max="15375" width="23.42578125" style="4424" customWidth="1"/>
    <col min="15376" max="15377" width="9.140625" style="4424" bestFit="1" customWidth="1"/>
    <col min="15378" max="15378" width="10.5703125" style="4424" bestFit="1" customWidth="1"/>
    <col min="15379" max="15379" width="11.28515625" style="4424" customWidth="1"/>
    <col min="15380" max="15616" width="9.140625" style="4424"/>
    <col min="15617" max="15617" width="103.85546875" style="4424" customWidth="1"/>
    <col min="15618" max="15626" width="19.7109375" style="4424" customWidth="1"/>
    <col min="15627" max="15628" width="10.7109375" style="4424" customWidth="1"/>
    <col min="15629" max="15629" width="9.140625" style="4424" bestFit="1" customWidth="1"/>
    <col min="15630" max="15630" width="12.85546875" style="4424" customWidth="1"/>
    <col min="15631" max="15631" width="23.42578125" style="4424" customWidth="1"/>
    <col min="15632" max="15633" width="9.140625" style="4424" bestFit="1" customWidth="1"/>
    <col min="15634" max="15634" width="10.5703125" style="4424" bestFit="1" customWidth="1"/>
    <col min="15635" max="15635" width="11.28515625" style="4424" customWidth="1"/>
    <col min="15636" max="15872" width="9.140625" style="4424"/>
    <col min="15873" max="15873" width="103.85546875" style="4424" customWidth="1"/>
    <col min="15874" max="15882" width="19.7109375" style="4424" customWidth="1"/>
    <col min="15883" max="15884" width="10.7109375" style="4424" customWidth="1"/>
    <col min="15885" max="15885" width="9.140625" style="4424" bestFit="1" customWidth="1"/>
    <col min="15886" max="15886" width="12.85546875" style="4424" customWidth="1"/>
    <col min="15887" max="15887" width="23.42578125" style="4424" customWidth="1"/>
    <col min="15888" max="15889" width="9.140625" style="4424" bestFit="1" customWidth="1"/>
    <col min="15890" max="15890" width="10.5703125" style="4424" bestFit="1" customWidth="1"/>
    <col min="15891" max="15891" width="11.28515625" style="4424" customWidth="1"/>
    <col min="15892" max="16128" width="9.140625" style="4424"/>
    <col min="16129" max="16129" width="103.85546875" style="4424" customWidth="1"/>
    <col min="16130" max="16138" width="19.7109375" style="4424" customWidth="1"/>
    <col min="16139" max="16140" width="10.7109375" style="4424" customWidth="1"/>
    <col min="16141" max="16141" width="9.140625" style="4424" bestFit="1" customWidth="1"/>
    <col min="16142" max="16142" width="12.85546875" style="4424" customWidth="1"/>
    <col min="16143" max="16143" width="23.42578125" style="4424" customWidth="1"/>
    <col min="16144" max="16145" width="9.140625" style="4424" bestFit="1" customWidth="1"/>
    <col min="16146" max="16146" width="10.5703125" style="4424" bestFit="1" customWidth="1"/>
    <col min="16147" max="16147" width="11.28515625" style="4424" customWidth="1"/>
    <col min="16148" max="16384" width="9.140625" style="4424"/>
  </cols>
  <sheetData>
    <row r="1" spans="1:17">
      <c r="A1" s="7381"/>
      <c r="B1" s="7381"/>
      <c r="C1" s="7381"/>
      <c r="D1" s="7381"/>
      <c r="E1" s="7381"/>
      <c r="F1" s="7381"/>
      <c r="G1" s="7381"/>
      <c r="H1" s="7381"/>
      <c r="I1" s="7381"/>
      <c r="J1" s="7381"/>
      <c r="K1" s="7381"/>
      <c r="L1" s="7381"/>
      <c r="M1" s="7381"/>
      <c r="N1" s="7381"/>
      <c r="O1" s="7381"/>
      <c r="P1" s="7381"/>
      <c r="Q1" s="7381"/>
    </row>
    <row r="2" spans="1:17" ht="25.5" customHeight="1">
      <c r="A2" s="7381" t="s">
        <v>276</v>
      </c>
      <c r="B2" s="7381"/>
      <c r="C2" s="7381"/>
      <c r="D2" s="7381"/>
      <c r="E2" s="7381"/>
      <c r="F2" s="7381"/>
      <c r="G2" s="7381"/>
      <c r="H2" s="7381"/>
      <c r="I2" s="7381"/>
      <c r="J2" s="7381"/>
      <c r="K2" s="4425"/>
      <c r="L2" s="4425"/>
      <c r="M2" s="4425"/>
      <c r="N2" s="4425"/>
      <c r="O2" s="4425"/>
      <c r="P2" s="4425"/>
      <c r="Q2" s="4425"/>
    </row>
    <row r="3" spans="1:17">
      <c r="A3" s="7382" t="s">
        <v>193</v>
      </c>
      <c r="B3" s="7382"/>
      <c r="C3" s="7382"/>
      <c r="D3" s="7382"/>
      <c r="E3" s="7382"/>
      <c r="F3" s="7382"/>
      <c r="G3" s="7382"/>
      <c r="H3" s="7382"/>
      <c r="I3" s="7382"/>
      <c r="J3" s="7382"/>
      <c r="K3" s="4426"/>
      <c r="L3" s="4426"/>
      <c r="M3" s="4426"/>
      <c r="N3" s="4426"/>
      <c r="O3" s="4426"/>
      <c r="P3" s="4426"/>
    </row>
    <row r="4" spans="1:17" ht="25.5" customHeight="1">
      <c r="A4" s="7381" t="s">
        <v>406</v>
      </c>
      <c r="B4" s="7381"/>
      <c r="C4" s="7381"/>
      <c r="D4" s="7381"/>
      <c r="E4" s="7381"/>
      <c r="F4" s="7381"/>
      <c r="G4" s="7381"/>
      <c r="H4" s="7381"/>
      <c r="I4" s="7381"/>
      <c r="J4" s="7381"/>
      <c r="K4" s="4425"/>
      <c r="L4" s="4425"/>
    </row>
    <row r="5" spans="1:17" ht="26.25" thickBot="1">
      <c r="A5" s="4427"/>
    </row>
    <row r="6" spans="1:17" ht="27" customHeight="1" thickBot="1">
      <c r="A6" s="6483" t="s">
        <v>1</v>
      </c>
      <c r="B6" s="6476" t="s">
        <v>36</v>
      </c>
      <c r="C6" s="7383"/>
      <c r="D6" s="7384"/>
      <c r="E6" s="6476" t="s">
        <v>37</v>
      </c>
      <c r="F6" s="7383"/>
      <c r="G6" s="7384"/>
      <c r="H6" s="6486" t="s">
        <v>38</v>
      </c>
      <c r="I6" s="7390"/>
      <c r="J6" s="7391"/>
      <c r="K6" s="104"/>
      <c r="L6" s="104"/>
    </row>
    <row r="7" spans="1:17" ht="27" customHeight="1" thickBot="1">
      <c r="A7" s="7388"/>
      <c r="B7" s="6480" t="s">
        <v>39</v>
      </c>
      <c r="C7" s="7385"/>
      <c r="D7" s="7386"/>
      <c r="E7" s="6480" t="s">
        <v>39</v>
      </c>
      <c r="F7" s="7385"/>
      <c r="G7" s="7386"/>
      <c r="H7" s="7392"/>
      <c r="I7" s="7393"/>
      <c r="J7" s="7394"/>
      <c r="K7" s="104"/>
      <c r="L7" s="104"/>
    </row>
    <row r="8" spans="1:17" ht="60" customHeight="1" thickBot="1">
      <c r="A8" s="7389"/>
      <c r="B8" s="4260" t="s">
        <v>7</v>
      </c>
      <c r="C8" s="4261" t="s">
        <v>8</v>
      </c>
      <c r="D8" s="4262" t="s">
        <v>9</v>
      </c>
      <c r="E8" s="4260" t="s">
        <v>7</v>
      </c>
      <c r="F8" s="4261" t="s">
        <v>8</v>
      </c>
      <c r="G8" s="4262" t="s">
        <v>9</v>
      </c>
      <c r="H8" s="4260" t="s">
        <v>7</v>
      </c>
      <c r="I8" s="4261" t="s">
        <v>8</v>
      </c>
      <c r="J8" s="4262" t="s">
        <v>9</v>
      </c>
      <c r="K8" s="104"/>
      <c r="L8" s="104"/>
    </row>
    <row r="9" spans="1:17" ht="26.25">
      <c r="A9" s="4263" t="s">
        <v>10</v>
      </c>
      <c r="B9" s="4461"/>
      <c r="C9" s="4471"/>
      <c r="D9" s="4337"/>
      <c r="E9" s="4428"/>
      <c r="F9" s="4429"/>
      <c r="G9" s="4378"/>
      <c r="H9" s="4430"/>
      <c r="I9" s="559"/>
      <c r="J9" s="560"/>
      <c r="K9" s="104"/>
      <c r="L9" s="104"/>
    </row>
    <row r="10" spans="1:17" ht="42.75" customHeight="1">
      <c r="A10" s="4431" t="s">
        <v>279</v>
      </c>
      <c r="B10" s="4461">
        <v>7</v>
      </c>
      <c r="C10" s="4429">
        <v>1</v>
      </c>
      <c r="D10" s="4337">
        <v>8</v>
      </c>
      <c r="E10" s="4461">
        <v>3</v>
      </c>
      <c r="F10" s="4429">
        <v>0</v>
      </c>
      <c r="G10" s="4475">
        <v>3</v>
      </c>
      <c r="H10" s="4432">
        <f t="shared" ref="H10:I12" si="0">B10+E10</f>
        <v>10</v>
      </c>
      <c r="I10" s="4433">
        <f t="shared" si="0"/>
        <v>1</v>
      </c>
      <c r="J10" s="4434">
        <f>H10+I10</f>
        <v>11</v>
      </c>
      <c r="K10" s="104"/>
      <c r="L10" s="104"/>
    </row>
    <row r="11" spans="1:17" ht="30.75" customHeight="1">
      <c r="A11" s="4431" t="s">
        <v>280</v>
      </c>
      <c r="B11" s="4462">
        <v>6</v>
      </c>
      <c r="C11" s="4435">
        <v>2</v>
      </c>
      <c r="D11" s="4466">
        <v>8</v>
      </c>
      <c r="E11" s="4462">
        <v>8</v>
      </c>
      <c r="F11" s="4435">
        <v>0</v>
      </c>
      <c r="G11" s="4476">
        <f>SUM(E11:F11)</f>
        <v>8</v>
      </c>
      <c r="H11" s="2812">
        <f t="shared" si="0"/>
        <v>14</v>
      </c>
      <c r="I11" s="4436">
        <f t="shared" si="0"/>
        <v>2</v>
      </c>
      <c r="J11" s="4437">
        <f>H11+I11</f>
        <v>16</v>
      </c>
      <c r="K11" s="104"/>
      <c r="L11" s="104"/>
    </row>
    <row r="12" spans="1:17" ht="27" thickBot="1">
      <c r="A12" s="4431" t="s">
        <v>281</v>
      </c>
      <c r="B12" s="4462">
        <v>6</v>
      </c>
      <c r="C12" s="4435">
        <v>0</v>
      </c>
      <c r="D12" s="4466">
        <v>6</v>
      </c>
      <c r="E12" s="4462">
        <v>6</v>
      </c>
      <c r="F12" s="4435">
        <v>0</v>
      </c>
      <c r="G12" s="4476">
        <f>SUM(E12:F12)</f>
        <v>6</v>
      </c>
      <c r="H12" s="2812">
        <f t="shared" si="0"/>
        <v>12</v>
      </c>
      <c r="I12" s="4436">
        <f t="shared" si="0"/>
        <v>0</v>
      </c>
      <c r="J12" s="4437">
        <f>H12+I12</f>
        <v>12</v>
      </c>
      <c r="K12" s="104"/>
      <c r="L12" s="104"/>
    </row>
    <row r="13" spans="1:17" ht="27" thickBot="1">
      <c r="A13" s="4272" t="s">
        <v>27</v>
      </c>
      <c r="B13" s="4463">
        <f t="shared" ref="B13:G13" si="1">SUM(B10:B12)</f>
        <v>19</v>
      </c>
      <c r="C13" s="4472">
        <f t="shared" si="1"/>
        <v>3</v>
      </c>
      <c r="D13" s="4467">
        <f t="shared" si="1"/>
        <v>22</v>
      </c>
      <c r="E13" s="4463">
        <f t="shared" si="1"/>
        <v>17</v>
      </c>
      <c r="F13" s="4472">
        <f t="shared" si="1"/>
        <v>0</v>
      </c>
      <c r="G13" s="4467">
        <f t="shared" si="1"/>
        <v>17</v>
      </c>
      <c r="H13" s="4438">
        <f>B13+E13</f>
        <v>36</v>
      </c>
      <c r="I13" s="4439">
        <f>C13+F13</f>
        <v>3</v>
      </c>
      <c r="J13" s="4439">
        <f>H13+I13</f>
        <v>39</v>
      </c>
      <c r="K13" s="104"/>
      <c r="L13" s="104"/>
    </row>
    <row r="14" spans="1:17" ht="27" customHeight="1" thickBot="1">
      <c r="A14" s="4272" t="s">
        <v>15</v>
      </c>
      <c r="B14" s="4464"/>
      <c r="C14" s="4440"/>
      <c r="D14" s="4441"/>
      <c r="E14" s="4464"/>
      <c r="F14" s="4440"/>
      <c r="G14" s="4443"/>
      <c r="H14" s="4441"/>
      <c r="I14" s="4442"/>
      <c r="J14" s="4443"/>
      <c r="K14" s="104"/>
      <c r="L14" s="104"/>
    </row>
    <row r="15" spans="1:17" ht="26.25">
      <c r="A15" s="4280" t="s">
        <v>16</v>
      </c>
      <c r="B15" s="4376"/>
      <c r="C15" s="4377"/>
      <c r="D15" s="4468"/>
      <c r="E15" s="4376"/>
      <c r="F15" s="4377"/>
      <c r="G15" s="4477"/>
      <c r="H15" s="4441"/>
      <c r="I15" s="4325"/>
      <c r="J15" s="4444"/>
      <c r="K15" s="110"/>
      <c r="L15" s="110"/>
    </row>
    <row r="16" spans="1:17" ht="26.25">
      <c r="A16" s="4431" t="s">
        <v>279</v>
      </c>
      <c r="B16" s="4317">
        <v>7</v>
      </c>
      <c r="C16" s="4331">
        <v>1</v>
      </c>
      <c r="D16" s="4337">
        <v>8</v>
      </c>
      <c r="E16" s="4317">
        <v>3</v>
      </c>
      <c r="F16" s="4331">
        <v>0</v>
      </c>
      <c r="G16" s="4475">
        <v>3</v>
      </c>
      <c r="H16" s="4445">
        <f t="shared" ref="H16:I18" si="2">B16+E16</f>
        <v>10</v>
      </c>
      <c r="I16" s="4446">
        <f t="shared" si="2"/>
        <v>1</v>
      </c>
      <c r="J16" s="4447">
        <f>H16+I16</f>
        <v>11</v>
      </c>
      <c r="K16" s="110"/>
      <c r="L16" s="110"/>
    </row>
    <row r="17" spans="1:16" ht="26.25">
      <c r="A17" s="4431" t="s">
        <v>280</v>
      </c>
      <c r="B17" s="4462">
        <v>6</v>
      </c>
      <c r="C17" s="4435">
        <v>2</v>
      </c>
      <c r="D17" s="4466">
        <f>SUM(B17:C17)</f>
        <v>8</v>
      </c>
      <c r="E17" s="4462">
        <v>8</v>
      </c>
      <c r="F17" s="4435">
        <v>0</v>
      </c>
      <c r="G17" s="4476">
        <v>8</v>
      </c>
      <c r="H17" s="4445">
        <f t="shared" si="2"/>
        <v>14</v>
      </c>
      <c r="I17" s="4446">
        <f t="shared" si="2"/>
        <v>2</v>
      </c>
      <c r="J17" s="4447">
        <f>H17+I17</f>
        <v>16</v>
      </c>
      <c r="K17" s="110"/>
      <c r="L17" s="110"/>
    </row>
    <row r="18" spans="1:16" ht="27" thickBot="1">
      <c r="A18" s="4431" t="s">
        <v>281</v>
      </c>
      <c r="B18" s="4465">
        <v>6</v>
      </c>
      <c r="C18" s="4448">
        <v>0</v>
      </c>
      <c r="D18" s="4469">
        <v>6</v>
      </c>
      <c r="E18" s="4474">
        <v>6</v>
      </c>
      <c r="F18" s="4448">
        <f>SUM(F14:F17)</f>
        <v>0</v>
      </c>
      <c r="G18" s="4478">
        <v>6</v>
      </c>
      <c r="H18" s="4455">
        <f t="shared" si="2"/>
        <v>12</v>
      </c>
      <c r="I18" s="4456">
        <f t="shared" si="2"/>
        <v>0</v>
      </c>
      <c r="J18" s="4457">
        <f>H18+I18</f>
        <v>12</v>
      </c>
      <c r="K18" s="505"/>
      <c r="L18" s="505"/>
    </row>
    <row r="19" spans="1:16" ht="27" thickBot="1">
      <c r="A19" s="4286" t="s">
        <v>17</v>
      </c>
      <c r="B19" s="4463">
        <f t="shared" ref="B19:G19" si="3">SUM(B15:B18)</f>
        <v>19</v>
      </c>
      <c r="C19" s="4472">
        <f t="shared" si="3"/>
        <v>3</v>
      </c>
      <c r="D19" s="4341">
        <f t="shared" si="3"/>
        <v>22</v>
      </c>
      <c r="E19" s="4463">
        <f t="shared" si="3"/>
        <v>17</v>
      </c>
      <c r="F19" s="4472">
        <f t="shared" si="3"/>
        <v>0</v>
      </c>
      <c r="G19" s="4467">
        <f t="shared" si="3"/>
        <v>17</v>
      </c>
      <c r="H19" s="4458">
        <f>B19+E19</f>
        <v>36</v>
      </c>
      <c r="I19" s="4459">
        <f>C19+F19</f>
        <v>3</v>
      </c>
      <c r="J19" s="4460">
        <f>H19+I19</f>
        <v>39</v>
      </c>
      <c r="K19" s="111"/>
      <c r="L19" s="111"/>
    </row>
    <row r="20" spans="1:16" ht="26.25" thickBot="1">
      <c r="A20" s="4454" t="s">
        <v>18</v>
      </c>
      <c r="B20" s="4338">
        <v>0</v>
      </c>
      <c r="C20" s="4473">
        <v>0</v>
      </c>
      <c r="D20" s="4470">
        <v>0</v>
      </c>
      <c r="E20" s="4338">
        <v>0</v>
      </c>
      <c r="F20" s="4473">
        <v>0</v>
      </c>
      <c r="G20" s="4470">
        <v>0</v>
      </c>
      <c r="H20" s="4339">
        <v>0</v>
      </c>
      <c r="I20" s="4449">
        <f>SUM(G20:H20)</f>
        <v>0</v>
      </c>
      <c r="J20" s="4439"/>
      <c r="K20" s="505"/>
      <c r="L20" s="505"/>
    </row>
    <row r="21" spans="1:16" ht="27" thickBot="1">
      <c r="A21" s="4453" t="s">
        <v>279</v>
      </c>
      <c r="B21" s="4479">
        <f t="shared" ref="B21:H21" si="4">SUM(B20:B20)</f>
        <v>0</v>
      </c>
      <c r="C21" s="4480">
        <f t="shared" si="4"/>
        <v>0</v>
      </c>
      <c r="D21" s="4481">
        <f t="shared" si="4"/>
        <v>0</v>
      </c>
      <c r="E21" s="4482">
        <v>0</v>
      </c>
      <c r="F21" s="4483">
        <f t="shared" si="4"/>
        <v>0</v>
      </c>
      <c r="G21" s="4481">
        <v>0</v>
      </c>
      <c r="H21" s="4483">
        <f t="shared" si="4"/>
        <v>0</v>
      </c>
      <c r="I21" s="4483">
        <v>0</v>
      </c>
      <c r="J21" s="4484">
        <f>D21+G21</f>
        <v>0</v>
      </c>
      <c r="K21" s="505"/>
      <c r="L21" s="505"/>
    </row>
    <row r="22" spans="1:16" ht="26.25" thickBot="1">
      <c r="A22" s="4286" t="s">
        <v>19</v>
      </c>
      <c r="B22" s="4463">
        <v>0</v>
      </c>
      <c r="C22" s="4472">
        <f>C18</f>
        <v>0</v>
      </c>
      <c r="D22" s="4341">
        <v>0</v>
      </c>
      <c r="E22" s="4322">
        <v>0</v>
      </c>
      <c r="F22" s="4322">
        <f>F18</f>
        <v>0</v>
      </c>
      <c r="G22" s="4322">
        <v>0</v>
      </c>
      <c r="H22" s="4322">
        <v>0</v>
      </c>
      <c r="I22" s="4322">
        <f>I18</f>
        <v>0</v>
      </c>
      <c r="J22" s="4339">
        <v>0</v>
      </c>
      <c r="K22" s="505"/>
      <c r="L22" s="505"/>
    </row>
    <row r="23" spans="1:16" ht="26.25" thickBot="1">
      <c r="A23" s="4450" t="s">
        <v>29</v>
      </c>
      <c r="B23" s="4322">
        <v>19</v>
      </c>
      <c r="C23" s="4322">
        <v>3</v>
      </c>
      <c r="D23" s="4322">
        <v>22</v>
      </c>
      <c r="E23" s="4322">
        <v>17</v>
      </c>
      <c r="F23" s="4322">
        <f>F21</f>
        <v>0</v>
      </c>
      <c r="G23" s="4322">
        <v>17</v>
      </c>
      <c r="H23" s="3810">
        <v>36</v>
      </c>
      <c r="I23" s="3811">
        <v>3</v>
      </c>
      <c r="J23" s="3812">
        <v>39</v>
      </c>
      <c r="K23" s="561"/>
      <c r="L23" s="561"/>
    </row>
    <row r="24" spans="1:16" ht="26.25" thickBot="1">
      <c r="A24" s="4450" t="s">
        <v>30</v>
      </c>
      <c r="B24" s="4298">
        <f>B22</f>
        <v>0</v>
      </c>
      <c r="C24" s="4298">
        <f t="shared" ref="C24:J24" si="5">C22</f>
        <v>0</v>
      </c>
      <c r="D24" s="4298">
        <f t="shared" si="5"/>
        <v>0</v>
      </c>
      <c r="E24" s="4298">
        <f t="shared" si="5"/>
        <v>0</v>
      </c>
      <c r="F24" s="4298">
        <f t="shared" si="5"/>
        <v>0</v>
      </c>
      <c r="G24" s="4298">
        <f t="shared" si="5"/>
        <v>0</v>
      </c>
      <c r="H24" s="4298">
        <f t="shared" si="5"/>
        <v>0</v>
      </c>
      <c r="I24" s="4298">
        <f t="shared" si="5"/>
        <v>0</v>
      </c>
      <c r="J24" s="4298">
        <f t="shared" si="5"/>
        <v>0</v>
      </c>
      <c r="K24" s="4451"/>
      <c r="L24" s="4451"/>
    </row>
    <row r="25" spans="1:16" ht="26.25" thickBot="1">
      <c r="A25" s="4297" t="s">
        <v>31</v>
      </c>
      <c r="B25" s="4298">
        <f t="shared" ref="B25:J25" si="6">SUM(B23:B24)</f>
        <v>19</v>
      </c>
      <c r="C25" s="4298">
        <f t="shared" si="6"/>
        <v>3</v>
      </c>
      <c r="D25" s="4298">
        <f t="shared" si="6"/>
        <v>22</v>
      </c>
      <c r="E25" s="4298">
        <f t="shared" si="6"/>
        <v>17</v>
      </c>
      <c r="F25" s="4298">
        <f t="shared" si="6"/>
        <v>0</v>
      </c>
      <c r="G25" s="4298">
        <f t="shared" si="6"/>
        <v>17</v>
      </c>
      <c r="H25" s="4298">
        <f t="shared" si="6"/>
        <v>36</v>
      </c>
      <c r="I25" s="4298">
        <f t="shared" si="6"/>
        <v>3</v>
      </c>
      <c r="J25" s="4300">
        <f t="shared" si="6"/>
        <v>39</v>
      </c>
      <c r="K25" s="4451"/>
      <c r="L25" s="4451"/>
    </row>
    <row r="26" spans="1:16">
      <c r="A26" s="505"/>
      <c r="B26" s="4451"/>
      <c r="C26" s="4451"/>
      <c r="D26" s="4451"/>
      <c r="E26" s="4451"/>
      <c r="F26" s="4451"/>
      <c r="G26" s="4451"/>
      <c r="H26" s="4451"/>
      <c r="I26" s="4451"/>
      <c r="J26" s="4451"/>
      <c r="K26" s="4451"/>
      <c r="L26" s="4451"/>
    </row>
    <row r="27" spans="1:16" ht="25.5" hidden="1" customHeight="1">
      <c r="A27" s="505"/>
      <c r="B27" s="4451"/>
      <c r="C27" s="4451"/>
      <c r="D27" s="4451"/>
      <c r="E27" s="4451"/>
      <c r="F27" s="4451"/>
      <c r="G27" s="4451"/>
      <c r="H27" s="4451"/>
      <c r="I27" s="4451"/>
      <c r="J27" s="4451"/>
      <c r="K27" s="4452"/>
    </row>
    <row r="28" spans="1:16">
      <c r="A28" s="7387"/>
      <c r="B28" s="7387"/>
      <c r="C28" s="7387"/>
      <c r="D28" s="7387"/>
      <c r="E28" s="7387"/>
      <c r="F28" s="7387"/>
      <c r="G28" s="7387"/>
      <c r="H28" s="7387"/>
      <c r="I28" s="7387"/>
      <c r="J28" s="7387"/>
      <c r="K28" s="7387"/>
      <c r="L28" s="7387"/>
      <c r="M28" s="7387"/>
      <c r="N28" s="7387"/>
      <c r="O28" s="7387"/>
      <c r="P28" s="7387"/>
    </row>
    <row r="29" spans="1:16">
      <c r="B29" s="4452"/>
      <c r="C29" s="4452"/>
      <c r="D29" s="4452"/>
      <c r="E29" s="4452"/>
      <c r="F29" s="4452"/>
      <c r="G29" s="4452"/>
      <c r="H29" s="4452"/>
      <c r="I29" s="4452"/>
      <c r="J29" s="4452"/>
      <c r="K29" s="4452"/>
      <c r="L29" s="4452"/>
      <c r="M29" s="4452"/>
    </row>
  </sheetData>
  <mergeCells count="11">
    <mergeCell ref="B7:D7"/>
    <mergeCell ref="E7:G7"/>
    <mergeCell ref="A28:P28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5"/>
  <sheetViews>
    <sheetView tabSelected="1" zoomScale="50" zoomScaleNormal="50" workbookViewId="0">
      <selection activeCell="T7" sqref="T7"/>
    </sheetView>
  </sheetViews>
  <sheetFormatPr defaultRowHeight="20.25"/>
  <cols>
    <col min="1" max="1" width="101.140625" style="68" customWidth="1"/>
    <col min="2" max="2" width="9.5703125" style="68" customWidth="1"/>
    <col min="3" max="3" width="12.85546875" style="68" customWidth="1"/>
    <col min="4" max="4" width="12.28515625" style="68" customWidth="1"/>
    <col min="5" max="5" width="10.28515625" style="68" customWidth="1"/>
    <col min="6" max="6" width="9.5703125" style="68" customWidth="1"/>
    <col min="7" max="7" width="11.5703125" style="68" customWidth="1"/>
    <col min="8" max="8" width="10" style="68" customWidth="1"/>
    <col min="9" max="9" width="10.42578125" style="68" customWidth="1"/>
    <col min="10" max="10" width="12.28515625" style="68" customWidth="1"/>
    <col min="11" max="12" width="9.5703125" style="68" customWidth="1"/>
    <col min="13" max="13" width="12" style="68" customWidth="1"/>
    <col min="14" max="14" width="12.5703125" style="68" customWidth="1"/>
    <col min="15" max="15" width="11" style="68" customWidth="1"/>
    <col min="16" max="16" width="11.28515625" style="68" customWidth="1"/>
    <col min="17" max="255" width="9.140625" style="68"/>
    <col min="256" max="256" width="88.85546875" style="68" customWidth="1"/>
    <col min="257" max="257" width="9.5703125" style="68" customWidth="1"/>
    <col min="258" max="258" width="12.85546875" style="68" customWidth="1"/>
    <col min="259" max="259" width="12.28515625" style="68" customWidth="1"/>
    <col min="260" max="260" width="10.28515625" style="68" customWidth="1"/>
    <col min="261" max="261" width="8.7109375" style="68" customWidth="1"/>
    <col min="262" max="262" width="11" style="68" customWidth="1"/>
    <col min="263" max="263" width="9.42578125" style="68" customWidth="1"/>
    <col min="264" max="264" width="10.42578125" style="68" customWidth="1"/>
    <col min="265" max="265" width="12.28515625" style="68" customWidth="1"/>
    <col min="266" max="267" width="9.5703125" style="68" customWidth="1"/>
    <col min="268" max="268" width="12" style="68" customWidth="1"/>
    <col min="269" max="269" width="12.5703125" style="68" customWidth="1"/>
    <col min="270" max="270" width="11" style="68" customWidth="1"/>
    <col min="271" max="271" width="11.28515625" style="68" customWidth="1"/>
    <col min="272" max="511" width="9.140625" style="68"/>
    <col min="512" max="512" width="88.85546875" style="68" customWidth="1"/>
    <col min="513" max="513" width="9.5703125" style="68" customWidth="1"/>
    <col min="514" max="514" width="12.85546875" style="68" customWidth="1"/>
    <col min="515" max="515" width="12.28515625" style="68" customWidth="1"/>
    <col min="516" max="516" width="10.28515625" style="68" customWidth="1"/>
    <col min="517" max="517" width="8.7109375" style="68" customWidth="1"/>
    <col min="518" max="518" width="11" style="68" customWidth="1"/>
    <col min="519" max="519" width="9.42578125" style="68" customWidth="1"/>
    <col min="520" max="520" width="10.42578125" style="68" customWidth="1"/>
    <col min="521" max="521" width="12.28515625" style="68" customWidth="1"/>
    <col min="522" max="523" width="9.5703125" style="68" customWidth="1"/>
    <col min="524" max="524" width="12" style="68" customWidth="1"/>
    <col min="525" max="525" width="12.5703125" style="68" customWidth="1"/>
    <col min="526" max="526" width="11" style="68" customWidth="1"/>
    <col min="527" max="527" width="11.28515625" style="68" customWidth="1"/>
    <col min="528" max="767" width="9.140625" style="68"/>
    <col min="768" max="768" width="88.85546875" style="68" customWidth="1"/>
    <col min="769" max="769" width="9.5703125" style="68" customWidth="1"/>
    <col min="770" max="770" width="12.85546875" style="68" customWidth="1"/>
    <col min="771" max="771" width="12.28515625" style="68" customWidth="1"/>
    <col min="772" max="772" width="10.28515625" style="68" customWidth="1"/>
    <col min="773" max="773" width="8.7109375" style="68" customWidth="1"/>
    <col min="774" max="774" width="11" style="68" customWidth="1"/>
    <col min="775" max="775" width="9.42578125" style="68" customWidth="1"/>
    <col min="776" max="776" width="10.42578125" style="68" customWidth="1"/>
    <col min="777" max="777" width="12.28515625" style="68" customWidth="1"/>
    <col min="778" max="779" width="9.5703125" style="68" customWidth="1"/>
    <col min="780" max="780" width="12" style="68" customWidth="1"/>
    <col min="781" max="781" width="12.5703125" style="68" customWidth="1"/>
    <col min="782" max="782" width="11" style="68" customWidth="1"/>
    <col min="783" max="783" width="11.28515625" style="68" customWidth="1"/>
    <col min="784" max="1023" width="9.140625" style="68"/>
    <col min="1024" max="1024" width="88.85546875" style="68" customWidth="1"/>
    <col min="1025" max="1025" width="9.5703125" style="68" customWidth="1"/>
    <col min="1026" max="1026" width="12.85546875" style="68" customWidth="1"/>
    <col min="1027" max="1027" width="12.28515625" style="68" customWidth="1"/>
    <col min="1028" max="1028" width="10.28515625" style="68" customWidth="1"/>
    <col min="1029" max="1029" width="8.7109375" style="68" customWidth="1"/>
    <col min="1030" max="1030" width="11" style="68" customWidth="1"/>
    <col min="1031" max="1031" width="9.42578125" style="68" customWidth="1"/>
    <col min="1032" max="1032" width="10.42578125" style="68" customWidth="1"/>
    <col min="1033" max="1033" width="12.28515625" style="68" customWidth="1"/>
    <col min="1034" max="1035" width="9.5703125" style="68" customWidth="1"/>
    <col min="1036" max="1036" width="12" style="68" customWidth="1"/>
    <col min="1037" max="1037" width="12.5703125" style="68" customWidth="1"/>
    <col min="1038" max="1038" width="11" style="68" customWidth="1"/>
    <col min="1039" max="1039" width="11.28515625" style="68" customWidth="1"/>
    <col min="1040" max="1279" width="9.140625" style="68"/>
    <col min="1280" max="1280" width="88.85546875" style="68" customWidth="1"/>
    <col min="1281" max="1281" width="9.5703125" style="68" customWidth="1"/>
    <col min="1282" max="1282" width="12.85546875" style="68" customWidth="1"/>
    <col min="1283" max="1283" width="12.28515625" style="68" customWidth="1"/>
    <col min="1284" max="1284" width="10.28515625" style="68" customWidth="1"/>
    <col min="1285" max="1285" width="8.7109375" style="68" customWidth="1"/>
    <col min="1286" max="1286" width="11" style="68" customWidth="1"/>
    <col min="1287" max="1287" width="9.42578125" style="68" customWidth="1"/>
    <col min="1288" max="1288" width="10.42578125" style="68" customWidth="1"/>
    <col min="1289" max="1289" width="12.28515625" style="68" customWidth="1"/>
    <col min="1290" max="1291" width="9.5703125" style="68" customWidth="1"/>
    <col min="1292" max="1292" width="12" style="68" customWidth="1"/>
    <col min="1293" max="1293" width="12.5703125" style="68" customWidth="1"/>
    <col min="1294" max="1294" width="11" style="68" customWidth="1"/>
    <col min="1295" max="1295" width="11.28515625" style="68" customWidth="1"/>
    <col min="1296" max="1535" width="9.140625" style="68"/>
    <col min="1536" max="1536" width="88.85546875" style="68" customWidth="1"/>
    <col min="1537" max="1537" width="9.5703125" style="68" customWidth="1"/>
    <col min="1538" max="1538" width="12.85546875" style="68" customWidth="1"/>
    <col min="1539" max="1539" width="12.28515625" style="68" customWidth="1"/>
    <col min="1540" max="1540" width="10.28515625" style="68" customWidth="1"/>
    <col min="1541" max="1541" width="8.7109375" style="68" customWidth="1"/>
    <col min="1542" max="1542" width="11" style="68" customWidth="1"/>
    <col min="1543" max="1543" width="9.42578125" style="68" customWidth="1"/>
    <col min="1544" max="1544" width="10.42578125" style="68" customWidth="1"/>
    <col min="1545" max="1545" width="12.28515625" style="68" customWidth="1"/>
    <col min="1546" max="1547" width="9.5703125" style="68" customWidth="1"/>
    <col min="1548" max="1548" width="12" style="68" customWidth="1"/>
    <col min="1549" max="1549" width="12.5703125" style="68" customWidth="1"/>
    <col min="1550" max="1550" width="11" style="68" customWidth="1"/>
    <col min="1551" max="1551" width="11.28515625" style="68" customWidth="1"/>
    <col min="1552" max="1791" width="9.140625" style="68"/>
    <col min="1792" max="1792" width="88.85546875" style="68" customWidth="1"/>
    <col min="1793" max="1793" width="9.5703125" style="68" customWidth="1"/>
    <col min="1794" max="1794" width="12.85546875" style="68" customWidth="1"/>
    <col min="1795" max="1795" width="12.28515625" style="68" customWidth="1"/>
    <col min="1796" max="1796" width="10.28515625" style="68" customWidth="1"/>
    <col min="1797" max="1797" width="8.7109375" style="68" customWidth="1"/>
    <col min="1798" max="1798" width="11" style="68" customWidth="1"/>
    <col min="1799" max="1799" width="9.42578125" style="68" customWidth="1"/>
    <col min="1800" max="1800" width="10.42578125" style="68" customWidth="1"/>
    <col min="1801" max="1801" width="12.28515625" style="68" customWidth="1"/>
    <col min="1802" max="1803" width="9.5703125" style="68" customWidth="1"/>
    <col min="1804" max="1804" width="12" style="68" customWidth="1"/>
    <col min="1805" max="1805" width="12.5703125" style="68" customWidth="1"/>
    <col min="1806" max="1806" width="11" style="68" customWidth="1"/>
    <col min="1807" max="1807" width="11.28515625" style="68" customWidth="1"/>
    <col min="1808" max="2047" width="9.140625" style="68"/>
    <col min="2048" max="2048" width="88.85546875" style="68" customWidth="1"/>
    <col min="2049" max="2049" width="9.5703125" style="68" customWidth="1"/>
    <col min="2050" max="2050" width="12.85546875" style="68" customWidth="1"/>
    <col min="2051" max="2051" width="12.28515625" style="68" customWidth="1"/>
    <col min="2052" max="2052" width="10.28515625" style="68" customWidth="1"/>
    <col min="2053" max="2053" width="8.7109375" style="68" customWidth="1"/>
    <col min="2054" max="2054" width="11" style="68" customWidth="1"/>
    <col min="2055" max="2055" width="9.42578125" style="68" customWidth="1"/>
    <col min="2056" max="2056" width="10.42578125" style="68" customWidth="1"/>
    <col min="2057" max="2057" width="12.28515625" style="68" customWidth="1"/>
    <col min="2058" max="2059" width="9.5703125" style="68" customWidth="1"/>
    <col min="2060" max="2060" width="12" style="68" customWidth="1"/>
    <col min="2061" max="2061" width="12.5703125" style="68" customWidth="1"/>
    <col min="2062" max="2062" width="11" style="68" customWidth="1"/>
    <col min="2063" max="2063" width="11.28515625" style="68" customWidth="1"/>
    <col min="2064" max="2303" width="9.140625" style="68"/>
    <col min="2304" max="2304" width="88.85546875" style="68" customWidth="1"/>
    <col min="2305" max="2305" width="9.5703125" style="68" customWidth="1"/>
    <col min="2306" max="2306" width="12.85546875" style="68" customWidth="1"/>
    <col min="2307" max="2307" width="12.28515625" style="68" customWidth="1"/>
    <col min="2308" max="2308" width="10.28515625" style="68" customWidth="1"/>
    <col min="2309" max="2309" width="8.7109375" style="68" customWidth="1"/>
    <col min="2310" max="2310" width="11" style="68" customWidth="1"/>
    <col min="2311" max="2311" width="9.42578125" style="68" customWidth="1"/>
    <col min="2312" max="2312" width="10.42578125" style="68" customWidth="1"/>
    <col min="2313" max="2313" width="12.28515625" style="68" customWidth="1"/>
    <col min="2314" max="2315" width="9.5703125" style="68" customWidth="1"/>
    <col min="2316" max="2316" width="12" style="68" customWidth="1"/>
    <col min="2317" max="2317" width="12.5703125" style="68" customWidth="1"/>
    <col min="2318" max="2318" width="11" style="68" customWidth="1"/>
    <col min="2319" max="2319" width="11.28515625" style="68" customWidth="1"/>
    <col min="2320" max="2559" width="9.140625" style="68"/>
    <col min="2560" max="2560" width="88.85546875" style="68" customWidth="1"/>
    <col min="2561" max="2561" width="9.5703125" style="68" customWidth="1"/>
    <col min="2562" max="2562" width="12.85546875" style="68" customWidth="1"/>
    <col min="2563" max="2563" width="12.28515625" style="68" customWidth="1"/>
    <col min="2564" max="2564" width="10.28515625" style="68" customWidth="1"/>
    <col min="2565" max="2565" width="8.7109375" style="68" customWidth="1"/>
    <col min="2566" max="2566" width="11" style="68" customWidth="1"/>
    <col min="2567" max="2567" width="9.42578125" style="68" customWidth="1"/>
    <col min="2568" max="2568" width="10.42578125" style="68" customWidth="1"/>
    <col min="2569" max="2569" width="12.28515625" style="68" customWidth="1"/>
    <col min="2570" max="2571" width="9.5703125" style="68" customWidth="1"/>
    <col min="2572" max="2572" width="12" style="68" customWidth="1"/>
    <col min="2573" max="2573" width="12.5703125" style="68" customWidth="1"/>
    <col min="2574" max="2574" width="11" style="68" customWidth="1"/>
    <col min="2575" max="2575" width="11.28515625" style="68" customWidth="1"/>
    <col min="2576" max="2815" width="9.140625" style="68"/>
    <col min="2816" max="2816" width="88.85546875" style="68" customWidth="1"/>
    <col min="2817" max="2817" width="9.5703125" style="68" customWidth="1"/>
    <col min="2818" max="2818" width="12.85546875" style="68" customWidth="1"/>
    <col min="2819" max="2819" width="12.28515625" style="68" customWidth="1"/>
    <col min="2820" max="2820" width="10.28515625" style="68" customWidth="1"/>
    <col min="2821" max="2821" width="8.7109375" style="68" customWidth="1"/>
    <col min="2822" max="2822" width="11" style="68" customWidth="1"/>
    <col min="2823" max="2823" width="9.42578125" style="68" customWidth="1"/>
    <col min="2824" max="2824" width="10.42578125" style="68" customWidth="1"/>
    <col min="2825" max="2825" width="12.28515625" style="68" customWidth="1"/>
    <col min="2826" max="2827" width="9.5703125" style="68" customWidth="1"/>
    <col min="2828" max="2828" width="12" style="68" customWidth="1"/>
    <col min="2829" max="2829" width="12.5703125" style="68" customWidth="1"/>
    <col min="2830" max="2830" width="11" style="68" customWidth="1"/>
    <col min="2831" max="2831" width="11.28515625" style="68" customWidth="1"/>
    <col min="2832" max="3071" width="9.140625" style="68"/>
    <col min="3072" max="3072" width="88.85546875" style="68" customWidth="1"/>
    <col min="3073" max="3073" width="9.5703125" style="68" customWidth="1"/>
    <col min="3074" max="3074" width="12.85546875" style="68" customWidth="1"/>
    <col min="3075" max="3075" width="12.28515625" style="68" customWidth="1"/>
    <col min="3076" max="3076" width="10.28515625" style="68" customWidth="1"/>
    <col min="3077" max="3077" width="8.7109375" style="68" customWidth="1"/>
    <col min="3078" max="3078" width="11" style="68" customWidth="1"/>
    <col min="3079" max="3079" width="9.42578125" style="68" customWidth="1"/>
    <col min="3080" max="3080" width="10.42578125" style="68" customWidth="1"/>
    <col min="3081" max="3081" width="12.28515625" style="68" customWidth="1"/>
    <col min="3082" max="3083" width="9.5703125" style="68" customWidth="1"/>
    <col min="3084" max="3084" width="12" style="68" customWidth="1"/>
    <col min="3085" max="3085" width="12.5703125" style="68" customWidth="1"/>
    <col min="3086" max="3086" width="11" style="68" customWidth="1"/>
    <col min="3087" max="3087" width="11.28515625" style="68" customWidth="1"/>
    <col min="3088" max="3327" width="9.140625" style="68"/>
    <col min="3328" max="3328" width="88.85546875" style="68" customWidth="1"/>
    <col min="3329" max="3329" width="9.5703125" style="68" customWidth="1"/>
    <col min="3330" max="3330" width="12.85546875" style="68" customWidth="1"/>
    <col min="3331" max="3331" width="12.28515625" style="68" customWidth="1"/>
    <col min="3332" max="3332" width="10.28515625" style="68" customWidth="1"/>
    <col min="3333" max="3333" width="8.7109375" style="68" customWidth="1"/>
    <col min="3334" max="3334" width="11" style="68" customWidth="1"/>
    <col min="3335" max="3335" width="9.42578125" style="68" customWidth="1"/>
    <col min="3336" max="3336" width="10.42578125" style="68" customWidth="1"/>
    <col min="3337" max="3337" width="12.28515625" style="68" customWidth="1"/>
    <col min="3338" max="3339" width="9.5703125" style="68" customWidth="1"/>
    <col min="3340" max="3340" width="12" style="68" customWidth="1"/>
    <col min="3341" max="3341" width="12.5703125" style="68" customWidth="1"/>
    <col min="3342" max="3342" width="11" style="68" customWidth="1"/>
    <col min="3343" max="3343" width="11.28515625" style="68" customWidth="1"/>
    <col min="3344" max="3583" width="9.140625" style="68"/>
    <col min="3584" max="3584" width="88.85546875" style="68" customWidth="1"/>
    <col min="3585" max="3585" width="9.5703125" style="68" customWidth="1"/>
    <col min="3586" max="3586" width="12.85546875" style="68" customWidth="1"/>
    <col min="3587" max="3587" width="12.28515625" style="68" customWidth="1"/>
    <col min="3588" max="3588" width="10.28515625" style="68" customWidth="1"/>
    <col min="3589" max="3589" width="8.7109375" style="68" customWidth="1"/>
    <col min="3590" max="3590" width="11" style="68" customWidth="1"/>
    <col min="3591" max="3591" width="9.42578125" style="68" customWidth="1"/>
    <col min="3592" max="3592" width="10.42578125" style="68" customWidth="1"/>
    <col min="3593" max="3593" width="12.28515625" style="68" customWidth="1"/>
    <col min="3594" max="3595" width="9.5703125" style="68" customWidth="1"/>
    <col min="3596" max="3596" width="12" style="68" customWidth="1"/>
    <col min="3597" max="3597" width="12.5703125" style="68" customWidth="1"/>
    <col min="3598" max="3598" width="11" style="68" customWidth="1"/>
    <col min="3599" max="3599" width="11.28515625" style="68" customWidth="1"/>
    <col min="3600" max="3839" width="9.140625" style="68"/>
    <col min="3840" max="3840" width="88.85546875" style="68" customWidth="1"/>
    <col min="3841" max="3841" width="9.5703125" style="68" customWidth="1"/>
    <col min="3842" max="3842" width="12.85546875" style="68" customWidth="1"/>
    <col min="3843" max="3843" width="12.28515625" style="68" customWidth="1"/>
    <col min="3844" max="3844" width="10.28515625" style="68" customWidth="1"/>
    <col min="3845" max="3845" width="8.7109375" style="68" customWidth="1"/>
    <col min="3846" max="3846" width="11" style="68" customWidth="1"/>
    <col min="3847" max="3847" width="9.42578125" style="68" customWidth="1"/>
    <col min="3848" max="3848" width="10.42578125" style="68" customWidth="1"/>
    <col min="3849" max="3849" width="12.28515625" style="68" customWidth="1"/>
    <col min="3850" max="3851" width="9.5703125" style="68" customWidth="1"/>
    <col min="3852" max="3852" width="12" style="68" customWidth="1"/>
    <col min="3853" max="3853" width="12.5703125" style="68" customWidth="1"/>
    <col min="3854" max="3854" width="11" style="68" customWidth="1"/>
    <col min="3855" max="3855" width="11.28515625" style="68" customWidth="1"/>
    <col min="3856" max="4095" width="9.140625" style="68"/>
    <col min="4096" max="4096" width="88.85546875" style="68" customWidth="1"/>
    <col min="4097" max="4097" width="9.5703125" style="68" customWidth="1"/>
    <col min="4098" max="4098" width="12.85546875" style="68" customWidth="1"/>
    <col min="4099" max="4099" width="12.28515625" style="68" customWidth="1"/>
    <col min="4100" max="4100" width="10.28515625" style="68" customWidth="1"/>
    <col min="4101" max="4101" width="8.7109375" style="68" customWidth="1"/>
    <col min="4102" max="4102" width="11" style="68" customWidth="1"/>
    <col min="4103" max="4103" width="9.42578125" style="68" customWidth="1"/>
    <col min="4104" max="4104" width="10.42578125" style="68" customWidth="1"/>
    <col min="4105" max="4105" width="12.28515625" style="68" customWidth="1"/>
    <col min="4106" max="4107" width="9.5703125" style="68" customWidth="1"/>
    <col min="4108" max="4108" width="12" style="68" customWidth="1"/>
    <col min="4109" max="4109" width="12.5703125" style="68" customWidth="1"/>
    <col min="4110" max="4110" width="11" style="68" customWidth="1"/>
    <col min="4111" max="4111" width="11.28515625" style="68" customWidth="1"/>
    <col min="4112" max="4351" width="9.140625" style="68"/>
    <col min="4352" max="4352" width="88.85546875" style="68" customWidth="1"/>
    <col min="4353" max="4353" width="9.5703125" style="68" customWidth="1"/>
    <col min="4354" max="4354" width="12.85546875" style="68" customWidth="1"/>
    <col min="4355" max="4355" width="12.28515625" style="68" customWidth="1"/>
    <col min="4356" max="4356" width="10.28515625" style="68" customWidth="1"/>
    <col min="4357" max="4357" width="8.7109375" style="68" customWidth="1"/>
    <col min="4358" max="4358" width="11" style="68" customWidth="1"/>
    <col min="4359" max="4359" width="9.42578125" style="68" customWidth="1"/>
    <col min="4360" max="4360" width="10.42578125" style="68" customWidth="1"/>
    <col min="4361" max="4361" width="12.28515625" style="68" customWidth="1"/>
    <col min="4362" max="4363" width="9.5703125" style="68" customWidth="1"/>
    <col min="4364" max="4364" width="12" style="68" customWidth="1"/>
    <col min="4365" max="4365" width="12.5703125" style="68" customWidth="1"/>
    <col min="4366" max="4366" width="11" style="68" customWidth="1"/>
    <col min="4367" max="4367" width="11.28515625" style="68" customWidth="1"/>
    <col min="4368" max="4607" width="9.140625" style="68"/>
    <col min="4608" max="4608" width="88.85546875" style="68" customWidth="1"/>
    <col min="4609" max="4609" width="9.5703125" style="68" customWidth="1"/>
    <col min="4610" max="4610" width="12.85546875" style="68" customWidth="1"/>
    <col min="4611" max="4611" width="12.28515625" style="68" customWidth="1"/>
    <col min="4612" max="4612" width="10.28515625" style="68" customWidth="1"/>
    <col min="4613" max="4613" width="8.7109375" style="68" customWidth="1"/>
    <col min="4614" max="4614" width="11" style="68" customWidth="1"/>
    <col min="4615" max="4615" width="9.42578125" style="68" customWidth="1"/>
    <col min="4616" max="4616" width="10.42578125" style="68" customWidth="1"/>
    <col min="4617" max="4617" width="12.28515625" style="68" customWidth="1"/>
    <col min="4618" max="4619" width="9.5703125" style="68" customWidth="1"/>
    <col min="4620" max="4620" width="12" style="68" customWidth="1"/>
    <col min="4621" max="4621" width="12.5703125" style="68" customWidth="1"/>
    <col min="4622" max="4622" width="11" style="68" customWidth="1"/>
    <col min="4623" max="4623" width="11.28515625" style="68" customWidth="1"/>
    <col min="4624" max="4863" width="9.140625" style="68"/>
    <col min="4864" max="4864" width="88.85546875" style="68" customWidth="1"/>
    <col min="4865" max="4865" width="9.5703125" style="68" customWidth="1"/>
    <col min="4866" max="4866" width="12.85546875" style="68" customWidth="1"/>
    <col min="4867" max="4867" width="12.28515625" style="68" customWidth="1"/>
    <col min="4868" max="4868" width="10.28515625" style="68" customWidth="1"/>
    <col min="4869" max="4869" width="8.7109375" style="68" customWidth="1"/>
    <col min="4870" max="4870" width="11" style="68" customWidth="1"/>
    <col min="4871" max="4871" width="9.42578125" style="68" customWidth="1"/>
    <col min="4872" max="4872" width="10.42578125" style="68" customWidth="1"/>
    <col min="4873" max="4873" width="12.28515625" style="68" customWidth="1"/>
    <col min="4874" max="4875" width="9.5703125" style="68" customWidth="1"/>
    <col min="4876" max="4876" width="12" style="68" customWidth="1"/>
    <col min="4877" max="4877" width="12.5703125" style="68" customWidth="1"/>
    <col min="4878" max="4878" width="11" style="68" customWidth="1"/>
    <col min="4879" max="4879" width="11.28515625" style="68" customWidth="1"/>
    <col min="4880" max="5119" width="9.140625" style="68"/>
    <col min="5120" max="5120" width="88.85546875" style="68" customWidth="1"/>
    <col min="5121" max="5121" width="9.5703125" style="68" customWidth="1"/>
    <col min="5122" max="5122" width="12.85546875" style="68" customWidth="1"/>
    <col min="5123" max="5123" width="12.28515625" style="68" customWidth="1"/>
    <col min="5124" max="5124" width="10.28515625" style="68" customWidth="1"/>
    <col min="5125" max="5125" width="8.7109375" style="68" customWidth="1"/>
    <col min="5126" max="5126" width="11" style="68" customWidth="1"/>
    <col min="5127" max="5127" width="9.42578125" style="68" customWidth="1"/>
    <col min="5128" max="5128" width="10.42578125" style="68" customWidth="1"/>
    <col min="5129" max="5129" width="12.28515625" style="68" customWidth="1"/>
    <col min="5130" max="5131" width="9.5703125" style="68" customWidth="1"/>
    <col min="5132" max="5132" width="12" style="68" customWidth="1"/>
    <col min="5133" max="5133" width="12.5703125" style="68" customWidth="1"/>
    <col min="5134" max="5134" width="11" style="68" customWidth="1"/>
    <col min="5135" max="5135" width="11.28515625" style="68" customWidth="1"/>
    <col min="5136" max="5375" width="9.140625" style="68"/>
    <col min="5376" max="5376" width="88.85546875" style="68" customWidth="1"/>
    <col min="5377" max="5377" width="9.5703125" style="68" customWidth="1"/>
    <col min="5378" max="5378" width="12.85546875" style="68" customWidth="1"/>
    <col min="5379" max="5379" width="12.28515625" style="68" customWidth="1"/>
    <col min="5380" max="5380" width="10.28515625" style="68" customWidth="1"/>
    <col min="5381" max="5381" width="8.7109375" style="68" customWidth="1"/>
    <col min="5382" max="5382" width="11" style="68" customWidth="1"/>
    <col min="5383" max="5383" width="9.42578125" style="68" customWidth="1"/>
    <col min="5384" max="5384" width="10.42578125" style="68" customWidth="1"/>
    <col min="5385" max="5385" width="12.28515625" style="68" customWidth="1"/>
    <col min="5386" max="5387" width="9.5703125" style="68" customWidth="1"/>
    <col min="5388" max="5388" width="12" style="68" customWidth="1"/>
    <col min="5389" max="5389" width="12.5703125" style="68" customWidth="1"/>
    <col min="5390" max="5390" width="11" style="68" customWidth="1"/>
    <col min="5391" max="5391" width="11.28515625" style="68" customWidth="1"/>
    <col min="5392" max="5631" width="9.140625" style="68"/>
    <col min="5632" max="5632" width="88.85546875" style="68" customWidth="1"/>
    <col min="5633" max="5633" width="9.5703125" style="68" customWidth="1"/>
    <col min="5634" max="5634" width="12.85546875" style="68" customWidth="1"/>
    <col min="5635" max="5635" width="12.28515625" style="68" customWidth="1"/>
    <col min="5636" max="5636" width="10.28515625" style="68" customWidth="1"/>
    <col min="5637" max="5637" width="8.7109375" style="68" customWidth="1"/>
    <col min="5638" max="5638" width="11" style="68" customWidth="1"/>
    <col min="5639" max="5639" width="9.42578125" style="68" customWidth="1"/>
    <col min="5640" max="5640" width="10.42578125" style="68" customWidth="1"/>
    <col min="5641" max="5641" width="12.28515625" style="68" customWidth="1"/>
    <col min="5642" max="5643" width="9.5703125" style="68" customWidth="1"/>
    <col min="5644" max="5644" width="12" style="68" customWidth="1"/>
    <col min="5645" max="5645" width="12.5703125" style="68" customWidth="1"/>
    <col min="5646" max="5646" width="11" style="68" customWidth="1"/>
    <col min="5647" max="5647" width="11.28515625" style="68" customWidth="1"/>
    <col min="5648" max="5887" width="9.140625" style="68"/>
    <col min="5888" max="5888" width="88.85546875" style="68" customWidth="1"/>
    <col min="5889" max="5889" width="9.5703125" style="68" customWidth="1"/>
    <col min="5890" max="5890" width="12.85546875" style="68" customWidth="1"/>
    <col min="5891" max="5891" width="12.28515625" style="68" customWidth="1"/>
    <col min="5892" max="5892" width="10.28515625" style="68" customWidth="1"/>
    <col min="5893" max="5893" width="8.7109375" style="68" customWidth="1"/>
    <col min="5894" max="5894" width="11" style="68" customWidth="1"/>
    <col min="5895" max="5895" width="9.42578125" style="68" customWidth="1"/>
    <col min="5896" max="5896" width="10.42578125" style="68" customWidth="1"/>
    <col min="5897" max="5897" width="12.28515625" style="68" customWidth="1"/>
    <col min="5898" max="5899" width="9.5703125" style="68" customWidth="1"/>
    <col min="5900" max="5900" width="12" style="68" customWidth="1"/>
    <col min="5901" max="5901" width="12.5703125" style="68" customWidth="1"/>
    <col min="5902" max="5902" width="11" style="68" customWidth="1"/>
    <col min="5903" max="5903" width="11.28515625" style="68" customWidth="1"/>
    <col min="5904" max="6143" width="9.140625" style="68"/>
    <col min="6144" max="6144" width="88.85546875" style="68" customWidth="1"/>
    <col min="6145" max="6145" width="9.5703125" style="68" customWidth="1"/>
    <col min="6146" max="6146" width="12.85546875" style="68" customWidth="1"/>
    <col min="6147" max="6147" width="12.28515625" style="68" customWidth="1"/>
    <col min="6148" max="6148" width="10.28515625" style="68" customWidth="1"/>
    <col min="6149" max="6149" width="8.7109375" style="68" customWidth="1"/>
    <col min="6150" max="6150" width="11" style="68" customWidth="1"/>
    <col min="6151" max="6151" width="9.42578125" style="68" customWidth="1"/>
    <col min="6152" max="6152" width="10.42578125" style="68" customWidth="1"/>
    <col min="6153" max="6153" width="12.28515625" style="68" customWidth="1"/>
    <col min="6154" max="6155" width="9.5703125" style="68" customWidth="1"/>
    <col min="6156" max="6156" width="12" style="68" customWidth="1"/>
    <col min="6157" max="6157" width="12.5703125" style="68" customWidth="1"/>
    <col min="6158" max="6158" width="11" style="68" customWidth="1"/>
    <col min="6159" max="6159" width="11.28515625" style="68" customWidth="1"/>
    <col min="6160" max="6399" width="9.140625" style="68"/>
    <col min="6400" max="6400" width="88.85546875" style="68" customWidth="1"/>
    <col min="6401" max="6401" width="9.5703125" style="68" customWidth="1"/>
    <col min="6402" max="6402" width="12.85546875" style="68" customWidth="1"/>
    <col min="6403" max="6403" width="12.28515625" style="68" customWidth="1"/>
    <col min="6404" max="6404" width="10.28515625" style="68" customWidth="1"/>
    <col min="6405" max="6405" width="8.7109375" style="68" customWidth="1"/>
    <col min="6406" max="6406" width="11" style="68" customWidth="1"/>
    <col min="6407" max="6407" width="9.42578125" style="68" customWidth="1"/>
    <col min="6408" max="6408" width="10.42578125" style="68" customWidth="1"/>
    <col min="6409" max="6409" width="12.28515625" style="68" customWidth="1"/>
    <col min="6410" max="6411" width="9.5703125" style="68" customWidth="1"/>
    <col min="6412" max="6412" width="12" style="68" customWidth="1"/>
    <col min="6413" max="6413" width="12.5703125" style="68" customWidth="1"/>
    <col min="6414" max="6414" width="11" style="68" customWidth="1"/>
    <col min="6415" max="6415" width="11.28515625" style="68" customWidth="1"/>
    <col min="6416" max="6655" width="9.140625" style="68"/>
    <col min="6656" max="6656" width="88.85546875" style="68" customWidth="1"/>
    <col min="6657" max="6657" width="9.5703125" style="68" customWidth="1"/>
    <col min="6658" max="6658" width="12.85546875" style="68" customWidth="1"/>
    <col min="6659" max="6659" width="12.28515625" style="68" customWidth="1"/>
    <col min="6660" max="6660" width="10.28515625" style="68" customWidth="1"/>
    <col min="6661" max="6661" width="8.7109375" style="68" customWidth="1"/>
    <col min="6662" max="6662" width="11" style="68" customWidth="1"/>
    <col min="6663" max="6663" width="9.42578125" style="68" customWidth="1"/>
    <col min="6664" max="6664" width="10.42578125" style="68" customWidth="1"/>
    <col min="6665" max="6665" width="12.28515625" style="68" customWidth="1"/>
    <col min="6666" max="6667" width="9.5703125" style="68" customWidth="1"/>
    <col min="6668" max="6668" width="12" style="68" customWidth="1"/>
    <col min="6669" max="6669" width="12.5703125" style="68" customWidth="1"/>
    <col min="6670" max="6670" width="11" style="68" customWidth="1"/>
    <col min="6671" max="6671" width="11.28515625" style="68" customWidth="1"/>
    <col min="6672" max="6911" width="9.140625" style="68"/>
    <col min="6912" max="6912" width="88.85546875" style="68" customWidth="1"/>
    <col min="6913" max="6913" width="9.5703125" style="68" customWidth="1"/>
    <col min="6914" max="6914" width="12.85546875" style="68" customWidth="1"/>
    <col min="6915" max="6915" width="12.28515625" style="68" customWidth="1"/>
    <col min="6916" max="6916" width="10.28515625" style="68" customWidth="1"/>
    <col min="6917" max="6917" width="8.7109375" style="68" customWidth="1"/>
    <col min="6918" max="6918" width="11" style="68" customWidth="1"/>
    <col min="6919" max="6919" width="9.42578125" style="68" customWidth="1"/>
    <col min="6920" max="6920" width="10.42578125" style="68" customWidth="1"/>
    <col min="6921" max="6921" width="12.28515625" style="68" customWidth="1"/>
    <col min="6922" max="6923" width="9.5703125" style="68" customWidth="1"/>
    <col min="6924" max="6924" width="12" style="68" customWidth="1"/>
    <col min="6925" max="6925" width="12.5703125" style="68" customWidth="1"/>
    <col min="6926" max="6926" width="11" style="68" customWidth="1"/>
    <col min="6927" max="6927" width="11.28515625" style="68" customWidth="1"/>
    <col min="6928" max="7167" width="9.140625" style="68"/>
    <col min="7168" max="7168" width="88.85546875" style="68" customWidth="1"/>
    <col min="7169" max="7169" width="9.5703125" style="68" customWidth="1"/>
    <col min="7170" max="7170" width="12.85546875" style="68" customWidth="1"/>
    <col min="7171" max="7171" width="12.28515625" style="68" customWidth="1"/>
    <col min="7172" max="7172" width="10.28515625" style="68" customWidth="1"/>
    <col min="7173" max="7173" width="8.7109375" style="68" customWidth="1"/>
    <col min="7174" max="7174" width="11" style="68" customWidth="1"/>
    <col min="7175" max="7175" width="9.42578125" style="68" customWidth="1"/>
    <col min="7176" max="7176" width="10.42578125" style="68" customWidth="1"/>
    <col min="7177" max="7177" width="12.28515625" style="68" customWidth="1"/>
    <col min="7178" max="7179" width="9.5703125" style="68" customWidth="1"/>
    <col min="7180" max="7180" width="12" style="68" customWidth="1"/>
    <col min="7181" max="7181" width="12.5703125" style="68" customWidth="1"/>
    <col min="7182" max="7182" width="11" style="68" customWidth="1"/>
    <col min="7183" max="7183" width="11.28515625" style="68" customWidth="1"/>
    <col min="7184" max="7423" width="9.140625" style="68"/>
    <col min="7424" max="7424" width="88.85546875" style="68" customWidth="1"/>
    <col min="7425" max="7425" width="9.5703125" style="68" customWidth="1"/>
    <col min="7426" max="7426" width="12.85546875" style="68" customWidth="1"/>
    <col min="7427" max="7427" width="12.28515625" style="68" customWidth="1"/>
    <col min="7428" max="7428" width="10.28515625" style="68" customWidth="1"/>
    <col min="7429" max="7429" width="8.7109375" style="68" customWidth="1"/>
    <col min="7430" max="7430" width="11" style="68" customWidth="1"/>
    <col min="7431" max="7431" width="9.42578125" style="68" customWidth="1"/>
    <col min="7432" max="7432" width="10.42578125" style="68" customWidth="1"/>
    <col min="7433" max="7433" width="12.28515625" style="68" customWidth="1"/>
    <col min="7434" max="7435" width="9.5703125" style="68" customWidth="1"/>
    <col min="7436" max="7436" width="12" style="68" customWidth="1"/>
    <col min="7437" max="7437" width="12.5703125" style="68" customWidth="1"/>
    <col min="7438" max="7438" width="11" style="68" customWidth="1"/>
    <col min="7439" max="7439" width="11.28515625" style="68" customWidth="1"/>
    <col min="7440" max="7679" width="9.140625" style="68"/>
    <col min="7680" max="7680" width="88.85546875" style="68" customWidth="1"/>
    <col min="7681" max="7681" width="9.5703125" style="68" customWidth="1"/>
    <col min="7682" max="7682" width="12.85546875" style="68" customWidth="1"/>
    <col min="7683" max="7683" width="12.28515625" style="68" customWidth="1"/>
    <col min="7684" max="7684" width="10.28515625" style="68" customWidth="1"/>
    <col min="7685" max="7685" width="8.7109375" style="68" customWidth="1"/>
    <col min="7686" max="7686" width="11" style="68" customWidth="1"/>
    <col min="7687" max="7687" width="9.42578125" style="68" customWidth="1"/>
    <col min="7688" max="7688" width="10.42578125" style="68" customWidth="1"/>
    <col min="7689" max="7689" width="12.28515625" style="68" customWidth="1"/>
    <col min="7690" max="7691" width="9.5703125" style="68" customWidth="1"/>
    <col min="7692" max="7692" width="12" style="68" customWidth="1"/>
    <col min="7693" max="7693" width="12.5703125" style="68" customWidth="1"/>
    <col min="7694" max="7694" width="11" style="68" customWidth="1"/>
    <col min="7695" max="7695" width="11.28515625" style="68" customWidth="1"/>
    <col min="7696" max="7935" width="9.140625" style="68"/>
    <col min="7936" max="7936" width="88.85546875" style="68" customWidth="1"/>
    <col min="7937" max="7937" width="9.5703125" style="68" customWidth="1"/>
    <col min="7938" max="7938" width="12.85546875" style="68" customWidth="1"/>
    <col min="7939" max="7939" width="12.28515625" style="68" customWidth="1"/>
    <col min="7940" max="7940" width="10.28515625" style="68" customWidth="1"/>
    <col min="7941" max="7941" width="8.7109375" style="68" customWidth="1"/>
    <col min="7942" max="7942" width="11" style="68" customWidth="1"/>
    <col min="7943" max="7943" width="9.42578125" style="68" customWidth="1"/>
    <col min="7944" max="7944" width="10.42578125" style="68" customWidth="1"/>
    <col min="7945" max="7945" width="12.28515625" style="68" customWidth="1"/>
    <col min="7946" max="7947" width="9.5703125" style="68" customWidth="1"/>
    <col min="7948" max="7948" width="12" style="68" customWidth="1"/>
    <col min="7949" max="7949" width="12.5703125" style="68" customWidth="1"/>
    <col min="7950" max="7950" width="11" style="68" customWidth="1"/>
    <col min="7951" max="7951" width="11.28515625" style="68" customWidth="1"/>
    <col min="7952" max="8191" width="9.140625" style="68"/>
    <col min="8192" max="8192" width="88.85546875" style="68" customWidth="1"/>
    <col min="8193" max="8193" width="9.5703125" style="68" customWidth="1"/>
    <col min="8194" max="8194" width="12.85546875" style="68" customWidth="1"/>
    <col min="8195" max="8195" width="12.28515625" style="68" customWidth="1"/>
    <col min="8196" max="8196" width="10.28515625" style="68" customWidth="1"/>
    <col min="8197" max="8197" width="8.7109375" style="68" customWidth="1"/>
    <col min="8198" max="8198" width="11" style="68" customWidth="1"/>
    <col min="8199" max="8199" width="9.42578125" style="68" customWidth="1"/>
    <col min="8200" max="8200" width="10.42578125" style="68" customWidth="1"/>
    <col min="8201" max="8201" width="12.28515625" style="68" customWidth="1"/>
    <col min="8202" max="8203" width="9.5703125" style="68" customWidth="1"/>
    <col min="8204" max="8204" width="12" style="68" customWidth="1"/>
    <col min="8205" max="8205" width="12.5703125" style="68" customWidth="1"/>
    <col min="8206" max="8206" width="11" style="68" customWidth="1"/>
    <col min="8207" max="8207" width="11.28515625" style="68" customWidth="1"/>
    <col min="8208" max="8447" width="9.140625" style="68"/>
    <col min="8448" max="8448" width="88.85546875" style="68" customWidth="1"/>
    <col min="8449" max="8449" width="9.5703125" style="68" customWidth="1"/>
    <col min="8450" max="8450" width="12.85546875" style="68" customWidth="1"/>
    <col min="8451" max="8451" width="12.28515625" style="68" customWidth="1"/>
    <col min="8452" max="8452" width="10.28515625" style="68" customWidth="1"/>
    <col min="8453" max="8453" width="8.7109375" style="68" customWidth="1"/>
    <col min="8454" max="8454" width="11" style="68" customWidth="1"/>
    <col min="8455" max="8455" width="9.42578125" style="68" customWidth="1"/>
    <col min="8456" max="8456" width="10.42578125" style="68" customWidth="1"/>
    <col min="8457" max="8457" width="12.28515625" style="68" customWidth="1"/>
    <col min="8458" max="8459" width="9.5703125" style="68" customWidth="1"/>
    <col min="8460" max="8460" width="12" style="68" customWidth="1"/>
    <col min="8461" max="8461" width="12.5703125" style="68" customWidth="1"/>
    <col min="8462" max="8462" width="11" style="68" customWidth="1"/>
    <col min="8463" max="8463" width="11.28515625" style="68" customWidth="1"/>
    <col min="8464" max="8703" width="9.140625" style="68"/>
    <col min="8704" max="8704" width="88.85546875" style="68" customWidth="1"/>
    <col min="8705" max="8705" width="9.5703125" style="68" customWidth="1"/>
    <col min="8706" max="8706" width="12.85546875" style="68" customWidth="1"/>
    <col min="8707" max="8707" width="12.28515625" style="68" customWidth="1"/>
    <col min="8708" max="8708" width="10.28515625" style="68" customWidth="1"/>
    <col min="8709" max="8709" width="8.7109375" style="68" customWidth="1"/>
    <col min="8710" max="8710" width="11" style="68" customWidth="1"/>
    <col min="8711" max="8711" width="9.42578125" style="68" customWidth="1"/>
    <col min="8712" max="8712" width="10.42578125" style="68" customWidth="1"/>
    <col min="8713" max="8713" width="12.28515625" style="68" customWidth="1"/>
    <col min="8714" max="8715" width="9.5703125" style="68" customWidth="1"/>
    <col min="8716" max="8716" width="12" style="68" customWidth="1"/>
    <col min="8717" max="8717" width="12.5703125" style="68" customWidth="1"/>
    <col min="8718" max="8718" width="11" style="68" customWidth="1"/>
    <col min="8719" max="8719" width="11.28515625" style="68" customWidth="1"/>
    <col min="8720" max="8959" width="9.140625" style="68"/>
    <col min="8960" max="8960" width="88.85546875" style="68" customWidth="1"/>
    <col min="8961" max="8961" width="9.5703125" style="68" customWidth="1"/>
    <col min="8962" max="8962" width="12.85546875" style="68" customWidth="1"/>
    <col min="8963" max="8963" width="12.28515625" style="68" customWidth="1"/>
    <col min="8964" max="8964" width="10.28515625" style="68" customWidth="1"/>
    <col min="8965" max="8965" width="8.7109375" style="68" customWidth="1"/>
    <col min="8966" max="8966" width="11" style="68" customWidth="1"/>
    <col min="8967" max="8967" width="9.42578125" style="68" customWidth="1"/>
    <col min="8968" max="8968" width="10.42578125" style="68" customWidth="1"/>
    <col min="8969" max="8969" width="12.28515625" style="68" customWidth="1"/>
    <col min="8970" max="8971" width="9.5703125" style="68" customWidth="1"/>
    <col min="8972" max="8972" width="12" style="68" customWidth="1"/>
    <col min="8973" max="8973" width="12.5703125" style="68" customWidth="1"/>
    <col min="8974" max="8974" width="11" style="68" customWidth="1"/>
    <col min="8975" max="8975" width="11.28515625" style="68" customWidth="1"/>
    <col min="8976" max="9215" width="9.140625" style="68"/>
    <col min="9216" max="9216" width="88.85546875" style="68" customWidth="1"/>
    <col min="9217" max="9217" width="9.5703125" style="68" customWidth="1"/>
    <col min="9218" max="9218" width="12.85546875" style="68" customWidth="1"/>
    <col min="9219" max="9219" width="12.28515625" style="68" customWidth="1"/>
    <col min="9220" max="9220" width="10.28515625" style="68" customWidth="1"/>
    <col min="9221" max="9221" width="8.7109375" style="68" customWidth="1"/>
    <col min="9222" max="9222" width="11" style="68" customWidth="1"/>
    <col min="9223" max="9223" width="9.42578125" style="68" customWidth="1"/>
    <col min="9224" max="9224" width="10.42578125" style="68" customWidth="1"/>
    <col min="9225" max="9225" width="12.28515625" style="68" customWidth="1"/>
    <col min="9226" max="9227" width="9.5703125" style="68" customWidth="1"/>
    <col min="9228" max="9228" width="12" style="68" customWidth="1"/>
    <col min="9229" max="9229" width="12.5703125" style="68" customWidth="1"/>
    <col min="9230" max="9230" width="11" style="68" customWidth="1"/>
    <col min="9231" max="9231" width="11.28515625" style="68" customWidth="1"/>
    <col min="9232" max="9471" width="9.140625" style="68"/>
    <col min="9472" max="9472" width="88.85546875" style="68" customWidth="1"/>
    <col min="9473" max="9473" width="9.5703125" style="68" customWidth="1"/>
    <col min="9474" max="9474" width="12.85546875" style="68" customWidth="1"/>
    <col min="9475" max="9475" width="12.28515625" style="68" customWidth="1"/>
    <col min="9476" max="9476" width="10.28515625" style="68" customWidth="1"/>
    <col min="9477" max="9477" width="8.7109375" style="68" customWidth="1"/>
    <col min="9478" max="9478" width="11" style="68" customWidth="1"/>
    <col min="9479" max="9479" width="9.42578125" style="68" customWidth="1"/>
    <col min="9480" max="9480" width="10.42578125" style="68" customWidth="1"/>
    <col min="9481" max="9481" width="12.28515625" style="68" customWidth="1"/>
    <col min="9482" max="9483" width="9.5703125" style="68" customWidth="1"/>
    <col min="9484" max="9484" width="12" style="68" customWidth="1"/>
    <col min="9485" max="9485" width="12.5703125" style="68" customWidth="1"/>
    <col min="9486" max="9486" width="11" style="68" customWidth="1"/>
    <col min="9487" max="9487" width="11.28515625" style="68" customWidth="1"/>
    <col min="9488" max="9727" width="9.140625" style="68"/>
    <col min="9728" max="9728" width="88.85546875" style="68" customWidth="1"/>
    <col min="9729" max="9729" width="9.5703125" style="68" customWidth="1"/>
    <col min="9730" max="9730" width="12.85546875" style="68" customWidth="1"/>
    <col min="9731" max="9731" width="12.28515625" style="68" customWidth="1"/>
    <col min="9732" max="9732" width="10.28515625" style="68" customWidth="1"/>
    <col min="9733" max="9733" width="8.7109375" style="68" customWidth="1"/>
    <col min="9734" max="9734" width="11" style="68" customWidth="1"/>
    <col min="9735" max="9735" width="9.42578125" style="68" customWidth="1"/>
    <col min="9736" max="9736" width="10.42578125" style="68" customWidth="1"/>
    <col min="9737" max="9737" width="12.28515625" style="68" customWidth="1"/>
    <col min="9738" max="9739" width="9.5703125" style="68" customWidth="1"/>
    <col min="9740" max="9740" width="12" style="68" customWidth="1"/>
    <col min="9741" max="9741" width="12.5703125" style="68" customWidth="1"/>
    <col min="9742" max="9742" width="11" style="68" customWidth="1"/>
    <col min="9743" max="9743" width="11.28515625" style="68" customWidth="1"/>
    <col min="9744" max="9983" width="9.140625" style="68"/>
    <col min="9984" max="9984" width="88.85546875" style="68" customWidth="1"/>
    <col min="9985" max="9985" width="9.5703125" style="68" customWidth="1"/>
    <col min="9986" max="9986" width="12.85546875" style="68" customWidth="1"/>
    <col min="9987" max="9987" width="12.28515625" style="68" customWidth="1"/>
    <col min="9988" max="9988" width="10.28515625" style="68" customWidth="1"/>
    <col min="9989" max="9989" width="8.7109375" style="68" customWidth="1"/>
    <col min="9990" max="9990" width="11" style="68" customWidth="1"/>
    <col min="9991" max="9991" width="9.42578125" style="68" customWidth="1"/>
    <col min="9992" max="9992" width="10.42578125" style="68" customWidth="1"/>
    <col min="9993" max="9993" width="12.28515625" style="68" customWidth="1"/>
    <col min="9994" max="9995" width="9.5703125" style="68" customWidth="1"/>
    <col min="9996" max="9996" width="12" style="68" customWidth="1"/>
    <col min="9997" max="9997" width="12.5703125" style="68" customWidth="1"/>
    <col min="9998" max="9998" width="11" style="68" customWidth="1"/>
    <col min="9999" max="9999" width="11.28515625" style="68" customWidth="1"/>
    <col min="10000" max="10239" width="9.140625" style="68"/>
    <col min="10240" max="10240" width="88.85546875" style="68" customWidth="1"/>
    <col min="10241" max="10241" width="9.5703125" style="68" customWidth="1"/>
    <col min="10242" max="10242" width="12.85546875" style="68" customWidth="1"/>
    <col min="10243" max="10243" width="12.28515625" style="68" customWidth="1"/>
    <col min="10244" max="10244" width="10.28515625" style="68" customWidth="1"/>
    <col min="10245" max="10245" width="8.7109375" style="68" customWidth="1"/>
    <col min="10246" max="10246" width="11" style="68" customWidth="1"/>
    <col min="10247" max="10247" width="9.42578125" style="68" customWidth="1"/>
    <col min="10248" max="10248" width="10.42578125" style="68" customWidth="1"/>
    <col min="10249" max="10249" width="12.28515625" style="68" customWidth="1"/>
    <col min="10250" max="10251" width="9.5703125" style="68" customWidth="1"/>
    <col min="10252" max="10252" width="12" style="68" customWidth="1"/>
    <col min="10253" max="10253" width="12.5703125" style="68" customWidth="1"/>
    <col min="10254" max="10254" width="11" style="68" customWidth="1"/>
    <col min="10255" max="10255" width="11.28515625" style="68" customWidth="1"/>
    <col min="10256" max="10495" width="9.140625" style="68"/>
    <col min="10496" max="10496" width="88.85546875" style="68" customWidth="1"/>
    <col min="10497" max="10497" width="9.5703125" style="68" customWidth="1"/>
    <col min="10498" max="10498" width="12.85546875" style="68" customWidth="1"/>
    <col min="10499" max="10499" width="12.28515625" style="68" customWidth="1"/>
    <col min="10500" max="10500" width="10.28515625" style="68" customWidth="1"/>
    <col min="10501" max="10501" width="8.7109375" style="68" customWidth="1"/>
    <col min="10502" max="10502" width="11" style="68" customWidth="1"/>
    <col min="10503" max="10503" width="9.42578125" style="68" customWidth="1"/>
    <col min="10504" max="10504" width="10.42578125" style="68" customWidth="1"/>
    <col min="10505" max="10505" width="12.28515625" style="68" customWidth="1"/>
    <col min="10506" max="10507" width="9.5703125" style="68" customWidth="1"/>
    <col min="10508" max="10508" width="12" style="68" customWidth="1"/>
    <col min="10509" max="10509" width="12.5703125" style="68" customWidth="1"/>
    <col min="10510" max="10510" width="11" style="68" customWidth="1"/>
    <col min="10511" max="10511" width="11.28515625" style="68" customWidth="1"/>
    <col min="10512" max="10751" width="9.140625" style="68"/>
    <col min="10752" max="10752" width="88.85546875" style="68" customWidth="1"/>
    <col min="10753" max="10753" width="9.5703125" style="68" customWidth="1"/>
    <col min="10754" max="10754" width="12.85546875" style="68" customWidth="1"/>
    <col min="10755" max="10755" width="12.28515625" style="68" customWidth="1"/>
    <col min="10756" max="10756" width="10.28515625" style="68" customWidth="1"/>
    <col min="10757" max="10757" width="8.7109375" style="68" customWidth="1"/>
    <col min="10758" max="10758" width="11" style="68" customWidth="1"/>
    <col min="10759" max="10759" width="9.42578125" style="68" customWidth="1"/>
    <col min="10760" max="10760" width="10.42578125" style="68" customWidth="1"/>
    <col min="10761" max="10761" width="12.28515625" style="68" customWidth="1"/>
    <col min="10762" max="10763" width="9.5703125" style="68" customWidth="1"/>
    <col min="10764" max="10764" width="12" style="68" customWidth="1"/>
    <col min="10765" max="10765" width="12.5703125" style="68" customWidth="1"/>
    <col min="10766" max="10766" width="11" style="68" customWidth="1"/>
    <col min="10767" max="10767" width="11.28515625" style="68" customWidth="1"/>
    <col min="10768" max="11007" width="9.140625" style="68"/>
    <col min="11008" max="11008" width="88.85546875" style="68" customWidth="1"/>
    <col min="11009" max="11009" width="9.5703125" style="68" customWidth="1"/>
    <col min="11010" max="11010" width="12.85546875" style="68" customWidth="1"/>
    <col min="11011" max="11011" width="12.28515625" style="68" customWidth="1"/>
    <col min="11012" max="11012" width="10.28515625" style="68" customWidth="1"/>
    <col min="11013" max="11013" width="8.7109375" style="68" customWidth="1"/>
    <col min="11014" max="11014" width="11" style="68" customWidth="1"/>
    <col min="11015" max="11015" width="9.42578125" style="68" customWidth="1"/>
    <col min="11016" max="11016" width="10.42578125" style="68" customWidth="1"/>
    <col min="11017" max="11017" width="12.28515625" style="68" customWidth="1"/>
    <col min="11018" max="11019" width="9.5703125" style="68" customWidth="1"/>
    <col min="11020" max="11020" width="12" style="68" customWidth="1"/>
    <col min="11021" max="11021" width="12.5703125" style="68" customWidth="1"/>
    <col min="11022" max="11022" width="11" style="68" customWidth="1"/>
    <col min="11023" max="11023" width="11.28515625" style="68" customWidth="1"/>
    <col min="11024" max="11263" width="9.140625" style="68"/>
    <col min="11264" max="11264" width="88.85546875" style="68" customWidth="1"/>
    <col min="11265" max="11265" width="9.5703125" style="68" customWidth="1"/>
    <col min="11266" max="11266" width="12.85546875" style="68" customWidth="1"/>
    <col min="11267" max="11267" width="12.28515625" style="68" customWidth="1"/>
    <col min="11268" max="11268" width="10.28515625" style="68" customWidth="1"/>
    <col min="11269" max="11269" width="8.7109375" style="68" customWidth="1"/>
    <col min="11270" max="11270" width="11" style="68" customWidth="1"/>
    <col min="11271" max="11271" width="9.42578125" style="68" customWidth="1"/>
    <col min="11272" max="11272" width="10.42578125" style="68" customWidth="1"/>
    <col min="11273" max="11273" width="12.28515625" style="68" customWidth="1"/>
    <col min="11274" max="11275" width="9.5703125" style="68" customWidth="1"/>
    <col min="11276" max="11276" width="12" style="68" customWidth="1"/>
    <col min="11277" max="11277" width="12.5703125" style="68" customWidth="1"/>
    <col min="11278" max="11278" width="11" style="68" customWidth="1"/>
    <col min="11279" max="11279" width="11.28515625" style="68" customWidth="1"/>
    <col min="11280" max="11519" width="9.140625" style="68"/>
    <col min="11520" max="11520" width="88.85546875" style="68" customWidth="1"/>
    <col min="11521" max="11521" width="9.5703125" style="68" customWidth="1"/>
    <col min="11522" max="11522" width="12.85546875" style="68" customWidth="1"/>
    <col min="11523" max="11523" width="12.28515625" style="68" customWidth="1"/>
    <col min="11524" max="11524" width="10.28515625" style="68" customWidth="1"/>
    <col min="11525" max="11525" width="8.7109375" style="68" customWidth="1"/>
    <col min="11526" max="11526" width="11" style="68" customWidth="1"/>
    <col min="11527" max="11527" width="9.42578125" style="68" customWidth="1"/>
    <col min="11528" max="11528" width="10.42578125" style="68" customWidth="1"/>
    <col min="11529" max="11529" width="12.28515625" style="68" customWidth="1"/>
    <col min="11530" max="11531" width="9.5703125" style="68" customWidth="1"/>
    <col min="11532" max="11532" width="12" style="68" customWidth="1"/>
    <col min="11533" max="11533" width="12.5703125" style="68" customWidth="1"/>
    <col min="11534" max="11534" width="11" style="68" customWidth="1"/>
    <col min="11535" max="11535" width="11.28515625" style="68" customWidth="1"/>
    <col min="11536" max="11775" width="9.140625" style="68"/>
    <col min="11776" max="11776" width="88.85546875" style="68" customWidth="1"/>
    <col min="11777" max="11777" width="9.5703125" style="68" customWidth="1"/>
    <col min="11778" max="11778" width="12.85546875" style="68" customWidth="1"/>
    <col min="11779" max="11779" width="12.28515625" style="68" customWidth="1"/>
    <col min="11780" max="11780" width="10.28515625" style="68" customWidth="1"/>
    <col min="11781" max="11781" width="8.7109375" style="68" customWidth="1"/>
    <col min="11782" max="11782" width="11" style="68" customWidth="1"/>
    <col min="11783" max="11783" width="9.42578125" style="68" customWidth="1"/>
    <col min="11784" max="11784" width="10.42578125" style="68" customWidth="1"/>
    <col min="11785" max="11785" width="12.28515625" style="68" customWidth="1"/>
    <col min="11786" max="11787" width="9.5703125" style="68" customWidth="1"/>
    <col min="11788" max="11788" width="12" style="68" customWidth="1"/>
    <col min="11789" max="11789" width="12.5703125" style="68" customWidth="1"/>
    <col min="11790" max="11790" width="11" style="68" customWidth="1"/>
    <col min="11791" max="11791" width="11.28515625" style="68" customWidth="1"/>
    <col min="11792" max="12031" width="9.140625" style="68"/>
    <col min="12032" max="12032" width="88.85546875" style="68" customWidth="1"/>
    <col min="12033" max="12033" width="9.5703125" style="68" customWidth="1"/>
    <col min="12034" max="12034" width="12.85546875" style="68" customWidth="1"/>
    <col min="12035" max="12035" width="12.28515625" style="68" customWidth="1"/>
    <col min="12036" max="12036" width="10.28515625" style="68" customWidth="1"/>
    <col min="12037" max="12037" width="8.7109375" style="68" customWidth="1"/>
    <col min="12038" max="12038" width="11" style="68" customWidth="1"/>
    <col min="12039" max="12039" width="9.42578125" style="68" customWidth="1"/>
    <col min="12040" max="12040" width="10.42578125" style="68" customWidth="1"/>
    <col min="12041" max="12041" width="12.28515625" style="68" customWidth="1"/>
    <col min="12042" max="12043" width="9.5703125" style="68" customWidth="1"/>
    <col min="12044" max="12044" width="12" style="68" customWidth="1"/>
    <col min="12045" max="12045" width="12.5703125" style="68" customWidth="1"/>
    <col min="12046" max="12046" width="11" style="68" customWidth="1"/>
    <col min="12047" max="12047" width="11.28515625" style="68" customWidth="1"/>
    <col min="12048" max="12287" width="9.140625" style="68"/>
    <col min="12288" max="12288" width="88.85546875" style="68" customWidth="1"/>
    <col min="12289" max="12289" width="9.5703125" style="68" customWidth="1"/>
    <col min="12290" max="12290" width="12.85546875" style="68" customWidth="1"/>
    <col min="12291" max="12291" width="12.28515625" style="68" customWidth="1"/>
    <col min="12292" max="12292" width="10.28515625" style="68" customWidth="1"/>
    <col min="12293" max="12293" width="8.7109375" style="68" customWidth="1"/>
    <col min="12294" max="12294" width="11" style="68" customWidth="1"/>
    <col min="12295" max="12295" width="9.42578125" style="68" customWidth="1"/>
    <col min="12296" max="12296" width="10.42578125" style="68" customWidth="1"/>
    <col min="12297" max="12297" width="12.28515625" style="68" customWidth="1"/>
    <col min="12298" max="12299" width="9.5703125" style="68" customWidth="1"/>
    <col min="12300" max="12300" width="12" style="68" customWidth="1"/>
    <col min="12301" max="12301" width="12.5703125" style="68" customWidth="1"/>
    <col min="12302" max="12302" width="11" style="68" customWidth="1"/>
    <col min="12303" max="12303" width="11.28515625" style="68" customWidth="1"/>
    <col min="12304" max="12543" width="9.140625" style="68"/>
    <col min="12544" max="12544" width="88.85546875" style="68" customWidth="1"/>
    <col min="12545" max="12545" width="9.5703125" style="68" customWidth="1"/>
    <col min="12546" max="12546" width="12.85546875" style="68" customWidth="1"/>
    <col min="12547" max="12547" width="12.28515625" style="68" customWidth="1"/>
    <col min="12548" max="12548" width="10.28515625" style="68" customWidth="1"/>
    <col min="12549" max="12549" width="8.7109375" style="68" customWidth="1"/>
    <col min="12550" max="12550" width="11" style="68" customWidth="1"/>
    <col min="12551" max="12551" width="9.42578125" style="68" customWidth="1"/>
    <col min="12552" max="12552" width="10.42578125" style="68" customWidth="1"/>
    <col min="12553" max="12553" width="12.28515625" style="68" customWidth="1"/>
    <col min="12554" max="12555" width="9.5703125" style="68" customWidth="1"/>
    <col min="12556" max="12556" width="12" style="68" customWidth="1"/>
    <col min="12557" max="12557" width="12.5703125" style="68" customWidth="1"/>
    <col min="12558" max="12558" width="11" style="68" customWidth="1"/>
    <col min="12559" max="12559" width="11.28515625" style="68" customWidth="1"/>
    <col min="12560" max="12799" width="9.140625" style="68"/>
    <col min="12800" max="12800" width="88.85546875" style="68" customWidth="1"/>
    <col min="12801" max="12801" width="9.5703125" style="68" customWidth="1"/>
    <col min="12802" max="12802" width="12.85546875" style="68" customWidth="1"/>
    <col min="12803" max="12803" width="12.28515625" style="68" customWidth="1"/>
    <col min="12804" max="12804" width="10.28515625" style="68" customWidth="1"/>
    <col min="12805" max="12805" width="8.7109375" style="68" customWidth="1"/>
    <col min="12806" max="12806" width="11" style="68" customWidth="1"/>
    <col min="12807" max="12807" width="9.42578125" style="68" customWidth="1"/>
    <col min="12808" max="12808" width="10.42578125" style="68" customWidth="1"/>
    <col min="12809" max="12809" width="12.28515625" style="68" customWidth="1"/>
    <col min="12810" max="12811" width="9.5703125" style="68" customWidth="1"/>
    <col min="12812" max="12812" width="12" style="68" customWidth="1"/>
    <col min="12813" max="12813" width="12.5703125" style="68" customWidth="1"/>
    <col min="12814" max="12814" width="11" style="68" customWidth="1"/>
    <col min="12815" max="12815" width="11.28515625" style="68" customWidth="1"/>
    <col min="12816" max="13055" width="9.140625" style="68"/>
    <col min="13056" max="13056" width="88.85546875" style="68" customWidth="1"/>
    <col min="13057" max="13057" width="9.5703125" style="68" customWidth="1"/>
    <col min="13058" max="13058" width="12.85546875" style="68" customWidth="1"/>
    <col min="13059" max="13059" width="12.28515625" style="68" customWidth="1"/>
    <col min="13060" max="13060" width="10.28515625" style="68" customWidth="1"/>
    <col min="13061" max="13061" width="8.7109375" style="68" customWidth="1"/>
    <col min="13062" max="13062" width="11" style="68" customWidth="1"/>
    <col min="13063" max="13063" width="9.42578125" style="68" customWidth="1"/>
    <col min="13064" max="13064" width="10.42578125" style="68" customWidth="1"/>
    <col min="13065" max="13065" width="12.28515625" style="68" customWidth="1"/>
    <col min="13066" max="13067" width="9.5703125" style="68" customWidth="1"/>
    <col min="13068" max="13068" width="12" style="68" customWidth="1"/>
    <col min="13069" max="13069" width="12.5703125" style="68" customWidth="1"/>
    <col min="13070" max="13070" width="11" style="68" customWidth="1"/>
    <col min="13071" max="13071" width="11.28515625" style="68" customWidth="1"/>
    <col min="13072" max="13311" width="9.140625" style="68"/>
    <col min="13312" max="13312" width="88.85546875" style="68" customWidth="1"/>
    <col min="13313" max="13313" width="9.5703125" style="68" customWidth="1"/>
    <col min="13314" max="13314" width="12.85546875" style="68" customWidth="1"/>
    <col min="13315" max="13315" width="12.28515625" style="68" customWidth="1"/>
    <col min="13316" max="13316" width="10.28515625" style="68" customWidth="1"/>
    <col min="13317" max="13317" width="8.7109375" style="68" customWidth="1"/>
    <col min="13318" max="13318" width="11" style="68" customWidth="1"/>
    <col min="13319" max="13319" width="9.42578125" style="68" customWidth="1"/>
    <col min="13320" max="13320" width="10.42578125" style="68" customWidth="1"/>
    <col min="13321" max="13321" width="12.28515625" style="68" customWidth="1"/>
    <col min="13322" max="13323" width="9.5703125" style="68" customWidth="1"/>
    <col min="13324" max="13324" width="12" style="68" customWidth="1"/>
    <col min="13325" max="13325" width="12.5703125" style="68" customWidth="1"/>
    <col min="13326" max="13326" width="11" style="68" customWidth="1"/>
    <col min="13327" max="13327" width="11.28515625" style="68" customWidth="1"/>
    <col min="13328" max="13567" width="9.140625" style="68"/>
    <col min="13568" max="13568" width="88.85546875" style="68" customWidth="1"/>
    <col min="13569" max="13569" width="9.5703125" style="68" customWidth="1"/>
    <col min="13570" max="13570" width="12.85546875" style="68" customWidth="1"/>
    <col min="13571" max="13571" width="12.28515625" style="68" customWidth="1"/>
    <col min="13572" max="13572" width="10.28515625" style="68" customWidth="1"/>
    <col min="13573" max="13573" width="8.7109375" style="68" customWidth="1"/>
    <col min="13574" max="13574" width="11" style="68" customWidth="1"/>
    <col min="13575" max="13575" width="9.42578125" style="68" customWidth="1"/>
    <col min="13576" max="13576" width="10.42578125" style="68" customWidth="1"/>
    <col min="13577" max="13577" width="12.28515625" style="68" customWidth="1"/>
    <col min="13578" max="13579" width="9.5703125" style="68" customWidth="1"/>
    <col min="13580" max="13580" width="12" style="68" customWidth="1"/>
    <col min="13581" max="13581" width="12.5703125" style="68" customWidth="1"/>
    <col min="13582" max="13582" width="11" style="68" customWidth="1"/>
    <col min="13583" max="13583" width="11.28515625" style="68" customWidth="1"/>
    <col min="13584" max="13823" width="9.140625" style="68"/>
    <col min="13824" max="13824" width="88.85546875" style="68" customWidth="1"/>
    <col min="13825" max="13825" width="9.5703125" style="68" customWidth="1"/>
    <col min="13826" max="13826" width="12.85546875" style="68" customWidth="1"/>
    <col min="13827" max="13827" width="12.28515625" style="68" customWidth="1"/>
    <col min="13828" max="13828" width="10.28515625" style="68" customWidth="1"/>
    <col min="13829" max="13829" width="8.7109375" style="68" customWidth="1"/>
    <col min="13830" max="13830" width="11" style="68" customWidth="1"/>
    <col min="13831" max="13831" width="9.42578125" style="68" customWidth="1"/>
    <col min="13832" max="13832" width="10.42578125" style="68" customWidth="1"/>
    <col min="13833" max="13833" width="12.28515625" style="68" customWidth="1"/>
    <col min="13834" max="13835" width="9.5703125" style="68" customWidth="1"/>
    <col min="13836" max="13836" width="12" style="68" customWidth="1"/>
    <col min="13837" max="13837" width="12.5703125" style="68" customWidth="1"/>
    <col min="13838" max="13838" width="11" style="68" customWidth="1"/>
    <col min="13839" max="13839" width="11.28515625" style="68" customWidth="1"/>
    <col min="13840" max="14079" width="9.140625" style="68"/>
    <col min="14080" max="14080" width="88.85546875" style="68" customWidth="1"/>
    <col min="14081" max="14081" width="9.5703125" style="68" customWidth="1"/>
    <col min="14082" max="14082" width="12.85546875" style="68" customWidth="1"/>
    <col min="14083" max="14083" width="12.28515625" style="68" customWidth="1"/>
    <col min="14084" max="14084" width="10.28515625" style="68" customWidth="1"/>
    <col min="14085" max="14085" width="8.7109375" style="68" customWidth="1"/>
    <col min="14086" max="14086" width="11" style="68" customWidth="1"/>
    <col min="14087" max="14087" width="9.42578125" style="68" customWidth="1"/>
    <col min="14088" max="14088" width="10.42578125" style="68" customWidth="1"/>
    <col min="14089" max="14089" width="12.28515625" style="68" customWidth="1"/>
    <col min="14090" max="14091" width="9.5703125" style="68" customWidth="1"/>
    <col min="14092" max="14092" width="12" style="68" customWidth="1"/>
    <col min="14093" max="14093" width="12.5703125" style="68" customWidth="1"/>
    <col min="14094" max="14094" width="11" style="68" customWidth="1"/>
    <col min="14095" max="14095" width="11.28515625" style="68" customWidth="1"/>
    <col min="14096" max="14335" width="9.140625" style="68"/>
    <col min="14336" max="14336" width="88.85546875" style="68" customWidth="1"/>
    <col min="14337" max="14337" width="9.5703125" style="68" customWidth="1"/>
    <col min="14338" max="14338" width="12.85546875" style="68" customWidth="1"/>
    <col min="14339" max="14339" width="12.28515625" style="68" customWidth="1"/>
    <col min="14340" max="14340" width="10.28515625" style="68" customWidth="1"/>
    <col min="14341" max="14341" width="8.7109375" style="68" customWidth="1"/>
    <col min="14342" max="14342" width="11" style="68" customWidth="1"/>
    <col min="14343" max="14343" width="9.42578125" style="68" customWidth="1"/>
    <col min="14344" max="14344" width="10.42578125" style="68" customWidth="1"/>
    <col min="14345" max="14345" width="12.28515625" style="68" customWidth="1"/>
    <col min="14346" max="14347" width="9.5703125" style="68" customWidth="1"/>
    <col min="14348" max="14348" width="12" style="68" customWidth="1"/>
    <col min="14349" max="14349" width="12.5703125" style="68" customWidth="1"/>
    <col min="14350" max="14350" width="11" style="68" customWidth="1"/>
    <col min="14351" max="14351" width="11.28515625" style="68" customWidth="1"/>
    <col min="14352" max="14591" width="9.140625" style="68"/>
    <col min="14592" max="14592" width="88.85546875" style="68" customWidth="1"/>
    <col min="14593" max="14593" width="9.5703125" style="68" customWidth="1"/>
    <col min="14594" max="14594" width="12.85546875" style="68" customWidth="1"/>
    <col min="14595" max="14595" width="12.28515625" style="68" customWidth="1"/>
    <col min="14596" max="14596" width="10.28515625" style="68" customWidth="1"/>
    <col min="14597" max="14597" width="8.7109375" style="68" customWidth="1"/>
    <col min="14598" max="14598" width="11" style="68" customWidth="1"/>
    <col min="14599" max="14599" width="9.42578125" style="68" customWidth="1"/>
    <col min="14600" max="14600" width="10.42578125" style="68" customWidth="1"/>
    <col min="14601" max="14601" width="12.28515625" style="68" customWidth="1"/>
    <col min="14602" max="14603" width="9.5703125" style="68" customWidth="1"/>
    <col min="14604" max="14604" width="12" style="68" customWidth="1"/>
    <col min="14605" max="14605" width="12.5703125" style="68" customWidth="1"/>
    <col min="14606" max="14606" width="11" style="68" customWidth="1"/>
    <col min="14607" max="14607" width="11.28515625" style="68" customWidth="1"/>
    <col min="14608" max="14847" width="9.140625" style="68"/>
    <col min="14848" max="14848" width="88.85546875" style="68" customWidth="1"/>
    <col min="14849" max="14849" width="9.5703125" style="68" customWidth="1"/>
    <col min="14850" max="14850" width="12.85546875" style="68" customWidth="1"/>
    <col min="14851" max="14851" width="12.28515625" style="68" customWidth="1"/>
    <col min="14852" max="14852" width="10.28515625" style="68" customWidth="1"/>
    <col min="14853" max="14853" width="8.7109375" style="68" customWidth="1"/>
    <col min="14854" max="14854" width="11" style="68" customWidth="1"/>
    <col min="14855" max="14855" width="9.42578125" style="68" customWidth="1"/>
    <col min="14856" max="14856" width="10.42578125" style="68" customWidth="1"/>
    <col min="14857" max="14857" width="12.28515625" style="68" customWidth="1"/>
    <col min="14858" max="14859" width="9.5703125" style="68" customWidth="1"/>
    <col min="14860" max="14860" width="12" style="68" customWidth="1"/>
    <col min="14861" max="14861" width="12.5703125" style="68" customWidth="1"/>
    <col min="14862" max="14862" width="11" style="68" customWidth="1"/>
    <col min="14863" max="14863" width="11.28515625" style="68" customWidth="1"/>
    <col min="14864" max="15103" width="9.140625" style="68"/>
    <col min="15104" max="15104" width="88.85546875" style="68" customWidth="1"/>
    <col min="15105" max="15105" width="9.5703125" style="68" customWidth="1"/>
    <col min="15106" max="15106" width="12.85546875" style="68" customWidth="1"/>
    <col min="15107" max="15107" width="12.28515625" style="68" customWidth="1"/>
    <col min="15108" max="15108" width="10.28515625" style="68" customWidth="1"/>
    <col min="15109" max="15109" width="8.7109375" style="68" customWidth="1"/>
    <col min="15110" max="15110" width="11" style="68" customWidth="1"/>
    <col min="15111" max="15111" width="9.42578125" style="68" customWidth="1"/>
    <col min="15112" max="15112" width="10.42578125" style="68" customWidth="1"/>
    <col min="15113" max="15113" width="12.28515625" style="68" customWidth="1"/>
    <col min="15114" max="15115" width="9.5703125" style="68" customWidth="1"/>
    <col min="15116" max="15116" width="12" style="68" customWidth="1"/>
    <col min="15117" max="15117" width="12.5703125" style="68" customWidth="1"/>
    <col min="15118" max="15118" width="11" style="68" customWidth="1"/>
    <col min="15119" max="15119" width="11.28515625" style="68" customWidth="1"/>
    <col min="15120" max="15359" width="9.140625" style="68"/>
    <col min="15360" max="15360" width="88.85546875" style="68" customWidth="1"/>
    <col min="15361" max="15361" width="9.5703125" style="68" customWidth="1"/>
    <col min="15362" max="15362" width="12.85546875" style="68" customWidth="1"/>
    <col min="15363" max="15363" width="12.28515625" style="68" customWidth="1"/>
    <col min="15364" max="15364" width="10.28515625" style="68" customWidth="1"/>
    <col min="15365" max="15365" width="8.7109375" style="68" customWidth="1"/>
    <col min="15366" max="15366" width="11" style="68" customWidth="1"/>
    <col min="15367" max="15367" width="9.42578125" style="68" customWidth="1"/>
    <col min="15368" max="15368" width="10.42578125" style="68" customWidth="1"/>
    <col min="15369" max="15369" width="12.28515625" style="68" customWidth="1"/>
    <col min="15370" max="15371" width="9.5703125" style="68" customWidth="1"/>
    <col min="15372" max="15372" width="12" style="68" customWidth="1"/>
    <col min="15373" max="15373" width="12.5703125" style="68" customWidth="1"/>
    <col min="15374" max="15374" width="11" style="68" customWidth="1"/>
    <col min="15375" max="15375" width="11.28515625" style="68" customWidth="1"/>
    <col min="15376" max="15615" width="9.140625" style="68"/>
    <col min="15616" max="15616" width="88.85546875" style="68" customWidth="1"/>
    <col min="15617" max="15617" width="9.5703125" style="68" customWidth="1"/>
    <col min="15618" max="15618" width="12.85546875" style="68" customWidth="1"/>
    <col min="15619" max="15619" width="12.28515625" style="68" customWidth="1"/>
    <col min="15620" max="15620" width="10.28515625" style="68" customWidth="1"/>
    <col min="15621" max="15621" width="8.7109375" style="68" customWidth="1"/>
    <col min="15622" max="15622" width="11" style="68" customWidth="1"/>
    <col min="15623" max="15623" width="9.42578125" style="68" customWidth="1"/>
    <col min="15624" max="15624" width="10.42578125" style="68" customWidth="1"/>
    <col min="15625" max="15625" width="12.28515625" style="68" customWidth="1"/>
    <col min="15626" max="15627" width="9.5703125" style="68" customWidth="1"/>
    <col min="15628" max="15628" width="12" style="68" customWidth="1"/>
    <col min="15629" max="15629" width="12.5703125" style="68" customWidth="1"/>
    <col min="15630" max="15630" width="11" style="68" customWidth="1"/>
    <col min="15631" max="15631" width="11.28515625" style="68" customWidth="1"/>
    <col min="15632" max="15871" width="9.140625" style="68"/>
    <col min="15872" max="15872" width="88.85546875" style="68" customWidth="1"/>
    <col min="15873" max="15873" width="9.5703125" style="68" customWidth="1"/>
    <col min="15874" max="15874" width="12.85546875" style="68" customWidth="1"/>
    <col min="15875" max="15875" width="12.28515625" style="68" customWidth="1"/>
    <col min="15876" max="15876" width="10.28515625" style="68" customWidth="1"/>
    <col min="15877" max="15877" width="8.7109375" style="68" customWidth="1"/>
    <col min="15878" max="15878" width="11" style="68" customWidth="1"/>
    <col min="15879" max="15879" width="9.42578125" style="68" customWidth="1"/>
    <col min="15880" max="15880" width="10.42578125" style="68" customWidth="1"/>
    <col min="15881" max="15881" width="12.28515625" style="68" customWidth="1"/>
    <col min="15882" max="15883" width="9.5703125" style="68" customWidth="1"/>
    <col min="15884" max="15884" width="12" style="68" customWidth="1"/>
    <col min="15885" max="15885" width="12.5703125" style="68" customWidth="1"/>
    <col min="15886" max="15886" width="11" style="68" customWidth="1"/>
    <col min="15887" max="15887" width="11.28515625" style="68" customWidth="1"/>
    <col min="15888" max="16127" width="9.140625" style="68"/>
    <col min="16128" max="16128" width="88.85546875" style="68" customWidth="1"/>
    <col min="16129" max="16129" width="9.5703125" style="68" customWidth="1"/>
    <col min="16130" max="16130" width="12.85546875" style="68" customWidth="1"/>
    <col min="16131" max="16131" width="12.28515625" style="68" customWidth="1"/>
    <col min="16132" max="16132" width="10.28515625" style="68" customWidth="1"/>
    <col min="16133" max="16133" width="8.7109375" style="68" customWidth="1"/>
    <col min="16134" max="16134" width="11" style="68" customWidth="1"/>
    <col min="16135" max="16135" width="9.42578125" style="68" customWidth="1"/>
    <col min="16136" max="16136" width="10.42578125" style="68" customWidth="1"/>
    <col min="16137" max="16137" width="12.28515625" style="68" customWidth="1"/>
    <col min="16138" max="16139" width="9.5703125" style="68" customWidth="1"/>
    <col min="16140" max="16140" width="12" style="68" customWidth="1"/>
    <col min="16141" max="16141" width="12.5703125" style="68" customWidth="1"/>
    <col min="16142" max="16142" width="11" style="68" customWidth="1"/>
    <col min="16143" max="16143" width="11.28515625" style="68" customWidth="1"/>
    <col min="16144" max="16384" width="9.140625" style="68"/>
  </cols>
  <sheetData>
    <row r="1" spans="1:16" ht="63.75" customHeight="1">
      <c r="A1" s="6373" t="s">
        <v>287</v>
      </c>
      <c r="B1" s="6373"/>
      <c r="C1" s="6373"/>
      <c r="D1" s="6373"/>
      <c r="E1" s="6373"/>
      <c r="F1" s="6373"/>
      <c r="G1" s="6373"/>
      <c r="H1" s="6373"/>
      <c r="I1" s="6373"/>
      <c r="J1" s="6373"/>
      <c r="K1" s="6373"/>
      <c r="L1" s="6373"/>
      <c r="M1" s="6373"/>
      <c r="N1" s="6373"/>
      <c r="O1" s="6373"/>
      <c r="P1" s="6373"/>
    </row>
    <row r="2" spans="1:16" ht="11.25" customHeight="1">
      <c r="A2" s="6372"/>
      <c r="B2" s="6372"/>
      <c r="C2" s="6372"/>
      <c r="D2" s="6372"/>
      <c r="E2" s="6372"/>
      <c r="F2" s="6372"/>
      <c r="G2" s="6372"/>
      <c r="H2" s="6372"/>
      <c r="I2" s="6372"/>
      <c r="J2" s="6372"/>
      <c r="K2" s="6372"/>
      <c r="L2" s="6372"/>
      <c r="M2" s="6372"/>
      <c r="N2" s="6372"/>
      <c r="O2" s="6372"/>
      <c r="P2" s="6372"/>
    </row>
    <row r="3" spans="1:16" ht="21.75" customHeight="1">
      <c r="A3" s="7395" t="s">
        <v>380</v>
      </c>
      <c r="B3" s="7395"/>
      <c r="C3" s="7395"/>
      <c r="D3" s="7395"/>
      <c r="E3" s="7395"/>
      <c r="F3" s="7395"/>
      <c r="G3" s="7395"/>
      <c r="H3" s="7395"/>
      <c r="I3" s="7395"/>
      <c r="J3" s="7395"/>
      <c r="K3" s="7395"/>
      <c r="L3" s="7395"/>
      <c r="M3" s="7395"/>
      <c r="N3" s="7395"/>
      <c r="O3" s="7395"/>
      <c r="P3" s="7395"/>
    </row>
    <row r="4" spans="1:16" ht="33" customHeight="1" thickBot="1">
      <c r="A4" s="1925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33" customHeight="1" thickBot="1">
      <c r="A5" s="7405" t="s">
        <v>1</v>
      </c>
      <c r="B5" s="7396" t="s">
        <v>2</v>
      </c>
      <c r="C5" s="7397"/>
      <c r="D5" s="7398"/>
      <c r="E5" s="7399" t="s">
        <v>3</v>
      </c>
      <c r="F5" s="7400"/>
      <c r="G5" s="7401"/>
      <c r="H5" s="7399" t="s">
        <v>4</v>
      </c>
      <c r="I5" s="7400"/>
      <c r="J5" s="7401"/>
      <c r="K5" s="7399" t="s">
        <v>5</v>
      </c>
      <c r="L5" s="7400"/>
      <c r="M5" s="7401"/>
      <c r="N5" s="7402" t="s">
        <v>22</v>
      </c>
      <c r="O5" s="7403"/>
      <c r="P5" s="7404"/>
    </row>
    <row r="6" spans="1:16" ht="171.75" customHeight="1" thickBot="1">
      <c r="A6" s="7406"/>
      <c r="B6" s="1942" t="s">
        <v>7</v>
      </c>
      <c r="C6" s="1942" t="s">
        <v>8</v>
      </c>
      <c r="D6" s="1942" t="s">
        <v>9</v>
      </c>
      <c r="E6" s="3849" t="s">
        <v>7</v>
      </c>
      <c r="F6" s="3849" t="s">
        <v>8</v>
      </c>
      <c r="G6" s="3849" t="s">
        <v>9</v>
      </c>
      <c r="H6" s="3849" t="s">
        <v>7</v>
      </c>
      <c r="I6" s="3849" t="s">
        <v>8</v>
      </c>
      <c r="J6" s="3849" t="s">
        <v>9</v>
      </c>
      <c r="K6" s="3849" t="s">
        <v>7</v>
      </c>
      <c r="L6" s="3849" t="s">
        <v>8</v>
      </c>
      <c r="M6" s="3849" t="s">
        <v>9</v>
      </c>
      <c r="N6" s="1942" t="s">
        <v>7</v>
      </c>
      <c r="O6" s="1942" t="s">
        <v>8</v>
      </c>
      <c r="P6" s="1948" t="s">
        <v>9</v>
      </c>
    </row>
    <row r="7" spans="1:16" ht="32.25" customHeight="1" thickBot="1">
      <c r="A7" s="1943" t="s">
        <v>10</v>
      </c>
      <c r="B7" s="1956"/>
      <c r="C7" s="1956"/>
      <c r="D7" s="1956"/>
      <c r="E7" s="3850"/>
      <c r="F7" s="3850"/>
      <c r="G7" s="3850"/>
      <c r="H7" s="3850"/>
      <c r="I7" s="3850"/>
      <c r="J7" s="3850"/>
      <c r="K7" s="3850"/>
      <c r="L7" s="3850"/>
      <c r="M7" s="3850"/>
      <c r="N7" s="1944"/>
      <c r="O7" s="1944"/>
      <c r="P7" s="1949"/>
    </row>
    <row r="8" spans="1:16" ht="26.25" customHeight="1" thickBot="1">
      <c r="A8" s="1945" t="s">
        <v>288</v>
      </c>
      <c r="B8" s="1957"/>
      <c r="C8" s="1957"/>
      <c r="D8" s="1958"/>
      <c r="E8" s="3851"/>
      <c r="F8" s="3851"/>
      <c r="G8" s="3895"/>
      <c r="H8" s="3851"/>
      <c r="I8" s="3851"/>
      <c r="J8" s="3895"/>
      <c r="K8" s="3851"/>
      <c r="L8" s="3851"/>
      <c r="M8" s="3895"/>
      <c r="N8" s="1950"/>
      <c r="O8" s="1950"/>
      <c r="P8" s="1951"/>
    </row>
    <row r="9" spans="1:16">
      <c r="A9" s="1946" t="s">
        <v>289</v>
      </c>
      <c r="B9" s="3885">
        <v>49</v>
      </c>
      <c r="C9" s="3886">
        <v>3</v>
      </c>
      <c r="D9" s="3887">
        <f>B9+C9</f>
        <v>52</v>
      </c>
      <c r="E9" s="3896">
        <v>40</v>
      </c>
      <c r="F9" s="2679">
        <v>2</v>
      </c>
      <c r="G9" s="3897">
        <f>E9+F9</f>
        <v>42</v>
      </c>
      <c r="H9" s="3896">
        <v>39</v>
      </c>
      <c r="I9" s="2679">
        <v>0</v>
      </c>
      <c r="J9" s="3897">
        <f>H9+I9</f>
        <v>39</v>
      </c>
      <c r="K9" s="3896">
        <v>33</v>
      </c>
      <c r="L9" s="2679">
        <v>4</v>
      </c>
      <c r="M9" s="3897">
        <f>K9+L9</f>
        <v>37</v>
      </c>
      <c r="N9" s="3107">
        <f>B9+E9+H9+K9</f>
        <v>161</v>
      </c>
      <c r="O9" s="3108">
        <f>C9+F9+I9+L9</f>
        <v>9</v>
      </c>
      <c r="P9" s="3109">
        <f>N9+O9</f>
        <v>170</v>
      </c>
    </row>
    <row r="10" spans="1:16">
      <c r="A10" s="1947" t="s">
        <v>290</v>
      </c>
      <c r="B10" s="3888">
        <v>5</v>
      </c>
      <c r="C10" s="3889">
        <v>0</v>
      </c>
      <c r="D10" s="3890">
        <f t="shared" ref="D10:D27" si="0">B10+C10</f>
        <v>5</v>
      </c>
      <c r="E10" s="3898">
        <v>13</v>
      </c>
      <c r="F10" s="3586">
        <v>0</v>
      </c>
      <c r="G10" s="3899">
        <f t="shared" ref="G10:G27" si="1">E10+F10</f>
        <v>13</v>
      </c>
      <c r="H10" s="3898">
        <v>7</v>
      </c>
      <c r="I10" s="3586">
        <v>0</v>
      </c>
      <c r="J10" s="3899">
        <f t="shared" ref="J10:J27" si="2">H10+I10</f>
        <v>7</v>
      </c>
      <c r="K10" s="3898">
        <v>12</v>
      </c>
      <c r="L10" s="3586">
        <v>0</v>
      </c>
      <c r="M10" s="3899">
        <f t="shared" ref="M10:M27" si="3">K10+L10</f>
        <v>12</v>
      </c>
      <c r="N10" s="3110">
        <f t="shared" ref="N10:O65" si="4">B10+E10+H10+K10</f>
        <v>37</v>
      </c>
      <c r="O10" s="3111">
        <f t="shared" si="4"/>
        <v>0</v>
      </c>
      <c r="P10" s="3112">
        <f t="shared" ref="P10:P72" si="5">N10+O10</f>
        <v>37</v>
      </c>
    </row>
    <row r="11" spans="1:16">
      <c r="A11" s="1947" t="s">
        <v>291</v>
      </c>
      <c r="B11" s="3888">
        <v>17</v>
      </c>
      <c r="C11" s="3889">
        <v>1</v>
      </c>
      <c r="D11" s="3890">
        <f t="shared" si="0"/>
        <v>18</v>
      </c>
      <c r="E11" s="3898">
        <v>16</v>
      </c>
      <c r="F11" s="3586">
        <v>0</v>
      </c>
      <c r="G11" s="3899">
        <f t="shared" si="1"/>
        <v>16</v>
      </c>
      <c r="H11" s="3898">
        <v>15</v>
      </c>
      <c r="I11" s="3586">
        <v>0</v>
      </c>
      <c r="J11" s="3899">
        <f t="shared" si="2"/>
        <v>15</v>
      </c>
      <c r="K11" s="3898">
        <v>18</v>
      </c>
      <c r="L11" s="3586">
        <v>1</v>
      </c>
      <c r="M11" s="3899">
        <f t="shared" si="3"/>
        <v>19</v>
      </c>
      <c r="N11" s="3110">
        <f t="shared" si="4"/>
        <v>66</v>
      </c>
      <c r="O11" s="3111">
        <f t="shared" si="4"/>
        <v>2</v>
      </c>
      <c r="P11" s="3112">
        <f t="shared" si="5"/>
        <v>68</v>
      </c>
    </row>
    <row r="12" spans="1:16">
      <c r="A12" s="1947" t="s">
        <v>292</v>
      </c>
      <c r="B12" s="3888">
        <v>18</v>
      </c>
      <c r="C12" s="3889">
        <v>0</v>
      </c>
      <c r="D12" s="3890">
        <f t="shared" si="0"/>
        <v>18</v>
      </c>
      <c r="E12" s="3898">
        <v>12</v>
      </c>
      <c r="F12" s="3586">
        <v>0</v>
      </c>
      <c r="G12" s="3899">
        <f t="shared" si="1"/>
        <v>12</v>
      </c>
      <c r="H12" s="3898">
        <v>13</v>
      </c>
      <c r="I12" s="3586">
        <v>0</v>
      </c>
      <c r="J12" s="3899">
        <f t="shared" si="2"/>
        <v>13</v>
      </c>
      <c r="K12" s="3898">
        <v>14</v>
      </c>
      <c r="L12" s="3586">
        <v>1</v>
      </c>
      <c r="M12" s="3899">
        <f t="shared" si="3"/>
        <v>15</v>
      </c>
      <c r="N12" s="3110">
        <f t="shared" si="4"/>
        <v>57</v>
      </c>
      <c r="O12" s="3111">
        <f t="shared" si="4"/>
        <v>1</v>
      </c>
      <c r="P12" s="3112">
        <f t="shared" si="5"/>
        <v>58</v>
      </c>
    </row>
    <row r="13" spans="1:16">
      <c r="A13" s="1947" t="s">
        <v>293</v>
      </c>
      <c r="B13" s="3888">
        <v>0</v>
      </c>
      <c r="C13" s="3889">
        <v>0</v>
      </c>
      <c r="D13" s="3890">
        <f t="shared" si="0"/>
        <v>0</v>
      </c>
      <c r="E13" s="3898">
        <v>0</v>
      </c>
      <c r="F13" s="3586">
        <v>0</v>
      </c>
      <c r="G13" s="3899">
        <f t="shared" si="1"/>
        <v>0</v>
      </c>
      <c r="H13" s="3898">
        <v>0</v>
      </c>
      <c r="I13" s="3586">
        <v>0</v>
      </c>
      <c r="J13" s="3899">
        <f t="shared" si="2"/>
        <v>0</v>
      </c>
      <c r="K13" s="3898">
        <v>0</v>
      </c>
      <c r="L13" s="3586">
        <v>0</v>
      </c>
      <c r="M13" s="3899">
        <f t="shared" si="3"/>
        <v>0</v>
      </c>
      <c r="N13" s="3110">
        <f t="shared" si="4"/>
        <v>0</v>
      </c>
      <c r="O13" s="3111">
        <f t="shared" si="4"/>
        <v>0</v>
      </c>
      <c r="P13" s="3112">
        <f t="shared" si="5"/>
        <v>0</v>
      </c>
    </row>
    <row r="14" spans="1:16">
      <c r="A14" s="1947" t="s">
        <v>294</v>
      </c>
      <c r="B14" s="3888">
        <v>61</v>
      </c>
      <c r="C14" s="3889">
        <v>4</v>
      </c>
      <c r="D14" s="3890">
        <f t="shared" si="0"/>
        <v>65</v>
      </c>
      <c r="E14" s="3898">
        <v>47</v>
      </c>
      <c r="F14" s="3586">
        <v>7</v>
      </c>
      <c r="G14" s="3899">
        <f t="shared" si="1"/>
        <v>54</v>
      </c>
      <c r="H14" s="3898">
        <v>39</v>
      </c>
      <c r="I14" s="3586">
        <v>0</v>
      </c>
      <c r="J14" s="3899">
        <f t="shared" si="2"/>
        <v>39</v>
      </c>
      <c r="K14" s="3898">
        <v>56</v>
      </c>
      <c r="L14" s="3586">
        <v>0</v>
      </c>
      <c r="M14" s="3899">
        <f t="shared" si="3"/>
        <v>56</v>
      </c>
      <c r="N14" s="3110">
        <f t="shared" si="4"/>
        <v>203</v>
      </c>
      <c r="O14" s="3111">
        <f t="shared" si="4"/>
        <v>11</v>
      </c>
      <c r="P14" s="3112">
        <f t="shared" si="5"/>
        <v>214</v>
      </c>
    </row>
    <row r="15" spans="1:16">
      <c r="A15" s="1947" t="s">
        <v>295</v>
      </c>
      <c r="B15" s="3888">
        <v>15</v>
      </c>
      <c r="C15" s="3889">
        <v>0</v>
      </c>
      <c r="D15" s="3890">
        <f t="shared" si="0"/>
        <v>15</v>
      </c>
      <c r="E15" s="3898">
        <v>16</v>
      </c>
      <c r="F15" s="3586">
        <v>0</v>
      </c>
      <c r="G15" s="3899">
        <f t="shared" si="1"/>
        <v>16</v>
      </c>
      <c r="H15" s="3898">
        <v>14</v>
      </c>
      <c r="I15" s="3586">
        <v>0</v>
      </c>
      <c r="J15" s="3899">
        <f t="shared" si="2"/>
        <v>14</v>
      </c>
      <c r="K15" s="3898">
        <v>16</v>
      </c>
      <c r="L15" s="3586">
        <v>0</v>
      </c>
      <c r="M15" s="3899">
        <f t="shared" si="3"/>
        <v>16</v>
      </c>
      <c r="N15" s="3110">
        <f t="shared" si="4"/>
        <v>61</v>
      </c>
      <c r="O15" s="3111">
        <f t="shared" si="4"/>
        <v>0</v>
      </c>
      <c r="P15" s="3112">
        <f t="shared" si="5"/>
        <v>61</v>
      </c>
    </row>
    <row r="16" spans="1:16">
      <c r="A16" s="1947" t="s">
        <v>296</v>
      </c>
      <c r="B16" s="3888">
        <v>0</v>
      </c>
      <c r="C16" s="3889">
        <v>0</v>
      </c>
      <c r="D16" s="3890">
        <f t="shared" si="0"/>
        <v>0</v>
      </c>
      <c r="E16" s="3898">
        <v>7</v>
      </c>
      <c r="F16" s="3586">
        <v>0</v>
      </c>
      <c r="G16" s="3899">
        <f t="shared" si="1"/>
        <v>7</v>
      </c>
      <c r="H16" s="3898">
        <v>0</v>
      </c>
      <c r="I16" s="3586">
        <v>0</v>
      </c>
      <c r="J16" s="3899">
        <f t="shared" si="2"/>
        <v>0</v>
      </c>
      <c r="K16" s="3898">
        <v>0</v>
      </c>
      <c r="L16" s="3586">
        <v>0</v>
      </c>
      <c r="M16" s="3899">
        <f t="shared" si="3"/>
        <v>0</v>
      </c>
      <c r="N16" s="3110">
        <f t="shared" si="4"/>
        <v>7</v>
      </c>
      <c r="O16" s="3111">
        <f t="shared" si="4"/>
        <v>0</v>
      </c>
      <c r="P16" s="3112">
        <f t="shared" si="5"/>
        <v>7</v>
      </c>
    </row>
    <row r="17" spans="1:16" ht="25.5" customHeight="1">
      <c r="A17" s="1947" t="s">
        <v>297</v>
      </c>
      <c r="B17" s="3888">
        <v>0</v>
      </c>
      <c r="C17" s="3889">
        <v>0</v>
      </c>
      <c r="D17" s="3890">
        <f t="shared" si="0"/>
        <v>0</v>
      </c>
      <c r="E17" s="3898">
        <v>12</v>
      </c>
      <c r="F17" s="3586">
        <v>0</v>
      </c>
      <c r="G17" s="3899">
        <f t="shared" si="1"/>
        <v>12</v>
      </c>
      <c r="H17" s="3898">
        <v>0</v>
      </c>
      <c r="I17" s="3586">
        <v>0</v>
      </c>
      <c r="J17" s="3899">
        <f t="shared" si="2"/>
        <v>0</v>
      </c>
      <c r="K17" s="3898">
        <v>0</v>
      </c>
      <c r="L17" s="3586">
        <v>0</v>
      </c>
      <c r="M17" s="3899">
        <f t="shared" si="3"/>
        <v>0</v>
      </c>
      <c r="N17" s="3110">
        <f t="shared" si="4"/>
        <v>12</v>
      </c>
      <c r="O17" s="3111">
        <f t="shared" si="4"/>
        <v>0</v>
      </c>
      <c r="P17" s="3112">
        <f t="shared" si="5"/>
        <v>12</v>
      </c>
    </row>
    <row r="18" spans="1:16" ht="27" customHeight="1">
      <c r="A18" s="1947" t="s">
        <v>298</v>
      </c>
      <c r="B18" s="3888">
        <v>0</v>
      </c>
      <c r="C18" s="3889">
        <v>0</v>
      </c>
      <c r="D18" s="3890">
        <f t="shared" si="0"/>
        <v>0</v>
      </c>
      <c r="E18" s="3898">
        <v>12</v>
      </c>
      <c r="F18" s="3586">
        <v>0</v>
      </c>
      <c r="G18" s="3899">
        <f t="shared" si="1"/>
        <v>12</v>
      </c>
      <c r="H18" s="3898">
        <v>0</v>
      </c>
      <c r="I18" s="3586">
        <v>0</v>
      </c>
      <c r="J18" s="3899">
        <f t="shared" si="2"/>
        <v>0</v>
      </c>
      <c r="K18" s="3898">
        <v>0</v>
      </c>
      <c r="L18" s="3586">
        <v>0</v>
      </c>
      <c r="M18" s="3899">
        <f t="shared" si="3"/>
        <v>0</v>
      </c>
      <c r="N18" s="3110">
        <f t="shared" si="4"/>
        <v>12</v>
      </c>
      <c r="O18" s="3111">
        <f t="shared" si="4"/>
        <v>0</v>
      </c>
      <c r="P18" s="3112">
        <f t="shared" si="5"/>
        <v>12</v>
      </c>
    </row>
    <row r="19" spans="1:16" ht="29.25" customHeight="1">
      <c r="A19" s="1947" t="s">
        <v>299</v>
      </c>
      <c r="B19" s="3888">
        <v>0</v>
      </c>
      <c r="C19" s="3889">
        <v>0</v>
      </c>
      <c r="D19" s="3890">
        <f t="shared" si="0"/>
        <v>0</v>
      </c>
      <c r="E19" s="3898">
        <v>9</v>
      </c>
      <c r="F19" s="3586">
        <v>0</v>
      </c>
      <c r="G19" s="3899">
        <f t="shared" si="1"/>
        <v>9</v>
      </c>
      <c r="H19" s="3898">
        <v>0</v>
      </c>
      <c r="I19" s="3586">
        <v>0</v>
      </c>
      <c r="J19" s="3899">
        <f t="shared" si="2"/>
        <v>0</v>
      </c>
      <c r="K19" s="3898">
        <v>0</v>
      </c>
      <c r="L19" s="3586">
        <v>0</v>
      </c>
      <c r="M19" s="3899">
        <f t="shared" si="3"/>
        <v>0</v>
      </c>
      <c r="N19" s="3110">
        <f t="shared" si="4"/>
        <v>9</v>
      </c>
      <c r="O19" s="3111">
        <f t="shared" si="4"/>
        <v>0</v>
      </c>
      <c r="P19" s="3112">
        <f t="shared" si="5"/>
        <v>9</v>
      </c>
    </row>
    <row r="20" spans="1:16">
      <c r="A20" s="1947" t="s">
        <v>300</v>
      </c>
      <c r="B20" s="3888">
        <v>11</v>
      </c>
      <c r="C20" s="3889">
        <v>0</v>
      </c>
      <c r="D20" s="3890">
        <f t="shared" si="0"/>
        <v>11</v>
      </c>
      <c r="E20" s="3898">
        <v>0</v>
      </c>
      <c r="F20" s="3586">
        <v>0</v>
      </c>
      <c r="G20" s="3899">
        <f t="shared" si="1"/>
        <v>0</v>
      </c>
      <c r="H20" s="3898">
        <v>7</v>
      </c>
      <c r="I20" s="3586">
        <v>1</v>
      </c>
      <c r="J20" s="3899">
        <f t="shared" si="2"/>
        <v>8</v>
      </c>
      <c r="K20" s="3898">
        <v>0</v>
      </c>
      <c r="L20" s="3586">
        <v>0</v>
      </c>
      <c r="M20" s="3899">
        <f t="shared" si="3"/>
        <v>0</v>
      </c>
      <c r="N20" s="3110">
        <f t="shared" si="4"/>
        <v>18</v>
      </c>
      <c r="O20" s="3111">
        <f t="shared" si="4"/>
        <v>1</v>
      </c>
      <c r="P20" s="3112">
        <f t="shared" si="5"/>
        <v>19</v>
      </c>
    </row>
    <row r="21" spans="1:16">
      <c r="A21" s="1947" t="s">
        <v>301</v>
      </c>
      <c r="B21" s="3888">
        <v>10</v>
      </c>
      <c r="C21" s="3889">
        <v>0</v>
      </c>
      <c r="D21" s="3890">
        <f t="shared" si="0"/>
        <v>10</v>
      </c>
      <c r="E21" s="3898">
        <v>0</v>
      </c>
      <c r="F21" s="3586">
        <v>0</v>
      </c>
      <c r="G21" s="3899">
        <f t="shared" si="1"/>
        <v>0</v>
      </c>
      <c r="H21" s="3898">
        <v>19</v>
      </c>
      <c r="I21" s="3586">
        <v>0</v>
      </c>
      <c r="J21" s="3899">
        <f t="shared" si="2"/>
        <v>19</v>
      </c>
      <c r="K21" s="3898">
        <v>0</v>
      </c>
      <c r="L21" s="3586">
        <v>0</v>
      </c>
      <c r="M21" s="3899">
        <f t="shared" si="3"/>
        <v>0</v>
      </c>
      <c r="N21" s="3110">
        <f t="shared" si="4"/>
        <v>29</v>
      </c>
      <c r="O21" s="3111">
        <f t="shared" si="4"/>
        <v>0</v>
      </c>
      <c r="P21" s="3112">
        <f t="shared" si="5"/>
        <v>29</v>
      </c>
    </row>
    <row r="22" spans="1:16">
      <c r="A22" s="1947" t="s">
        <v>302</v>
      </c>
      <c r="B22" s="3888">
        <v>0</v>
      </c>
      <c r="C22" s="3889">
        <v>0</v>
      </c>
      <c r="D22" s="3890">
        <f t="shared" si="0"/>
        <v>0</v>
      </c>
      <c r="E22" s="3898">
        <v>0</v>
      </c>
      <c r="F22" s="3586">
        <v>0</v>
      </c>
      <c r="G22" s="3899">
        <f t="shared" si="1"/>
        <v>0</v>
      </c>
      <c r="H22" s="3898">
        <v>3</v>
      </c>
      <c r="I22" s="3586">
        <v>0</v>
      </c>
      <c r="J22" s="3899">
        <f t="shared" si="2"/>
        <v>3</v>
      </c>
      <c r="K22" s="3898">
        <v>0</v>
      </c>
      <c r="L22" s="3586">
        <v>0</v>
      </c>
      <c r="M22" s="3899">
        <f t="shared" si="3"/>
        <v>0</v>
      </c>
      <c r="N22" s="3110">
        <f t="shared" si="4"/>
        <v>3</v>
      </c>
      <c r="O22" s="3111">
        <f t="shared" si="4"/>
        <v>0</v>
      </c>
      <c r="P22" s="3112">
        <f t="shared" si="5"/>
        <v>3</v>
      </c>
    </row>
    <row r="23" spans="1:16">
      <c r="A23" s="1947" t="s">
        <v>303</v>
      </c>
      <c r="B23" s="3888">
        <v>7</v>
      </c>
      <c r="C23" s="3889">
        <v>0</v>
      </c>
      <c r="D23" s="3890">
        <f t="shared" si="0"/>
        <v>7</v>
      </c>
      <c r="E23" s="3898">
        <v>0</v>
      </c>
      <c r="F23" s="3586">
        <v>0</v>
      </c>
      <c r="G23" s="3899">
        <f t="shared" si="1"/>
        <v>0</v>
      </c>
      <c r="H23" s="3898">
        <v>8</v>
      </c>
      <c r="I23" s="3586">
        <v>0</v>
      </c>
      <c r="J23" s="3899">
        <f t="shared" si="2"/>
        <v>8</v>
      </c>
      <c r="K23" s="3898">
        <v>0</v>
      </c>
      <c r="L23" s="3586">
        <v>0</v>
      </c>
      <c r="M23" s="3899">
        <f t="shared" si="3"/>
        <v>0</v>
      </c>
      <c r="N23" s="3110">
        <f t="shared" si="4"/>
        <v>15</v>
      </c>
      <c r="O23" s="3111">
        <f t="shared" si="4"/>
        <v>0</v>
      </c>
      <c r="P23" s="3112">
        <f t="shared" si="5"/>
        <v>15</v>
      </c>
    </row>
    <row r="24" spans="1:16">
      <c r="A24" s="1947" t="s">
        <v>304</v>
      </c>
      <c r="B24" s="3888">
        <v>0</v>
      </c>
      <c r="C24" s="3889">
        <v>0</v>
      </c>
      <c r="D24" s="3890">
        <f t="shared" si="0"/>
        <v>0</v>
      </c>
      <c r="E24" s="3898">
        <v>0</v>
      </c>
      <c r="F24" s="3586">
        <v>0</v>
      </c>
      <c r="G24" s="3899">
        <f t="shared" si="1"/>
        <v>0</v>
      </c>
      <c r="H24" s="3898">
        <v>0</v>
      </c>
      <c r="I24" s="3586">
        <v>0</v>
      </c>
      <c r="J24" s="3899">
        <f t="shared" si="2"/>
        <v>0</v>
      </c>
      <c r="K24" s="3898">
        <v>10</v>
      </c>
      <c r="L24" s="3586">
        <v>0</v>
      </c>
      <c r="M24" s="3899">
        <f t="shared" si="3"/>
        <v>10</v>
      </c>
      <c r="N24" s="3110">
        <f t="shared" si="4"/>
        <v>10</v>
      </c>
      <c r="O24" s="3111">
        <f t="shared" si="4"/>
        <v>0</v>
      </c>
      <c r="P24" s="3112">
        <f t="shared" si="5"/>
        <v>10</v>
      </c>
    </row>
    <row r="25" spans="1:16">
      <c r="A25" s="1947" t="s">
        <v>305</v>
      </c>
      <c r="B25" s="3888">
        <v>0</v>
      </c>
      <c r="C25" s="3889">
        <v>0</v>
      </c>
      <c r="D25" s="3890">
        <f t="shared" si="0"/>
        <v>0</v>
      </c>
      <c r="E25" s="3898">
        <v>0</v>
      </c>
      <c r="F25" s="3586">
        <v>0</v>
      </c>
      <c r="G25" s="3899">
        <f t="shared" si="1"/>
        <v>0</v>
      </c>
      <c r="H25" s="3898">
        <v>0</v>
      </c>
      <c r="I25" s="3586">
        <v>0</v>
      </c>
      <c r="J25" s="3899">
        <f t="shared" si="2"/>
        <v>0</v>
      </c>
      <c r="K25" s="3898">
        <v>10</v>
      </c>
      <c r="L25" s="3586">
        <v>0</v>
      </c>
      <c r="M25" s="3899">
        <f t="shared" si="3"/>
        <v>10</v>
      </c>
      <c r="N25" s="3110">
        <f t="shared" si="4"/>
        <v>10</v>
      </c>
      <c r="O25" s="3111">
        <f t="shared" si="4"/>
        <v>0</v>
      </c>
      <c r="P25" s="3112">
        <f t="shared" si="5"/>
        <v>10</v>
      </c>
    </row>
    <row r="26" spans="1:16">
      <c r="A26" s="1947" t="s">
        <v>306</v>
      </c>
      <c r="B26" s="3888">
        <v>0</v>
      </c>
      <c r="C26" s="3889">
        <v>0</v>
      </c>
      <c r="D26" s="3890">
        <f t="shared" si="0"/>
        <v>0</v>
      </c>
      <c r="E26" s="3898">
        <v>0</v>
      </c>
      <c r="F26" s="3586">
        <v>0</v>
      </c>
      <c r="G26" s="3899">
        <f t="shared" si="1"/>
        <v>0</v>
      </c>
      <c r="H26" s="3898">
        <v>0</v>
      </c>
      <c r="I26" s="3586">
        <v>0</v>
      </c>
      <c r="J26" s="3899">
        <f t="shared" si="2"/>
        <v>0</v>
      </c>
      <c r="K26" s="3898">
        <v>5</v>
      </c>
      <c r="L26" s="3586">
        <v>0</v>
      </c>
      <c r="M26" s="3899">
        <f t="shared" si="3"/>
        <v>5</v>
      </c>
      <c r="N26" s="3110">
        <f t="shared" si="4"/>
        <v>5</v>
      </c>
      <c r="O26" s="3111">
        <f t="shared" si="4"/>
        <v>0</v>
      </c>
      <c r="P26" s="3112">
        <f t="shared" si="5"/>
        <v>5</v>
      </c>
    </row>
    <row r="27" spans="1:16" ht="21" thickBot="1">
      <c r="A27" s="1947" t="s">
        <v>307</v>
      </c>
      <c r="B27" s="3888">
        <v>0</v>
      </c>
      <c r="C27" s="3889">
        <v>0</v>
      </c>
      <c r="D27" s="3890">
        <f t="shared" si="0"/>
        <v>0</v>
      </c>
      <c r="E27" s="3898">
        <v>0</v>
      </c>
      <c r="F27" s="3586">
        <v>0</v>
      </c>
      <c r="G27" s="3899">
        <f t="shared" si="1"/>
        <v>0</v>
      </c>
      <c r="H27" s="3898">
        <v>0</v>
      </c>
      <c r="I27" s="3586">
        <v>0</v>
      </c>
      <c r="J27" s="3899">
        <f t="shared" si="2"/>
        <v>0</v>
      </c>
      <c r="K27" s="3898">
        <v>11</v>
      </c>
      <c r="L27" s="3586">
        <v>0</v>
      </c>
      <c r="M27" s="3899">
        <f t="shared" si="3"/>
        <v>11</v>
      </c>
      <c r="N27" s="3110">
        <f t="shared" si="4"/>
        <v>11</v>
      </c>
      <c r="O27" s="3111">
        <f t="shared" si="4"/>
        <v>0</v>
      </c>
      <c r="P27" s="3112">
        <f t="shared" si="5"/>
        <v>11</v>
      </c>
    </row>
    <row r="28" spans="1:16" ht="31.5" customHeight="1" thickBot="1">
      <c r="A28" s="1952" t="s">
        <v>27</v>
      </c>
      <c r="B28" s="3900">
        <f t="shared" ref="B28:D28" si="6">SUM(B9:B27)</f>
        <v>193</v>
      </c>
      <c r="C28" s="3893">
        <f t="shared" si="6"/>
        <v>8</v>
      </c>
      <c r="D28" s="3894">
        <f t="shared" si="6"/>
        <v>201</v>
      </c>
      <c r="E28" s="3901">
        <f t="shared" ref="E28:M28" si="7">SUM(E9:E27)</f>
        <v>184</v>
      </c>
      <c r="F28" s="3902">
        <f t="shared" si="7"/>
        <v>9</v>
      </c>
      <c r="G28" s="3903">
        <f t="shared" si="7"/>
        <v>193</v>
      </c>
      <c r="H28" s="3901">
        <f t="shared" si="7"/>
        <v>164</v>
      </c>
      <c r="I28" s="3902">
        <f t="shared" si="7"/>
        <v>1</v>
      </c>
      <c r="J28" s="3903">
        <f t="shared" si="7"/>
        <v>165</v>
      </c>
      <c r="K28" s="3901">
        <f t="shared" si="7"/>
        <v>185</v>
      </c>
      <c r="L28" s="3902">
        <f t="shared" si="7"/>
        <v>6</v>
      </c>
      <c r="M28" s="3903">
        <f t="shared" si="7"/>
        <v>191</v>
      </c>
      <c r="N28" s="3113">
        <f t="shared" ref="N28:P28" si="8">SUM(N9:N27)</f>
        <v>726</v>
      </c>
      <c r="O28" s="3114">
        <f t="shared" si="8"/>
        <v>24</v>
      </c>
      <c r="P28" s="3115">
        <f t="shared" si="8"/>
        <v>750</v>
      </c>
    </row>
    <row r="29" spans="1:16" ht="30.75" customHeight="1" thickBot="1">
      <c r="A29" s="571" t="s">
        <v>15</v>
      </c>
      <c r="B29" s="3904"/>
      <c r="C29" s="3904"/>
      <c r="D29" s="3904"/>
      <c r="E29" s="3905"/>
      <c r="F29" s="3905"/>
      <c r="G29" s="3905"/>
      <c r="H29" s="3905"/>
      <c r="I29" s="3905"/>
      <c r="J29" s="3905"/>
      <c r="K29" s="3905"/>
      <c r="L29" s="3905"/>
      <c r="M29" s="3905"/>
      <c r="N29" s="573"/>
      <c r="O29" s="573"/>
      <c r="P29" s="573"/>
    </row>
    <row r="30" spans="1:16" ht="36" customHeight="1" thickBot="1">
      <c r="A30" s="1953" t="s">
        <v>16</v>
      </c>
      <c r="B30" s="3891"/>
      <c r="C30" s="3891"/>
      <c r="D30" s="3891"/>
      <c r="E30" s="3906"/>
      <c r="F30" s="3906"/>
      <c r="G30" s="3907"/>
      <c r="H30" s="3906"/>
      <c r="I30" s="3906"/>
      <c r="J30" s="3907"/>
      <c r="K30" s="3906"/>
      <c r="L30" s="3906"/>
      <c r="M30" s="3907"/>
      <c r="N30" s="3116"/>
      <c r="O30" s="3116"/>
      <c r="P30" s="3117"/>
    </row>
    <row r="31" spans="1:16" ht="24.95" customHeight="1" thickBot="1">
      <c r="A31" s="1945" t="s">
        <v>288</v>
      </c>
      <c r="B31" s="3891"/>
      <c r="C31" s="3891"/>
      <c r="D31" s="3891"/>
      <c r="E31" s="3851"/>
      <c r="F31" s="3851"/>
      <c r="G31" s="3895"/>
      <c r="H31" s="3851"/>
      <c r="I31" s="3851"/>
      <c r="J31" s="3895"/>
      <c r="K31" s="3851"/>
      <c r="L31" s="3851"/>
      <c r="M31" s="3895"/>
      <c r="N31" s="3116"/>
      <c r="O31" s="3116"/>
      <c r="P31" s="3117"/>
    </row>
    <row r="32" spans="1:16">
      <c r="A32" s="1946" t="s">
        <v>289</v>
      </c>
      <c r="B32" s="3885">
        <v>49</v>
      </c>
      <c r="C32" s="3886">
        <v>1</v>
      </c>
      <c r="D32" s="3887">
        <f>B32+C32</f>
        <v>50</v>
      </c>
      <c r="E32" s="3896">
        <v>39</v>
      </c>
      <c r="F32" s="2679">
        <v>2</v>
      </c>
      <c r="G32" s="3897">
        <f>E32+F32</f>
        <v>41</v>
      </c>
      <c r="H32" s="3896">
        <v>38</v>
      </c>
      <c r="I32" s="2679">
        <v>0</v>
      </c>
      <c r="J32" s="3897">
        <f>H32+I32</f>
        <v>38</v>
      </c>
      <c r="K32" s="3896">
        <v>33</v>
      </c>
      <c r="L32" s="2679">
        <v>4</v>
      </c>
      <c r="M32" s="3897">
        <f>K32+L32</f>
        <v>37</v>
      </c>
      <c r="N32" s="3107">
        <f t="shared" si="4"/>
        <v>159</v>
      </c>
      <c r="O32" s="3108">
        <f t="shared" si="4"/>
        <v>7</v>
      </c>
      <c r="P32" s="3109">
        <f t="shared" si="5"/>
        <v>166</v>
      </c>
    </row>
    <row r="33" spans="1:16">
      <c r="A33" s="1947" t="s">
        <v>290</v>
      </c>
      <c r="B33" s="3888">
        <v>5</v>
      </c>
      <c r="C33" s="3889">
        <v>0</v>
      </c>
      <c r="D33" s="3890">
        <f t="shared" ref="D33:D50" si="9">B33+C33</f>
        <v>5</v>
      </c>
      <c r="E33" s="3898">
        <v>13</v>
      </c>
      <c r="F33" s="3586">
        <v>0</v>
      </c>
      <c r="G33" s="3899">
        <f t="shared" ref="G33:G50" si="10">E33+F33</f>
        <v>13</v>
      </c>
      <c r="H33" s="3898">
        <v>7</v>
      </c>
      <c r="I33" s="3586">
        <v>0</v>
      </c>
      <c r="J33" s="3899">
        <f t="shared" ref="J33:J50" si="11">H33+I33</f>
        <v>7</v>
      </c>
      <c r="K33" s="3898">
        <v>12</v>
      </c>
      <c r="L33" s="3586">
        <v>0</v>
      </c>
      <c r="M33" s="3899">
        <f t="shared" ref="M33:M50" si="12">K33+L33</f>
        <v>12</v>
      </c>
      <c r="N33" s="3110">
        <f t="shared" si="4"/>
        <v>37</v>
      </c>
      <c r="O33" s="3111">
        <f t="shared" si="4"/>
        <v>0</v>
      </c>
      <c r="P33" s="3112">
        <f t="shared" si="5"/>
        <v>37</v>
      </c>
    </row>
    <row r="34" spans="1:16">
      <c r="A34" s="1947" t="s">
        <v>291</v>
      </c>
      <c r="B34" s="3888">
        <v>17</v>
      </c>
      <c r="C34" s="3889">
        <v>1</v>
      </c>
      <c r="D34" s="3890">
        <f t="shared" si="9"/>
        <v>18</v>
      </c>
      <c r="E34" s="3898">
        <v>16</v>
      </c>
      <c r="F34" s="3586">
        <v>0</v>
      </c>
      <c r="G34" s="3899">
        <f t="shared" si="10"/>
        <v>16</v>
      </c>
      <c r="H34" s="3898">
        <v>14</v>
      </c>
      <c r="I34" s="3586">
        <v>0</v>
      </c>
      <c r="J34" s="3899">
        <f t="shared" si="11"/>
        <v>14</v>
      </c>
      <c r="K34" s="3898">
        <v>18</v>
      </c>
      <c r="L34" s="3586">
        <v>1</v>
      </c>
      <c r="M34" s="3899">
        <f t="shared" si="12"/>
        <v>19</v>
      </c>
      <c r="N34" s="3110">
        <f t="shared" si="4"/>
        <v>65</v>
      </c>
      <c r="O34" s="3111">
        <f t="shared" si="4"/>
        <v>2</v>
      </c>
      <c r="P34" s="3112">
        <f t="shared" si="5"/>
        <v>67</v>
      </c>
    </row>
    <row r="35" spans="1:16">
      <c r="A35" s="1947" t="s">
        <v>292</v>
      </c>
      <c r="B35" s="3888">
        <v>18</v>
      </c>
      <c r="C35" s="3889">
        <v>0</v>
      </c>
      <c r="D35" s="3890">
        <f t="shared" si="9"/>
        <v>18</v>
      </c>
      <c r="E35" s="3898">
        <v>12</v>
      </c>
      <c r="F35" s="3586">
        <v>0</v>
      </c>
      <c r="G35" s="3899">
        <f t="shared" si="10"/>
        <v>12</v>
      </c>
      <c r="H35" s="3898">
        <v>13</v>
      </c>
      <c r="I35" s="3586">
        <v>0</v>
      </c>
      <c r="J35" s="3899">
        <f t="shared" si="11"/>
        <v>13</v>
      </c>
      <c r="K35" s="3898">
        <v>14</v>
      </c>
      <c r="L35" s="3586">
        <v>1</v>
      </c>
      <c r="M35" s="3899">
        <f t="shared" si="12"/>
        <v>15</v>
      </c>
      <c r="N35" s="3110">
        <f t="shared" si="4"/>
        <v>57</v>
      </c>
      <c r="O35" s="3111">
        <f t="shared" si="4"/>
        <v>1</v>
      </c>
      <c r="P35" s="3112">
        <f t="shared" si="5"/>
        <v>58</v>
      </c>
    </row>
    <row r="36" spans="1:16">
      <c r="A36" s="1947" t="s">
        <v>293</v>
      </c>
      <c r="B36" s="3888">
        <v>0</v>
      </c>
      <c r="C36" s="3889">
        <v>0</v>
      </c>
      <c r="D36" s="3890">
        <f t="shared" si="9"/>
        <v>0</v>
      </c>
      <c r="E36" s="3898">
        <v>0</v>
      </c>
      <c r="F36" s="3586">
        <v>0</v>
      </c>
      <c r="G36" s="3899">
        <f t="shared" si="10"/>
        <v>0</v>
      </c>
      <c r="H36" s="3898">
        <v>0</v>
      </c>
      <c r="I36" s="3586">
        <v>0</v>
      </c>
      <c r="J36" s="3899">
        <f t="shared" si="11"/>
        <v>0</v>
      </c>
      <c r="K36" s="3898">
        <v>0</v>
      </c>
      <c r="L36" s="3586">
        <v>0</v>
      </c>
      <c r="M36" s="3899">
        <f t="shared" si="12"/>
        <v>0</v>
      </c>
      <c r="N36" s="3110">
        <f t="shared" si="4"/>
        <v>0</v>
      </c>
      <c r="O36" s="3111">
        <f t="shared" si="4"/>
        <v>0</v>
      </c>
      <c r="P36" s="3112">
        <f t="shared" si="5"/>
        <v>0</v>
      </c>
    </row>
    <row r="37" spans="1:16">
      <c r="A37" s="1947" t="s">
        <v>294</v>
      </c>
      <c r="B37" s="3888">
        <v>61</v>
      </c>
      <c r="C37" s="3889">
        <v>4</v>
      </c>
      <c r="D37" s="3890">
        <f t="shared" si="9"/>
        <v>65</v>
      </c>
      <c r="E37" s="3898">
        <v>46</v>
      </c>
      <c r="F37" s="3586">
        <v>7</v>
      </c>
      <c r="G37" s="3899">
        <f t="shared" si="10"/>
        <v>53</v>
      </c>
      <c r="H37" s="3898">
        <v>37</v>
      </c>
      <c r="I37" s="3586">
        <v>0</v>
      </c>
      <c r="J37" s="3899">
        <f t="shared" si="11"/>
        <v>37</v>
      </c>
      <c r="K37" s="3898">
        <v>54</v>
      </c>
      <c r="L37" s="3586">
        <v>0</v>
      </c>
      <c r="M37" s="3899">
        <f t="shared" si="12"/>
        <v>54</v>
      </c>
      <c r="N37" s="3110">
        <f>B37+E37+H37+K37</f>
        <v>198</v>
      </c>
      <c r="O37" s="3111">
        <f t="shared" si="4"/>
        <v>11</v>
      </c>
      <c r="P37" s="3112">
        <f t="shared" si="5"/>
        <v>209</v>
      </c>
    </row>
    <row r="38" spans="1:16">
      <c r="A38" s="1947" t="s">
        <v>295</v>
      </c>
      <c r="B38" s="3888">
        <v>15</v>
      </c>
      <c r="C38" s="3889">
        <v>0</v>
      </c>
      <c r="D38" s="3890">
        <f t="shared" si="9"/>
        <v>15</v>
      </c>
      <c r="E38" s="3898">
        <v>16</v>
      </c>
      <c r="F38" s="3586">
        <v>0</v>
      </c>
      <c r="G38" s="3899">
        <f t="shared" si="10"/>
        <v>16</v>
      </c>
      <c r="H38" s="3898">
        <v>14</v>
      </c>
      <c r="I38" s="3586">
        <v>0</v>
      </c>
      <c r="J38" s="3899">
        <f t="shared" si="11"/>
        <v>14</v>
      </c>
      <c r="K38" s="3898">
        <v>16</v>
      </c>
      <c r="L38" s="3586">
        <v>0</v>
      </c>
      <c r="M38" s="3899">
        <f t="shared" si="12"/>
        <v>16</v>
      </c>
      <c r="N38" s="3110">
        <f t="shared" si="4"/>
        <v>61</v>
      </c>
      <c r="O38" s="3111">
        <f t="shared" si="4"/>
        <v>0</v>
      </c>
      <c r="P38" s="3112">
        <f t="shared" si="5"/>
        <v>61</v>
      </c>
    </row>
    <row r="39" spans="1:16">
      <c r="A39" s="1947" t="s">
        <v>296</v>
      </c>
      <c r="B39" s="3888">
        <v>0</v>
      </c>
      <c r="C39" s="3889">
        <v>0</v>
      </c>
      <c r="D39" s="3890">
        <f t="shared" si="9"/>
        <v>0</v>
      </c>
      <c r="E39" s="3898">
        <v>7</v>
      </c>
      <c r="F39" s="3586">
        <v>0</v>
      </c>
      <c r="G39" s="3899">
        <f t="shared" si="10"/>
        <v>7</v>
      </c>
      <c r="H39" s="3908">
        <v>0</v>
      </c>
      <c r="I39" s="3587">
        <v>0</v>
      </c>
      <c r="J39" s="3899">
        <f t="shared" si="11"/>
        <v>0</v>
      </c>
      <c r="K39" s="3908">
        <v>0</v>
      </c>
      <c r="L39" s="3587">
        <v>0</v>
      </c>
      <c r="M39" s="3899">
        <f t="shared" si="12"/>
        <v>0</v>
      </c>
      <c r="N39" s="3110">
        <f t="shared" si="4"/>
        <v>7</v>
      </c>
      <c r="O39" s="3111">
        <f t="shared" si="4"/>
        <v>0</v>
      </c>
      <c r="P39" s="3112">
        <f t="shared" si="5"/>
        <v>7</v>
      </c>
    </row>
    <row r="40" spans="1:16" ht="19.5" customHeight="1">
      <c r="A40" s="1947" t="s">
        <v>297</v>
      </c>
      <c r="B40" s="3888">
        <v>0</v>
      </c>
      <c r="C40" s="3889">
        <v>0</v>
      </c>
      <c r="D40" s="3890">
        <f t="shared" si="9"/>
        <v>0</v>
      </c>
      <c r="E40" s="3898">
        <v>12</v>
      </c>
      <c r="F40" s="3586">
        <v>0</v>
      </c>
      <c r="G40" s="3899">
        <f t="shared" si="10"/>
        <v>12</v>
      </c>
      <c r="H40" s="3908">
        <v>0</v>
      </c>
      <c r="I40" s="3587">
        <v>0</v>
      </c>
      <c r="J40" s="3899">
        <f t="shared" si="11"/>
        <v>0</v>
      </c>
      <c r="K40" s="3908">
        <v>0</v>
      </c>
      <c r="L40" s="3587">
        <v>0</v>
      </c>
      <c r="M40" s="3899">
        <f t="shared" si="12"/>
        <v>0</v>
      </c>
      <c r="N40" s="3110">
        <f t="shared" si="4"/>
        <v>12</v>
      </c>
      <c r="O40" s="3111">
        <f t="shared" si="4"/>
        <v>0</v>
      </c>
      <c r="P40" s="3112">
        <f t="shared" si="5"/>
        <v>12</v>
      </c>
    </row>
    <row r="41" spans="1:16">
      <c r="A41" s="1947" t="s">
        <v>298</v>
      </c>
      <c r="B41" s="3888">
        <v>0</v>
      </c>
      <c r="C41" s="3889">
        <v>0</v>
      </c>
      <c r="D41" s="3890">
        <f t="shared" si="9"/>
        <v>0</v>
      </c>
      <c r="E41" s="3898">
        <v>11</v>
      </c>
      <c r="F41" s="3586">
        <v>0</v>
      </c>
      <c r="G41" s="3899">
        <f t="shared" si="10"/>
        <v>11</v>
      </c>
      <c r="H41" s="3908">
        <v>0</v>
      </c>
      <c r="I41" s="3587">
        <v>0</v>
      </c>
      <c r="J41" s="3899">
        <f t="shared" si="11"/>
        <v>0</v>
      </c>
      <c r="K41" s="3908">
        <v>0</v>
      </c>
      <c r="L41" s="3587">
        <v>0</v>
      </c>
      <c r="M41" s="3899">
        <f t="shared" si="12"/>
        <v>0</v>
      </c>
      <c r="N41" s="3110">
        <f t="shared" si="4"/>
        <v>11</v>
      </c>
      <c r="O41" s="3111">
        <f t="shared" si="4"/>
        <v>0</v>
      </c>
      <c r="P41" s="3112">
        <f t="shared" si="5"/>
        <v>11</v>
      </c>
    </row>
    <row r="42" spans="1:16" ht="28.5" customHeight="1">
      <c r="A42" s="1947" t="s">
        <v>299</v>
      </c>
      <c r="B42" s="3888">
        <v>0</v>
      </c>
      <c r="C42" s="3889">
        <v>0</v>
      </c>
      <c r="D42" s="3890">
        <f t="shared" si="9"/>
        <v>0</v>
      </c>
      <c r="E42" s="3898">
        <v>9</v>
      </c>
      <c r="F42" s="3586">
        <v>0</v>
      </c>
      <c r="G42" s="3899">
        <f t="shared" si="10"/>
        <v>9</v>
      </c>
      <c r="H42" s="3908">
        <v>0</v>
      </c>
      <c r="I42" s="3587">
        <v>0</v>
      </c>
      <c r="J42" s="3899">
        <f t="shared" si="11"/>
        <v>0</v>
      </c>
      <c r="K42" s="3908">
        <v>0</v>
      </c>
      <c r="L42" s="3587">
        <v>0</v>
      </c>
      <c r="M42" s="3899">
        <f t="shared" si="12"/>
        <v>0</v>
      </c>
      <c r="N42" s="3110">
        <f t="shared" si="4"/>
        <v>9</v>
      </c>
      <c r="O42" s="3111">
        <f t="shared" si="4"/>
        <v>0</v>
      </c>
      <c r="P42" s="3112">
        <f t="shared" si="5"/>
        <v>9</v>
      </c>
    </row>
    <row r="43" spans="1:16">
      <c r="A43" s="1947" t="s">
        <v>300</v>
      </c>
      <c r="B43" s="3888">
        <v>11</v>
      </c>
      <c r="C43" s="3889">
        <v>0</v>
      </c>
      <c r="D43" s="3890">
        <f t="shared" si="9"/>
        <v>11</v>
      </c>
      <c r="E43" s="3898">
        <v>0</v>
      </c>
      <c r="F43" s="3586">
        <v>0</v>
      </c>
      <c r="G43" s="3899">
        <f t="shared" si="10"/>
        <v>0</v>
      </c>
      <c r="H43" s="3908">
        <v>7</v>
      </c>
      <c r="I43" s="3587">
        <v>1</v>
      </c>
      <c r="J43" s="3899">
        <f t="shared" si="11"/>
        <v>8</v>
      </c>
      <c r="K43" s="3908">
        <v>0</v>
      </c>
      <c r="L43" s="3587">
        <v>0</v>
      </c>
      <c r="M43" s="3899">
        <f t="shared" si="12"/>
        <v>0</v>
      </c>
      <c r="N43" s="3110">
        <f t="shared" si="4"/>
        <v>18</v>
      </c>
      <c r="O43" s="3111">
        <f t="shared" si="4"/>
        <v>1</v>
      </c>
      <c r="P43" s="3112">
        <f t="shared" si="5"/>
        <v>19</v>
      </c>
    </row>
    <row r="44" spans="1:16">
      <c r="A44" s="1947" t="s">
        <v>301</v>
      </c>
      <c r="B44" s="3888">
        <v>9</v>
      </c>
      <c r="C44" s="3889">
        <v>0</v>
      </c>
      <c r="D44" s="3890">
        <f t="shared" si="9"/>
        <v>9</v>
      </c>
      <c r="E44" s="3898">
        <v>0</v>
      </c>
      <c r="F44" s="3586">
        <v>0</v>
      </c>
      <c r="G44" s="3899">
        <f t="shared" si="10"/>
        <v>0</v>
      </c>
      <c r="H44" s="3908">
        <v>17</v>
      </c>
      <c r="I44" s="3587">
        <v>0</v>
      </c>
      <c r="J44" s="3899">
        <f t="shared" si="11"/>
        <v>17</v>
      </c>
      <c r="K44" s="3908">
        <v>0</v>
      </c>
      <c r="L44" s="3587">
        <v>0</v>
      </c>
      <c r="M44" s="3899">
        <f t="shared" si="12"/>
        <v>0</v>
      </c>
      <c r="N44" s="3110">
        <f t="shared" si="4"/>
        <v>26</v>
      </c>
      <c r="O44" s="3111">
        <f t="shared" si="4"/>
        <v>0</v>
      </c>
      <c r="P44" s="3112">
        <f t="shared" si="5"/>
        <v>26</v>
      </c>
    </row>
    <row r="45" spans="1:16">
      <c r="A45" s="1947" t="s">
        <v>302</v>
      </c>
      <c r="B45" s="3888">
        <v>0</v>
      </c>
      <c r="C45" s="3889">
        <v>0</v>
      </c>
      <c r="D45" s="3890">
        <f t="shared" si="9"/>
        <v>0</v>
      </c>
      <c r="E45" s="3898">
        <v>0</v>
      </c>
      <c r="F45" s="3586">
        <v>0</v>
      </c>
      <c r="G45" s="3899">
        <f t="shared" si="10"/>
        <v>0</v>
      </c>
      <c r="H45" s="3908">
        <v>3</v>
      </c>
      <c r="I45" s="3587">
        <v>0</v>
      </c>
      <c r="J45" s="3899">
        <f t="shared" si="11"/>
        <v>3</v>
      </c>
      <c r="K45" s="3908">
        <v>0</v>
      </c>
      <c r="L45" s="3587">
        <v>0</v>
      </c>
      <c r="M45" s="3899">
        <f t="shared" si="12"/>
        <v>0</v>
      </c>
      <c r="N45" s="3110">
        <f t="shared" si="4"/>
        <v>3</v>
      </c>
      <c r="O45" s="3111">
        <f t="shared" si="4"/>
        <v>0</v>
      </c>
      <c r="P45" s="3112">
        <f t="shared" si="5"/>
        <v>3</v>
      </c>
    </row>
    <row r="46" spans="1:16">
      <c r="A46" s="1947" t="s">
        <v>303</v>
      </c>
      <c r="B46" s="3888">
        <v>7</v>
      </c>
      <c r="C46" s="3889">
        <v>0</v>
      </c>
      <c r="D46" s="3890">
        <f t="shared" si="9"/>
        <v>7</v>
      </c>
      <c r="E46" s="3898">
        <v>0</v>
      </c>
      <c r="F46" s="3586">
        <v>0</v>
      </c>
      <c r="G46" s="3899">
        <f t="shared" si="10"/>
        <v>0</v>
      </c>
      <c r="H46" s="3908">
        <v>8</v>
      </c>
      <c r="I46" s="3587">
        <v>0</v>
      </c>
      <c r="J46" s="3899">
        <f t="shared" si="11"/>
        <v>8</v>
      </c>
      <c r="K46" s="3908">
        <v>0</v>
      </c>
      <c r="L46" s="3587">
        <v>0</v>
      </c>
      <c r="M46" s="3899">
        <f t="shared" si="12"/>
        <v>0</v>
      </c>
      <c r="N46" s="3110">
        <f t="shared" si="4"/>
        <v>15</v>
      </c>
      <c r="O46" s="3111">
        <f t="shared" si="4"/>
        <v>0</v>
      </c>
      <c r="P46" s="3112">
        <f t="shared" si="5"/>
        <v>15</v>
      </c>
    </row>
    <row r="47" spans="1:16">
      <c r="A47" s="1947" t="s">
        <v>304</v>
      </c>
      <c r="B47" s="3888">
        <v>0</v>
      </c>
      <c r="C47" s="3889">
        <v>0</v>
      </c>
      <c r="D47" s="3890">
        <f t="shared" si="9"/>
        <v>0</v>
      </c>
      <c r="E47" s="3898">
        <v>0</v>
      </c>
      <c r="F47" s="3586">
        <v>0</v>
      </c>
      <c r="G47" s="3899">
        <f t="shared" si="10"/>
        <v>0</v>
      </c>
      <c r="H47" s="3908">
        <v>0</v>
      </c>
      <c r="I47" s="3587">
        <v>0</v>
      </c>
      <c r="J47" s="3899">
        <f t="shared" si="11"/>
        <v>0</v>
      </c>
      <c r="K47" s="3908">
        <v>9</v>
      </c>
      <c r="L47" s="3587">
        <v>0</v>
      </c>
      <c r="M47" s="3899">
        <f t="shared" si="12"/>
        <v>9</v>
      </c>
      <c r="N47" s="3110">
        <f t="shared" si="4"/>
        <v>9</v>
      </c>
      <c r="O47" s="3111">
        <f t="shared" si="4"/>
        <v>0</v>
      </c>
      <c r="P47" s="3112">
        <f t="shared" si="5"/>
        <v>9</v>
      </c>
    </row>
    <row r="48" spans="1:16">
      <c r="A48" s="1947" t="s">
        <v>308</v>
      </c>
      <c r="B48" s="3888">
        <v>0</v>
      </c>
      <c r="C48" s="3889">
        <v>0</v>
      </c>
      <c r="D48" s="3890">
        <f t="shared" si="9"/>
        <v>0</v>
      </c>
      <c r="E48" s="3898">
        <v>0</v>
      </c>
      <c r="F48" s="3586">
        <v>0</v>
      </c>
      <c r="G48" s="3899">
        <f t="shared" si="10"/>
        <v>0</v>
      </c>
      <c r="H48" s="3908">
        <v>0</v>
      </c>
      <c r="I48" s="3587">
        <v>0</v>
      </c>
      <c r="J48" s="3899">
        <f t="shared" si="11"/>
        <v>0</v>
      </c>
      <c r="K48" s="3908">
        <v>10</v>
      </c>
      <c r="L48" s="3587">
        <v>0</v>
      </c>
      <c r="M48" s="3899">
        <f t="shared" si="12"/>
        <v>10</v>
      </c>
      <c r="N48" s="3110">
        <f t="shared" si="4"/>
        <v>10</v>
      </c>
      <c r="O48" s="3111">
        <f t="shared" si="4"/>
        <v>0</v>
      </c>
      <c r="P48" s="3112">
        <f t="shared" si="5"/>
        <v>10</v>
      </c>
    </row>
    <row r="49" spans="1:16">
      <c r="A49" s="1947" t="s">
        <v>306</v>
      </c>
      <c r="B49" s="3888">
        <v>0</v>
      </c>
      <c r="C49" s="3889">
        <v>0</v>
      </c>
      <c r="D49" s="3890">
        <f t="shared" si="9"/>
        <v>0</v>
      </c>
      <c r="E49" s="3898">
        <v>0</v>
      </c>
      <c r="F49" s="3586">
        <v>0</v>
      </c>
      <c r="G49" s="3899">
        <f t="shared" si="10"/>
        <v>0</v>
      </c>
      <c r="H49" s="3908">
        <v>0</v>
      </c>
      <c r="I49" s="3587">
        <v>0</v>
      </c>
      <c r="J49" s="3899">
        <f t="shared" si="11"/>
        <v>0</v>
      </c>
      <c r="K49" s="3908">
        <v>4</v>
      </c>
      <c r="L49" s="3587">
        <v>0</v>
      </c>
      <c r="M49" s="3899">
        <f t="shared" si="12"/>
        <v>4</v>
      </c>
      <c r="N49" s="3110">
        <f t="shared" si="4"/>
        <v>4</v>
      </c>
      <c r="O49" s="3111">
        <f t="shared" si="4"/>
        <v>0</v>
      </c>
      <c r="P49" s="3112">
        <f t="shared" si="5"/>
        <v>4</v>
      </c>
    </row>
    <row r="50" spans="1:16" ht="21" thickBot="1">
      <c r="A50" s="1947" t="s">
        <v>307</v>
      </c>
      <c r="B50" s="3888">
        <v>0</v>
      </c>
      <c r="C50" s="3889">
        <v>0</v>
      </c>
      <c r="D50" s="3890">
        <f t="shared" si="9"/>
        <v>0</v>
      </c>
      <c r="E50" s="3898">
        <v>0</v>
      </c>
      <c r="F50" s="3586">
        <v>0</v>
      </c>
      <c r="G50" s="3899">
        <f t="shared" si="10"/>
        <v>0</v>
      </c>
      <c r="H50" s="3908">
        <v>0</v>
      </c>
      <c r="I50" s="3587">
        <v>0</v>
      </c>
      <c r="J50" s="3899">
        <f t="shared" si="11"/>
        <v>0</v>
      </c>
      <c r="K50" s="3908">
        <v>11</v>
      </c>
      <c r="L50" s="3587">
        <v>0</v>
      </c>
      <c r="M50" s="3899">
        <f t="shared" si="12"/>
        <v>11</v>
      </c>
      <c r="N50" s="3110">
        <f t="shared" si="4"/>
        <v>11</v>
      </c>
      <c r="O50" s="3111">
        <f t="shared" si="4"/>
        <v>0</v>
      </c>
      <c r="P50" s="3112">
        <f t="shared" si="5"/>
        <v>11</v>
      </c>
    </row>
    <row r="51" spans="1:16" ht="30.75" customHeight="1" thickBot="1">
      <c r="A51" s="1954" t="s">
        <v>17</v>
      </c>
      <c r="B51" s="3892">
        <f t="shared" ref="B51:D51" si="13">SUM(B32:B50)</f>
        <v>192</v>
      </c>
      <c r="C51" s="3893">
        <f t="shared" si="13"/>
        <v>6</v>
      </c>
      <c r="D51" s="3894">
        <f t="shared" si="13"/>
        <v>198</v>
      </c>
      <c r="E51" s="3901">
        <f t="shared" ref="E51:M51" si="14">SUM(E32:E50)</f>
        <v>181</v>
      </c>
      <c r="F51" s="3902">
        <f t="shared" si="14"/>
        <v>9</v>
      </c>
      <c r="G51" s="3903">
        <f t="shared" si="14"/>
        <v>190</v>
      </c>
      <c r="H51" s="3901">
        <f t="shared" si="14"/>
        <v>158</v>
      </c>
      <c r="I51" s="3902">
        <f t="shared" si="14"/>
        <v>1</v>
      </c>
      <c r="J51" s="3903">
        <f t="shared" si="14"/>
        <v>159</v>
      </c>
      <c r="K51" s="3901">
        <f t="shared" si="14"/>
        <v>181</v>
      </c>
      <c r="L51" s="3902">
        <f t="shared" si="14"/>
        <v>6</v>
      </c>
      <c r="M51" s="3903">
        <f t="shared" si="14"/>
        <v>187</v>
      </c>
      <c r="N51" s="3113">
        <f t="shared" ref="N51:P51" si="15">SUM(N32:N50)</f>
        <v>712</v>
      </c>
      <c r="O51" s="3114">
        <f t="shared" si="15"/>
        <v>22</v>
      </c>
      <c r="P51" s="3115">
        <f t="shared" si="15"/>
        <v>734</v>
      </c>
    </row>
    <row r="52" spans="1:16" ht="33" customHeight="1" thickBot="1">
      <c r="A52" s="1955" t="s">
        <v>18</v>
      </c>
      <c r="B52" s="3891"/>
      <c r="C52" s="3891"/>
      <c r="D52" s="3891"/>
      <c r="E52" s="3906"/>
      <c r="F52" s="3906"/>
      <c r="G52" s="3906"/>
      <c r="H52" s="3906"/>
      <c r="I52" s="3906"/>
      <c r="J52" s="3906"/>
      <c r="K52" s="3906"/>
      <c r="L52" s="3906"/>
      <c r="M52" s="3906"/>
      <c r="N52" s="3116"/>
      <c r="O52" s="3116"/>
      <c r="P52" s="3117"/>
    </row>
    <row r="53" spans="1:16" ht="26.25" customHeight="1" thickBot="1">
      <c r="A53" s="1945" t="s">
        <v>288</v>
      </c>
      <c r="B53" s="3891"/>
      <c r="C53" s="3891"/>
      <c r="D53" s="3891"/>
      <c r="E53" s="3909"/>
      <c r="F53" s="3909"/>
      <c r="G53" s="3895"/>
      <c r="H53" s="3909"/>
      <c r="I53" s="3909"/>
      <c r="J53" s="3895"/>
      <c r="K53" s="3909"/>
      <c r="L53" s="3909"/>
      <c r="M53" s="3895"/>
      <c r="N53" s="3116"/>
      <c r="O53" s="3116"/>
      <c r="P53" s="3117"/>
    </row>
    <row r="54" spans="1:16">
      <c r="A54" s="1946" t="s">
        <v>289</v>
      </c>
      <c r="B54" s="3885">
        <v>0</v>
      </c>
      <c r="C54" s="3886">
        <v>2</v>
      </c>
      <c r="D54" s="3887">
        <f>B54+C54</f>
        <v>2</v>
      </c>
      <c r="E54" s="3896">
        <v>1</v>
      </c>
      <c r="F54" s="2679">
        <v>0</v>
      </c>
      <c r="G54" s="3897">
        <f>E54+F54</f>
        <v>1</v>
      </c>
      <c r="H54" s="3910">
        <v>1</v>
      </c>
      <c r="I54" s="2680">
        <v>0</v>
      </c>
      <c r="J54" s="3897">
        <f>H54+I54</f>
        <v>1</v>
      </c>
      <c r="K54" s="3910">
        <v>0</v>
      </c>
      <c r="L54" s="2680">
        <v>0</v>
      </c>
      <c r="M54" s="3897">
        <f>K54+L54</f>
        <v>0</v>
      </c>
      <c r="N54" s="3107">
        <f t="shared" si="4"/>
        <v>2</v>
      </c>
      <c r="O54" s="3108">
        <f t="shared" si="4"/>
        <v>2</v>
      </c>
      <c r="P54" s="3109">
        <f t="shared" si="5"/>
        <v>4</v>
      </c>
    </row>
    <row r="55" spans="1:16">
      <c r="A55" s="1947" t="s">
        <v>290</v>
      </c>
      <c r="B55" s="3888">
        <v>0</v>
      </c>
      <c r="C55" s="3889">
        <v>0</v>
      </c>
      <c r="D55" s="3890">
        <f t="shared" ref="D55:D72" si="16">B55+C55</f>
        <v>0</v>
      </c>
      <c r="E55" s="3898">
        <v>0</v>
      </c>
      <c r="F55" s="3586">
        <v>0</v>
      </c>
      <c r="G55" s="3899">
        <f t="shared" ref="G55:G72" si="17">E55+F55</f>
        <v>0</v>
      </c>
      <c r="H55" s="3908">
        <v>0</v>
      </c>
      <c r="I55" s="3587">
        <v>0</v>
      </c>
      <c r="J55" s="3899">
        <f t="shared" ref="J55:J72" si="18">H55+I55</f>
        <v>0</v>
      </c>
      <c r="K55" s="3908">
        <v>0</v>
      </c>
      <c r="L55" s="3587">
        <v>0</v>
      </c>
      <c r="M55" s="3899">
        <f t="shared" ref="M55:M72" si="19">K55+L55</f>
        <v>0</v>
      </c>
      <c r="N55" s="3110">
        <f t="shared" si="4"/>
        <v>0</v>
      </c>
      <c r="O55" s="3111">
        <f t="shared" si="4"/>
        <v>0</v>
      </c>
      <c r="P55" s="3112">
        <f t="shared" si="5"/>
        <v>0</v>
      </c>
    </row>
    <row r="56" spans="1:16">
      <c r="A56" s="1947" t="s">
        <v>291</v>
      </c>
      <c r="B56" s="3888">
        <v>0</v>
      </c>
      <c r="C56" s="3889">
        <v>0</v>
      </c>
      <c r="D56" s="3890">
        <f t="shared" si="16"/>
        <v>0</v>
      </c>
      <c r="E56" s="3898">
        <v>0</v>
      </c>
      <c r="F56" s="3586">
        <v>0</v>
      </c>
      <c r="G56" s="3899">
        <f t="shared" si="17"/>
        <v>0</v>
      </c>
      <c r="H56" s="3908">
        <v>1</v>
      </c>
      <c r="I56" s="3587">
        <v>0</v>
      </c>
      <c r="J56" s="3899">
        <f t="shared" si="18"/>
        <v>1</v>
      </c>
      <c r="K56" s="3908">
        <v>0</v>
      </c>
      <c r="L56" s="3587">
        <v>0</v>
      </c>
      <c r="M56" s="3899">
        <f t="shared" si="19"/>
        <v>0</v>
      </c>
      <c r="N56" s="3110">
        <f t="shared" si="4"/>
        <v>1</v>
      </c>
      <c r="O56" s="3111">
        <f t="shared" si="4"/>
        <v>0</v>
      </c>
      <c r="P56" s="3112">
        <f t="shared" si="5"/>
        <v>1</v>
      </c>
    </row>
    <row r="57" spans="1:16">
      <c r="A57" s="1947" t="s">
        <v>292</v>
      </c>
      <c r="B57" s="3888">
        <v>0</v>
      </c>
      <c r="C57" s="3889">
        <v>0</v>
      </c>
      <c r="D57" s="3890">
        <f t="shared" si="16"/>
        <v>0</v>
      </c>
      <c r="E57" s="3898">
        <v>0</v>
      </c>
      <c r="F57" s="3586">
        <v>0</v>
      </c>
      <c r="G57" s="3899">
        <f t="shared" si="17"/>
        <v>0</v>
      </c>
      <c r="H57" s="3908">
        <v>0</v>
      </c>
      <c r="I57" s="3587">
        <v>0</v>
      </c>
      <c r="J57" s="3899">
        <f t="shared" si="18"/>
        <v>0</v>
      </c>
      <c r="K57" s="3908">
        <v>0</v>
      </c>
      <c r="L57" s="3587">
        <v>0</v>
      </c>
      <c r="M57" s="3899">
        <f t="shared" si="19"/>
        <v>0</v>
      </c>
      <c r="N57" s="3110">
        <f t="shared" si="4"/>
        <v>0</v>
      </c>
      <c r="O57" s="3111">
        <f t="shared" si="4"/>
        <v>0</v>
      </c>
      <c r="P57" s="3112">
        <f t="shared" si="5"/>
        <v>0</v>
      </c>
    </row>
    <row r="58" spans="1:16">
      <c r="A58" s="1947" t="s">
        <v>293</v>
      </c>
      <c r="B58" s="3888">
        <v>0</v>
      </c>
      <c r="C58" s="3889">
        <v>0</v>
      </c>
      <c r="D58" s="3890">
        <f t="shared" si="16"/>
        <v>0</v>
      </c>
      <c r="E58" s="3898">
        <v>0</v>
      </c>
      <c r="F58" s="3586">
        <v>0</v>
      </c>
      <c r="G58" s="3899">
        <f t="shared" si="17"/>
        <v>0</v>
      </c>
      <c r="H58" s="3908">
        <v>0</v>
      </c>
      <c r="I58" s="3587">
        <v>0</v>
      </c>
      <c r="J58" s="3899">
        <f t="shared" si="18"/>
        <v>0</v>
      </c>
      <c r="K58" s="3908">
        <v>0</v>
      </c>
      <c r="L58" s="3587">
        <v>0</v>
      </c>
      <c r="M58" s="3899">
        <f t="shared" si="19"/>
        <v>0</v>
      </c>
      <c r="N58" s="3110">
        <f t="shared" si="4"/>
        <v>0</v>
      </c>
      <c r="O58" s="3111">
        <f t="shared" si="4"/>
        <v>0</v>
      </c>
      <c r="P58" s="3112">
        <f t="shared" si="5"/>
        <v>0</v>
      </c>
    </row>
    <row r="59" spans="1:16">
      <c r="A59" s="1947" t="s">
        <v>294</v>
      </c>
      <c r="B59" s="3888">
        <v>0</v>
      </c>
      <c r="C59" s="3889">
        <v>0</v>
      </c>
      <c r="D59" s="3890">
        <f t="shared" si="16"/>
        <v>0</v>
      </c>
      <c r="E59" s="3898">
        <v>1</v>
      </c>
      <c r="F59" s="3586">
        <v>0</v>
      </c>
      <c r="G59" s="3899">
        <f t="shared" si="17"/>
        <v>1</v>
      </c>
      <c r="H59" s="3908">
        <v>2</v>
      </c>
      <c r="I59" s="3587">
        <v>0</v>
      </c>
      <c r="J59" s="3899">
        <f t="shared" si="18"/>
        <v>2</v>
      </c>
      <c r="K59" s="3908">
        <v>2</v>
      </c>
      <c r="L59" s="3587">
        <v>0</v>
      </c>
      <c r="M59" s="3899">
        <f t="shared" si="19"/>
        <v>2</v>
      </c>
      <c r="N59" s="3110">
        <f t="shared" si="4"/>
        <v>5</v>
      </c>
      <c r="O59" s="3111">
        <f t="shared" si="4"/>
        <v>0</v>
      </c>
      <c r="P59" s="3112">
        <f t="shared" si="5"/>
        <v>5</v>
      </c>
    </row>
    <row r="60" spans="1:16">
      <c r="A60" s="1947" t="s">
        <v>295</v>
      </c>
      <c r="B60" s="3888">
        <v>0</v>
      </c>
      <c r="C60" s="3889">
        <v>0</v>
      </c>
      <c r="D60" s="3890">
        <f t="shared" si="16"/>
        <v>0</v>
      </c>
      <c r="E60" s="3898">
        <v>0</v>
      </c>
      <c r="F60" s="3586">
        <v>0</v>
      </c>
      <c r="G60" s="3899">
        <f t="shared" si="17"/>
        <v>0</v>
      </c>
      <c r="H60" s="3908">
        <v>0</v>
      </c>
      <c r="I60" s="3587">
        <v>0</v>
      </c>
      <c r="J60" s="3899">
        <f t="shared" si="18"/>
        <v>0</v>
      </c>
      <c r="K60" s="3908">
        <v>0</v>
      </c>
      <c r="L60" s="3587">
        <v>0</v>
      </c>
      <c r="M60" s="3899">
        <f t="shared" si="19"/>
        <v>0</v>
      </c>
      <c r="N60" s="3110">
        <f t="shared" si="4"/>
        <v>0</v>
      </c>
      <c r="O60" s="3111">
        <f t="shared" si="4"/>
        <v>0</v>
      </c>
      <c r="P60" s="3112">
        <f t="shared" si="5"/>
        <v>0</v>
      </c>
    </row>
    <row r="61" spans="1:16">
      <c r="A61" s="1947" t="s">
        <v>296</v>
      </c>
      <c r="B61" s="3888">
        <v>0</v>
      </c>
      <c r="C61" s="3889">
        <v>0</v>
      </c>
      <c r="D61" s="3890">
        <f t="shared" si="16"/>
        <v>0</v>
      </c>
      <c r="E61" s="3898">
        <v>0</v>
      </c>
      <c r="F61" s="3586">
        <v>0</v>
      </c>
      <c r="G61" s="3899">
        <f t="shared" si="17"/>
        <v>0</v>
      </c>
      <c r="H61" s="3908">
        <v>0</v>
      </c>
      <c r="I61" s="3587">
        <v>0</v>
      </c>
      <c r="J61" s="3899">
        <f t="shared" si="18"/>
        <v>0</v>
      </c>
      <c r="K61" s="3908">
        <v>0</v>
      </c>
      <c r="L61" s="3587">
        <v>0</v>
      </c>
      <c r="M61" s="3899">
        <f t="shared" si="19"/>
        <v>0</v>
      </c>
      <c r="N61" s="3110">
        <f t="shared" si="4"/>
        <v>0</v>
      </c>
      <c r="O61" s="3111">
        <f t="shared" si="4"/>
        <v>0</v>
      </c>
      <c r="P61" s="3112">
        <f t="shared" si="5"/>
        <v>0</v>
      </c>
    </row>
    <row r="62" spans="1:16" ht="27" customHeight="1">
      <c r="A62" s="1947" t="s">
        <v>297</v>
      </c>
      <c r="B62" s="3888">
        <v>0</v>
      </c>
      <c r="C62" s="3889">
        <v>0</v>
      </c>
      <c r="D62" s="3890">
        <f t="shared" si="16"/>
        <v>0</v>
      </c>
      <c r="E62" s="3898">
        <v>0</v>
      </c>
      <c r="F62" s="3586">
        <v>0</v>
      </c>
      <c r="G62" s="3899">
        <f t="shared" si="17"/>
        <v>0</v>
      </c>
      <c r="H62" s="3908">
        <v>0</v>
      </c>
      <c r="I62" s="3587">
        <v>0</v>
      </c>
      <c r="J62" s="3899">
        <f t="shared" si="18"/>
        <v>0</v>
      </c>
      <c r="K62" s="3908">
        <v>0</v>
      </c>
      <c r="L62" s="3587">
        <v>0</v>
      </c>
      <c r="M62" s="3899">
        <f t="shared" si="19"/>
        <v>0</v>
      </c>
      <c r="N62" s="3110">
        <f t="shared" si="4"/>
        <v>0</v>
      </c>
      <c r="O62" s="3111">
        <f t="shared" si="4"/>
        <v>0</v>
      </c>
      <c r="P62" s="3112">
        <f t="shared" si="5"/>
        <v>0</v>
      </c>
    </row>
    <row r="63" spans="1:16">
      <c r="A63" s="1947" t="s">
        <v>298</v>
      </c>
      <c r="B63" s="3888">
        <v>0</v>
      </c>
      <c r="C63" s="3889">
        <v>0</v>
      </c>
      <c r="D63" s="3890">
        <f t="shared" si="16"/>
        <v>0</v>
      </c>
      <c r="E63" s="3898">
        <v>1</v>
      </c>
      <c r="F63" s="3586">
        <v>0</v>
      </c>
      <c r="G63" s="3899">
        <f t="shared" si="17"/>
        <v>1</v>
      </c>
      <c r="H63" s="3908">
        <v>0</v>
      </c>
      <c r="I63" s="3587">
        <v>0</v>
      </c>
      <c r="J63" s="3899">
        <f t="shared" si="18"/>
        <v>0</v>
      </c>
      <c r="K63" s="3908">
        <v>0</v>
      </c>
      <c r="L63" s="3587">
        <v>0</v>
      </c>
      <c r="M63" s="3899">
        <f t="shared" si="19"/>
        <v>0</v>
      </c>
      <c r="N63" s="3110">
        <f t="shared" si="4"/>
        <v>1</v>
      </c>
      <c r="O63" s="3111">
        <f t="shared" si="4"/>
        <v>0</v>
      </c>
      <c r="P63" s="3112">
        <f t="shared" si="5"/>
        <v>1</v>
      </c>
    </row>
    <row r="64" spans="1:16" ht="24.75" customHeight="1">
      <c r="A64" s="1947" t="s">
        <v>299</v>
      </c>
      <c r="B64" s="3888">
        <v>0</v>
      </c>
      <c r="C64" s="3889">
        <v>0</v>
      </c>
      <c r="D64" s="3890">
        <f t="shared" si="16"/>
        <v>0</v>
      </c>
      <c r="E64" s="3898">
        <v>0</v>
      </c>
      <c r="F64" s="3586">
        <v>0</v>
      </c>
      <c r="G64" s="3899">
        <f t="shared" si="17"/>
        <v>0</v>
      </c>
      <c r="H64" s="3908">
        <v>0</v>
      </c>
      <c r="I64" s="3587">
        <v>0</v>
      </c>
      <c r="J64" s="3899">
        <f t="shared" si="18"/>
        <v>0</v>
      </c>
      <c r="K64" s="3908">
        <v>0</v>
      </c>
      <c r="L64" s="3587">
        <v>0</v>
      </c>
      <c r="M64" s="3899">
        <f t="shared" si="19"/>
        <v>0</v>
      </c>
      <c r="N64" s="3110">
        <f t="shared" si="4"/>
        <v>0</v>
      </c>
      <c r="O64" s="3111">
        <f t="shared" si="4"/>
        <v>0</v>
      </c>
      <c r="P64" s="3112">
        <f t="shared" si="5"/>
        <v>0</v>
      </c>
    </row>
    <row r="65" spans="1:16">
      <c r="A65" s="1947" t="s">
        <v>300</v>
      </c>
      <c r="B65" s="3888">
        <v>0</v>
      </c>
      <c r="C65" s="3889">
        <v>0</v>
      </c>
      <c r="D65" s="3890">
        <f t="shared" si="16"/>
        <v>0</v>
      </c>
      <c r="E65" s="3898">
        <v>0</v>
      </c>
      <c r="F65" s="3586">
        <v>0</v>
      </c>
      <c r="G65" s="3899">
        <f t="shared" si="17"/>
        <v>0</v>
      </c>
      <c r="H65" s="3908">
        <v>0</v>
      </c>
      <c r="I65" s="3587">
        <v>0</v>
      </c>
      <c r="J65" s="3899">
        <f t="shared" si="18"/>
        <v>0</v>
      </c>
      <c r="K65" s="3908">
        <v>0</v>
      </c>
      <c r="L65" s="3587">
        <v>0</v>
      </c>
      <c r="M65" s="3899">
        <f t="shared" si="19"/>
        <v>0</v>
      </c>
      <c r="N65" s="3110">
        <f t="shared" si="4"/>
        <v>0</v>
      </c>
      <c r="O65" s="3111">
        <f t="shared" si="4"/>
        <v>0</v>
      </c>
      <c r="P65" s="3112">
        <f t="shared" si="5"/>
        <v>0</v>
      </c>
    </row>
    <row r="66" spans="1:16">
      <c r="A66" s="1947" t="s">
        <v>301</v>
      </c>
      <c r="B66" s="3888">
        <v>1</v>
      </c>
      <c r="C66" s="3889">
        <v>0</v>
      </c>
      <c r="D66" s="3890">
        <f t="shared" si="16"/>
        <v>1</v>
      </c>
      <c r="E66" s="3898">
        <v>0</v>
      </c>
      <c r="F66" s="3586">
        <v>0</v>
      </c>
      <c r="G66" s="3899">
        <f t="shared" si="17"/>
        <v>0</v>
      </c>
      <c r="H66" s="3908">
        <v>2</v>
      </c>
      <c r="I66" s="3587">
        <v>0</v>
      </c>
      <c r="J66" s="3899">
        <f t="shared" si="18"/>
        <v>2</v>
      </c>
      <c r="K66" s="3908">
        <v>0</v>
      </c>
      <c r="L66" s="3587">
        <v>0</v>
      </c>
      <c r="M66" s="3899">
        <f t="shared" si="19"/>
        <v>0</v>
      </c>
      <c r="N66" s="3110">
        <f t="shared" ref="N66:O72" si="20">B66+E66+H66+K66</f>
        <v>3</v>
      </c>
      <c r="O66" s="3111">
        <f t="shared" si="20"/>
        <v>0</v>
      </c>
      <c r="P66" s="3112">
        <f t="shared" si="5"/>
        <v>3</v>
      </c>
    </row>
    <row r="67" spans="1:16">
      <c r="A67" s="1947" t="s">
        <v>302</v>
      </c>
      <c r="B67" s="3888">
        <v>0</v>
      </c>
      <c r="C67" s="3889">
        <v>0</v>
      </c>
      <c r="D67" s="3890">
        <f t="shared" si="16"/>
        <v>0</v>
      </c>
      <c r="E67" s="3898">
        <v>0</v>
      </c>
      <c r="F67" s="3586">
        <v>0</v>
      </c>
      <c r="G67" s="3899">
        <f t="shared" si="17"/>
        <v>0</v>
      </c>
      <c r="H67" s="3908">
        <v>0</v>
      </c>
      <c r="I67" s="3587">
        <v>0</v>
      </c>
      <c r="J67" s="3899">
        <f t="shared" si="18"/>
        <v>0</v>
      </c>
      <c r="K67" s="3908">
        <v>0</v>
      </c>
      <c r="L67" s="3587">
        <v>0</v>
      </c>
      <c r="M67" s="3899">
        <f t="shared" si="19"/>
        <v>0</v>
      </c>
      <c r="N67" s="3110">
        <f t="shared" si="20"/>
        <v>0</v>
      </c>
      <c r="O67" s="3111">
        <f t="shared" si="20"/>
        <v>0</v>
      </c>
      <c r="P67" s="3112">
        <f t="shared" si="5"/>
        <v>0</v>
      </c>
    </row>
    <row r="68" spans="1:16">
      <c r="A68" s="1947" t="s">
        <v>303</v>
      </c>
      <c r="B68" s="3888">
        <v>0</v>
      </c>
      <c r="C68" s="3889">
        <v>0</v>
      </c>
      <c r="D68" s="3890">
        <f t="shared" si="16"/>
        <v>0</v>
      </c>
      <c r="E68" s="3898">
        <v>0</v>
      </c>
      <c r="F68" s="3586">
        <v>0</v>
      </c>
      <c r="G68" s="3899">
        <v>0</v>
      </c>
      <c r="H68" s="3908">
        <v>0</v>
      </c>
      <c r="I68" s="3587">
        <v>0</v>
      </c>
      <c r="J68" s="3899">
        <f t="shared" si="18"/>
        <v>0</v>
      </c>
      <c r="K68" s="3908">
        <v>0</v>
      </c>
      <c r="L68" s="3587">
        <v>0</v>
      </c>
      <c r="M68" s="3899">
        <f t="shared" si="19"/>
        <v>0</v>
      </c>
      <c r="N68" s="3110">
        <f t="shared" si="20"/>
        <v>0</v>
      </c>
      <c r="O68" s="3111">
        <f t="shared" si="20"/>
        <v>0</v>
      </c>
      <c r="P68" s="3112">
        <f t="shared" si="5"/>
        <v>0</v>
      </c>
    </row>
    <row r="69" spans="1:16">
      <c r="A69" s="1947" t="s">
        <v>304</v>
      </c>
      <c r="B69" s="3888">
        <v>0</v>
      </c>
      <c r="C69" s="3889">
        <v>0</v>
      </c>
      <c r="D69" s="3890">
        <f t="shared" si="16"/>
        <v>0</v>
      </c>
      <c r="E69" s="3898">
        <v>0</v>
      </c>
      <c r="F69" s="3586">
        <v>0</v>
      </c>
      <c r="G69" s="3899">
        <f t="shared" si="17"/>
        <v>0</v>
      </c>
      <c r="H69" s="3908">
        <v>0</v>
      </c>
      <c r="I69" s="3587">
        <v>0</v>
      </c>
      <c r="J69" s="3899">
        <f t="shared" si="18"/>
        <v>0</v>
      </c>
      <c r="K69" s="3908">
        <v>1</v>
      </c>
      <c r="L69" s="3587">
        <v>0</v>
      </c>
      <c r="M69" s="3899">
        <f t="shared" si="19"/>
        <v>1</v>
      </c>
      <c r="N69" s="3110">
        <f t="shared" si="20"/>
        <v>1</v>
      </c>
      <c r="O69" s="3111">
        <f t="shared" si="20"/>
        <v>0</v>
      </c>
      <c r="P69" s="3112">
        <f t="shared" si="5"/>
        <v>1</v>
      </c>
    </row>
    <row r="70" spans="1:16">
      <c r="A70" s="1947" t="s">
        <v>305</v>
      </c>
      <c r="B70" s="3888">
        <v>0</v>
      </c>
      <c r="C70" s="3889">
        <v>0</v>
      </c>
      <c r="D70" s="3890">
        <f t="shared" si="16"/>
        <v>0</v>
      </c>
      <c r="E70" s="3898">
        <v>0</v>
      </c>
      <c r="F70" s="3586">
        <v>0</v>
      </c>
      <c r="G70" s="3899">
        <f t="shared" si="17"/>
        <v>0</v>
      </c>
      <c r="H70" s="3908">
        <v>0</v>
      </c>
      <c r="I70" s="3587">
        <v>0</v>
      </c>
      <c r="J70" s="3899">
        <f t="shared" si="18"/>
        <v>0</v>
      </c>
      <c r="K70" s="3908">
        <v>0</v>
      </c>
      <c r="L70" s="3587">
        <v>0</v>
      </c>
      <c r="M70" s="3899">
        <f t="shared" si="19"/>
        <v>0</v>
      </c>
      <c r="N70" s="3110">
        <f t="shared" si="20"/>
        <v>0</v>
      </c>
      <c r="O70" s="3111">
        <f t="shared" si="20"/>
        <v>0</v>
      </c>
      <c r="P70" s="3112">
        <f t="shared" si="5"/>
        <v>0</v>
      </c>
    </row>
    <row r="71" spans="1:16">
      <c r="A71" s="1947" t="s">
        <v>306</v>
      </c>
      <c r="B71" s="3888">
        <v>0</v>
      </c>
      <c r="C71" s="3889">
        <v>0</v>
      </c>
      <c r="D71" s="3890">
        <f t="shared" si="16"/>
        <v>0</v>
      </c>
      <c r="E71" s="3898">
        <v>0</v>
      </c>
      <c r="F71" s="3586">
        <v>0</v>
      </c>
      <c r="G71" s="3899">
        <f t="shared" si="17"/>
        <v>0</v>
      </c>
      <c r="H71" s="3908">
        <v>0</v>
      </c>
      <c r="I71" s="3587">
        <v>0</v>
      </c>
      <c r="J71" s="3899">
        <f t="shared" si="18"/>
        <v>0</v>
      </c>
      <c r="K71" s="3908">
        <v>1</v>
      </c>
      <c r="L71" s="3587">
        <v>0</v>
      </c>
      <c r="M71" s="3899">
        <f t="shared" si="19"/>
        <v>1</v>
      </c>
      <c r="N71" s="3110">
        <f t="shared" si="20"/>
        <v>1</v>
      </c>
      <c r="O71" s="3111">
        <f t="shared" si="20"/>
        <v>0</v>
      </c>
      <c r="P71" s="3112">
        <f t="shared" si="5"/>
        <v>1</v>
      </c>
    </row>
    <row r="72" spans="1:16" ht="21" thickBot="1">
      <c r="A72" s="1947" t="s">
        <v>307</v>
      </c>
      <c r="B72" s="3888">
        <v>0</v>
      </c>
      <c r="C72" s="3889">
        <v>0</v>
      </c>
      <c r="D72" s="3890">
        <f t="shared" si="16"/>
        <v>0</v>
      </c>
      <c r="E72" s="3898">
        <v>0</v>
      </c>
      <c r="F72" s="3586">
        <v>0</v>
      </c>
      <c r="G72" s="3899">
        <f t="shared" si="17"/>
        <v>0</v>
      </c>
      <c r="H72" s="3908">
        <v>0</v>
      </c>
      <c r="I72" s="3587">
        <v>0</v>
      </c>
      <c r="J72" s="3899">
        <f t="shared" si="18"/>
        <v>0</v>
      </c>
      <c r="K72" s="3908">
        <v>0</v>
      </c>
      <c r="L72" s="3587">
        <v>0</v>
      </c>
      <c r="M72" s="3899">
        <f t="shared" si="19"/>
        <v>0</v>
      </c>
      <c r="N72" s="3110">
        <f t="shared" si="20"/>
        <v>0</v>
      </c>
      <c r="O72" s="3111">
        <f t="shared" si="20"/>
        <v>0</v>
      </c>
      <c r="P72" s="3112">
        <f t="shared" si="5"/>
        <v>0</v>
      </c>
    </row>
    <row r="73" spans="1:16" ht="32.25" customHeight="1" thickBot="1">
      <c r="A73" s="3118" t="s">
        <v>19</v>
      </c>
      <c r="B73" s="3892">
        <f t="shared" ref="B73:D73" si="21">SUM(B54:B72)</f>
        <v>1</v>
      </c>
      <c r="C73" s="3893">
        <f t="shared" si="21"/>
        <v>2</v>
      </c>
      <c r="D73" s="3894">
        <f t="shared" si="21"/>
        <v>3</v>
      </c>
      <c r="E73" s="3901">
        <f t="shared" ref="E73:M73" si="22">SUM(E54:E72)</f>
        <v>3</v>
      </c>
      <c r="F73" s="3902">
        <f t="shared" si="22"/>
        <v>0</v>
      </c>
      <c r="G73" s="3903">
        <f t="shared" si="22"/>
        <v>3</v>
      </c>
      <c r="H73" s="3901">
        <f t="shared" si="22"/>
        <v>6</v>
      </c>
      <c r="I73" s="3902">
        <f t="shared" si="22"/>
        <v>0</v>
      </c>
      <c r="J73" s="3903">
        <f t="shared" si="22"/>
        <v>6</v>
      </c>
      <c r="K73" s="3901">
        <f t="shared" si="22"/>
        <v>4</v>
      </c>
      <c r="L73" s="3902">
        <f t="shared" si="22"/>
        <v>0</v>
      </c>
      <c r="M73" s="3911">
        <f t="shared" si="22"/>
        <v>4</v>
      </c>
      <c r="N73" s="3119">
        <f t="shared" ref="N73:P73" si="23">SUM(N54:N72)</f>
        <v>14</v>
      </c>
      <c r="O73" s="3120">
        <f t="shared" si="23"/>
        <v>2</v>
      </c>
      <c r="P73" s="3121">
        <f t="shared" si="23"/>
        <v>16</v>
      </c>
    </row>
    <row r="74" spans="1:16" ht="40.5" customHeight="1" thickBot="1">
      <c r="A74" s="3122" t="s">
        <v>249</v>
      </c>
      <c r="B74" s="3912">
        <f t="shared" ref="B74:D74" si="24">B73+B51</f>
        <v>193</v>
      </c>
      <c r="C74" s="3913">
        <f t="shared" si="24"/>
        <v>8</v>
      </c>
      <c r="D74" s="3914">
        <f t="shared" si="24"/>
        <v>201</v>
      </c>
      <c r="E74" s="3915">
        <f t="shared" ref="E74:M74" si="25">E73+E51</f>
        <v>184</v>
      </c>
      <c r="F74" s="3916">
        <f t="shared" si="25"/>
        <v>9</v>
      </c>
      <c r="G74" s="3917">
        <f t="shared" si="25"/>
        <v>193</v>
      </c>
      <c r="H74" s="3915">
        <f t="shared" si="25"/>
        <v>164</v>
      </c>
      <c r="I74" s="3916">
        <f t="shared" si="25"/>
        <v>1</v>
      </c>
      <c r="J74" s="3917">
        <f t="shared" si="25"/>
        <v>165</v>
      </c>
      <c r="K74" s="3915">
        <f t="shared" si="25"/>
        <v>185</v>
      </c>
      <c r="L74" s="3916">
        <f t="shared" si="25"/>
        <v>6</v>
      </c>
      <c r="M74" s="3917">
        <f t="shared" si="25"/>
        <v>191</v>
      </c>
      <c r="N74" s="3119">
        <f t="shared" ref="N74:P74" si="26">N73+N51</f>
        <v>726</v>
      </c>
      <c r="O74" s="3120">
        <f t="shared" si="26"/>
        <v>24</v>
      </c>
      <c r="P74" s="3121">
        <f t="shared" si="26"/>
        <v>750</v>
      </c>
    </row>
    <row r="75" spans="1:16" ht="57" customHeight="1">
      <c r="A75" s="70"/>
      <c r="B75" s="572"/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</row>
  </sheetData>
  <mergeCells count="9"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1"/>
  <sheetViews>
    <sheetView zoomScale="50" zoomScaleNormal="50" workbookViewId="0">
      <selection activeCell="A4" sqref="A4:A6"/>
    </sheetView>
  </sheetViews>
  <sheetFormatPr defaultRowHeight="20.25"/>
  <cols>
    <col min="1" max="1" width="88.42578125" style="55" customWidth="1"/>
    <col min="2" max="18" width="9.42578125" style="55" customWidth="1"/>
    <col min="19" max="19" width="9.42578125" style="63" customWidth="1"/>
    <col min="20" max="255" width="9.140625" style="55"/>
    <col min="256" max="256" width="88.42578125" style="55" customWidth="1"/>
    <col min="257" max="274" width="9.42578125" style="55" customWidth="1"/>
    <col min="275" max="511" width="9.140625" style="55"/>
    <col min="512" max="512" width="88.42578125" style="55" customWidth="1"/>
    <col min="513" max="530" width="9.42578125" style="55" customWidth="1"/>
    <col min="531" max="767" width="9.140625" style="55"/>
    <col min="768" max="768" width="88.42578125" style="55" customWidth="1"/>
    <col min="769" max="786" width="9.42578125" style="55" customWidth="1"/>
    <col min="787" max="1023" width="9.140625" style="55"/>
    <col min="1024" max="1024" width="88.42578125" style="55" customWidth="1"/>
    <col min="1025" max="1042" width="9.42578125" style="55" customWidth="1"/>
    <col min="1043" max="1279" width="9.140625" style="55"/>
    <col min="1280" max="1280" width="88.42578125" style="55" customWidth="1"/>
    <col min="1281" max="1298" width="9.42578125" style="55" customWidth="1"/>
    <col min="1299" max="1535" width="9.140625" style="55"/>
    <col min="1536" max="1536" width="88.42578125" style="55" customWidth="1"/>
    <col min="1537" max="1554" width="9.42578125" style="55" customWidth="1"/>
    <col min="1555" max="1791" width="9.140625" style="55"/>
    <col min="1792" max="1792" width="88.42578125" style="55" customWidth="1"/>
    <col min="1793" max="1810" width="9.42578125" style="55" customWidth="1"/>
    <col min="1811" max="2047" width="9.140625" style="55"/>
    <col min="2048" max="2048" width="88.42578125" style="55" customWidth="1"/>
    <col min="2049" max="2066" width="9.42578125" style="55" customWidth="1"/>
    <col min="2067" max="2303" width="9.140625" style="55"/>
    <col min="2304" max="2304" width="88.42578125" style="55" customWidth="1"/>
    <col min="2305" max="2322" width="9.42578125" style="55" customWidth="1"/>
    <col min="2323" max="2559" width="9.140625" style="55"/>
    <col min="2560" max="2560" width="88.42578125" style="55" customWidth="1"/>
    <col min="2561" max="2578" width="9.42578125" style="55" customWidth="1"/>
    <col min="2579" max="2815" width="9.140625" style="55"/>
    <col min="2816" max="2816" width="88.42578125" style="55" customWidth="1"/>
    <col min="2817" max="2834" width="9.42578125" style="55" customWidth="1"/>
    <col min="2835" max="3071" width="9.140625" style="55"/>
    <col min="3072" max="3072" width="88.42578125" style="55" customWidth="1"/>
    <col min="3073" max="3090" width="9.42578125" style="55" customWidth="1"/>
    <col min="3091" max="3327" width="9.140625" style="55"/>
    <col min="3328" max="3328" width="88.42578125" style="55" customWidth="1"/>
    <col min="3329" max="3346" width="9.42578125" style="55" customWidth="1"/>
    <col min="3347" max="3583" width="9.140625" style="55"/>
    <col min="3584" max="3584" width="88.42578125" style="55" customWidth="1"/>
    <col min="3585" max="3602" width="9.42578125" style="55" customWidth="1"/>
    <col min="3603" max="3839" width="9.140625" style="55"/>
    <col min="3840" max="3840" width="88.42578125" style="55" customWidth="1"/>
    <col min="3841" max="3858" width="9.42578125" style="55" customWidth="1"/>
    <col min="3859" max="4095" width="9.140625" style="55"/>
    <col min="4096" max="4096" width="88.42578125" style="55" customWidth="1"/>
    <col min="4097" max="4114" width="9.42578125" style="55" customWidth="1"/>
    <col min="4115" max="4351" width="9.140625" style="55"/>
    <col min="4352" max="4352" width="88.42578125" style="55" customWidth="1"/>
    <col min="4353" max="4370" width="9.42578125" style="55" customWidth="1"/>
    <col min="4371" max="4607" width="9.140625" style="55"/>
    <col min="4608" max="4608" width="88.42578125" style="55" customWidth="1"/>
    <col min="4609" max="4626" width="9.42578125" style="55" customWidth="1"/>
    <col min="4627" max="4863" width="9.140625" style="55"/>
    <col min="4864" max="4864" width="88.42578125" style="55" customWidth="1"/>
    <col min="4865" max="4882" width="9.42578125" style="55" customWidth="1"/>
    <col min="4883" max="5119" width="9.140625" style="55"/>
    <col min="5120" max="5120" width="88.42578125" style="55" customWidth="1"/>
    <col min="5121" max="5138" width="9.42578125" style="55" customWidth="1"/>
    <col min="5139" max="5375" width="9.140625" style="55"/>
    <col min="5376" max="5376" width="88.42578125" style="55" customWidth="1"/>
    <col min="5377" max="5394" width="9.42578125" style="55" customWidth="1"/>
    <col min="5395" max="5631" width="9.140625" style="55"/>
    <col min="5632" max="5632" width="88.42578125" style="55" customWidth="1"/>
    <col min="5633" max="5650" width="9.42578125" style="55" customWidth="1"/>
    <col min="5651" max="5887" width="9.140625" style="55"/>
    <col min="5888" max="5888" width="88.42578125" style="55" customWidth="1"/>
    <col min="5889" max="5906" width="9.42578125" style="55" customWidth="1"/>
    <col min="5907" max="6143" width="9.140625" style="55"/>
    <col min="6144" max="6144" width="88.42578125" style="55" customWidth="1"/>
    <col min="6145" max="6162" width="9.42578125" style="55" customWidth="1"/>
    <col min="6163" max="6399" width="9.140625" style="55"/>
    <col min="6400" max="6400" width="88.42578125" style="55" customWidth="1"/>
    <col min="6401" max="6418" width="9.42578125" style="55" customWidth="1"/>
    <col min="6419" max="6655" width="9.140625" style="55"/>
    <col min="6656" max="6656" width="88.42578125" style="55" customWidth="1"/>
    <col min="6657" max="6674" width="9.42578125" style="55" customWidth="1"/>
    <col min="6675" max="6911" width="9.140625" style="55"/>
    <col min="6912" max="6912" width="88.42578125" style="55" customWidth="1"/>
    <col min="6913" max="6930" width="9.42578125" style="55" customWidth="1"/>
    <col min="6931" max="7167" width="9.140625" style="55"/>
    <col min="7168" max="7168" width="88.42578125" style="55" customWidth="1"/>
    <col min="7169" max="7186" width="9.42578125" style="55" customWidth="1"/>
    <col min="7187" max="7423" width="9.140625" style="55"/>
    <col min="7424" max="7424" width="88.42578125" style="55" customWidth="1"/>
    <col min="7425" max="7442" width="9.42578125" style="55" customWidth="1"/>
    <col min="7443" max="7679" width="9.140625" style="55"/>
    <col min="7680" max="7680" width="88.42578125" style="55" customWidth="1"/>
    <col min="7681" max="7698" width="9.42578125" style="55" customWidth="1"/>
    <col min="7699" max="7935" width="9.140625" style="55"/>
    <col min="7936" max="7936" width="88.42578125" style="55" customWidth="1"/>
    <col min="7937" max="7954" width="9.42578125" style="55" customWidth="1"/>
    <col min="7955" max="8191" width="9.140625" style="55"/>
    <col min="8192" max="8192" width="88.42578125" style="55" customWidth="1"/>
    <col min="8193" max="8210" width="9.42578125" style="55" customWidth="1"/>
    <col min="8211" max="8447" width="9.140625" style="55"/>
    <col min="8448" max="8448" width="88.42578125" style="55" customWidth="1"/>
    <col min="8449" max="8466" width="9.42578125" style="55" customWidth="1"/>
    <col min="8467" max="8703" width="9.140625" style="55"/>
    <col min="8704" max="8704" width="88.42578125" style="55" customWidth="1"/>
    <col min="8705" max="8722" width="9.42578125" style="55" customWidth="1"/>
    <col min="8723" max="8959" width="9.140625" style="55"/>
    <col min="8960" max="8960" width="88.42578125" style="55" customWidth="1"/>
    <col min="8961" max="8978" width="9.42578125" style="55" customWidth="1"/>
    <col min="8979" max="9215" width="9.140625" style="55"/>
    <col min="9216" max="9216" width="88.42578125" style="55" customWidth="1"/>
    <col min="9217" max="9234" width="9.42578125" style="55" customWidth="1"/>
    <col min="9235" max="9471" width="9.140625" style="55"/>
    <col min="9472" max="9472" width="88.42578125" style="55" customWidth="1"/>
    <col min="9473" max="9490" width="9.42578125" style="55" customWidth="1"/>
    <col min="9491" max="9727" width="9.140625" style="55"/>
    <col min="9728" max="9728" width="88.42578125" style="55" customWidth="1"/>
    <col min="9729" max="9746" width="9.42578125" style="55" customWidth="1"/>
    <col min="9747" max="9983" width="9.140625" style="55"/>
    <col min="9984" max="9984" width="88.42578125" style="55" customWidth="1"/>
    <col min="9985" max="10002" width="9.42578125" style="55" customWidth="1"/>
    <col min="10003" max="10239" width="9.140625" style="55"/>
    <col min="10240" max="10240" width="88.42578125" style="55" customWidth="1"/>
    <col min="10241" max="10258" width="9.42578125" style="55" customWidth="1"/>
    <col min="10259" max="10495" width="9.140625" style="55"/>
    <col min="10496" max="10496" width="88.42578125" style="55" customWidth="1"/>
    <col min="10497" max="10514" width="9.42578125" style="55" customWidth="1"/>
    <col min="10515" max="10751" width="9.140625" style="55"/>
    <col min="10752" max="10752" width="88.42578125" style="55" customWidth="1"/>
    <col min="10753" max="10770" width="9.42578125" style="55" customWidth="1"/>
    <col min="10771" max="11007" width="9.140625" style="55"/>
    <col min="11008" max="11008" width="88.42578125" style="55" customWidth="1"/>
    <col min="11009" max="11026" width="9.42578125" style="55" customWidth="1"/>
    <col min="11027" max="11263" width="9.140625" style="55"/>
    <col min="11264" max="11264" width="88.42578125" style="55" customWidth="1"/>
    <col min="11265" max="11282" width="9.42578125" style="55" customWidth="1"/>
    <col min="11283" max="11519" width="9.140625" style="55"/>
    <col min="11520" max="11520" width="88.42578125" style="55" customWidth="1"/>
    <col min="11521" max="11538" width="9.42578125" style="55" customWidth="1"/>
    <col min="11539" max="11775" width="9.140625" style="55"/>
    <col min="11776" max="11776" width="88.42578125" style="55" customWidth="1"/>
    <col min="11777" max="11794" width="9.42578125" style="55" customWidth="1"/>
    <col min="11795" max="12031" width="9.140625" style="55"/>
    <col min="12032" max="12032" width="88.42578125" style="55" customWidth="1"/>
    <col min="12033" max="12050" width="9.42578125" style="55" customWidth="1"/>
    <col min="12051" max="12287" width="9.140625" style="55"/>
    <col min="12288" max="12288" width="88.42578125" style="55" customWidth="1"/>
    <col min="12289" max="12306" width="9.42578125" style="55" customWidth="1"/>
    <col min="12307" max="12543" width="9.140625" style="55"/>
    <col min="12544" max="12544" width="88.42578125" style="55" customWidth="1"/>
    <col min="12545" max="12562" width="9.42578125" style="55" customWidth="1"/>
    <col min="12563" max="12799" width="9.140625" style="55"/>
    <col min="12800" max="12800" width="88.42578125" style="55" customWidth="1"/>
    <col min="12801" max="12818" width="9.42578125" style="55" customWidth="1"/>
    <col min="12819" max="13055" width="9.140625" style="55"/>
    <col min="13056" max="13056" width="88.42578125" style="55" customWidth="1"/>
    <col min="13057" max="13074" width="9.42578125" style="55" customWidth="1"/>
    <col min="13075" max="13311" width="9.140625" style="55"/>
    <col min="13312" max="13312" width="88.42578125" style="55" customWidth="1"/>
    <col min="13313" max="13330" width="9.42578125" style="55" customWidth="1"/>
    <col min="13331" max="13567" width="9.140625" style="55"/>
    <col min="13568" max="13568" width="88.42578125" style="55" customWidth="1"/>
    <col min="13569" max="13586" width="9.42578125" style="55" customWidth="1"/>
    <col min="13587" max="13823" width="9.140625" style="55"/>
    <col min="13824" max="13824" width="88.42578125" style="55" customWidth="1"/>
    <col min="13825" max="13842" width="9.42578125" style="55" customWidth="1"/>
    <col min="13843" max="14079" width="9.140625" style="55"/>
    <col min="14080" max="14080" width="88.42578125" style="55" customWidth="1"/>
    <col min="14081" max="14098" width="9.42578125" style="55" customWidth="1"/>
    <col min="14099" max="14335" width="9.140625" style="55"/>
    <col min="14336" max="14336" width="88.42578125" style="55" customWidth="1"/>
    <col min="14337" max="14354" width="9.42578125" style="55" customWidth="1"/>
    <col min="14355" max="14591" width="9.140625" style="55"/>
    <col min="14592" max="14592" width="88.42578125" style="55" customWidth="1"/>
    <col min="14593" max="14610" width="9.42578125" style="55" customWidth="1"/>
    <col min="14611" max="14847" width="9.140625" style="55"/>
    <col min="14848" max="14848" width="88.42578125" style="55" customWidth="1"/>
    <col min="14849" max="14866" width="9.42578125" style="55" customWidth="1"/>
    <col min="14867" max="15103" width="9.140625" style="55"/>
    <col min="15104" max="15104" width="88.42578125" style="55" customWidth="1"/>
    <col min="15105" max="15122" width="9.42578125" style="55" customWidth="1"/>
    <col min="15123" max="15359" width="9.140625" style="55"/>
    <col min="15360" max="15360" width="88.42578125" style="55" customWidth="1"/>
    <col min="15361" max="15378" width="9.42578125" style="55" customWidth="1"/>
    <col min="15379" max="15615" width="9.140625" style="55"/>
    <col min="15616" max="15616" width="88.42578125" style="55" customWidth="1"/>
    <col min="15617" max="15634" width="9.42578125" style="55" customWidth="1"/>
    <col min="15635" max="15871" width="9.140625" style="55"/>
    <col min="15872" max="15872" width="88.42578125" style="55" customWidth="1"/>
    <col min="15873" max="15890" width="9.42578125" style="55" customWidth="1"/>
    <col min="15891" max="16127" width="9.140625" style="55"/>
    <col min="16128" max="16128" width="88.42578125" style="55" customWidth="1"/>
    <col min="16129" max="16146" width="9.42578125" style="55" customWidth="1"/>
    <col min="16147" max="16384" width="9.140625" style="55"/>
  </cols>
  <sheetData>
    <row r="1" spans="1:28" ht="55.5" customHeight="1">
      <c r="A1" s="6383" t="s">
        <v>309</v>
      </c>
      <c r="B1" s="6383"/>
      <c r="C1" s="6383"/>
      <c r="D1" s="6383"/>
      <c r="E1" s="6383"/>
      <c r="F1" s="6383"/>
      <c r="G1" s="6383"/>
      <c r="H1" s="6383"/>
      <c r="I1" s="6383"/>
      <c r="J1" s="6383"/>
      <c r="K1" s="6383"/>
      <c r="L1" s="6383"/>
      <c r="M1" s="6383"/>
      <c r="N1" s="6383"/>
      <c r="O1" s="6383"/>
      <c r="P1" s="6383"/>
      <c r="Q1" s="6383"/>
      <c r="R1" s="6383"/>
      <c r="S1" s="6383"/>
    </row>
    <row r="2" spans="1:28" ht="27.75" customHeight="1">
      <c r="A2" s="7407" t="s">
        <v>382</v>
      </c>
      <c r="B2" s="7407"/>
      <c r="C2" s="7407"/>
      <c r="D2" s="7407"/>
      <c r="E2" s="7407"/>
      <c r="F2" s="7407"/>
      <c r="G2" s="7407"/>
      <c r="H2" s="7407"/>
      <c r="I2" s="7407"/>
      <c r="J2" s="7407"/>
      <c r="K2" s="7407"/>
      <c r="L2" s="7407"/>
      <c r="M2" s="7407"/>
      <c r="N2" s="7407"/>
      <c r="O2" s="7407"/>
      <c r="P2" s="7407"/>
      <c r="Q2" s="7407"/>
      <c r="R2" s="7407"/>
      <c r="S2" s="7407"/>
    </row>
    <row r="3" spans="1:28" ht="15" customHeight="1" thickBot="1">
      <c r="A3" s="265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6"/>
    </row>
    <row r="4" spans="1:28" ht="24" customHeight="1">
      <c r="A4" s="7408" t="s">
        <v>1</v>
      </c>
      <c r="B4" s="7411" t="s">
        <v>2</v>
      </c>
      <c r="C4" s="7412"/>
      <c r="D4" s="7413"/>
      <c r="E4" s="7411" t="s">
        <v>3</v>
      </c>
      <c r="F4" s="7412"/>
      <c r="G4" s="7413"/>
      <c r="H4" s="7411" t="s">
        <v>4</v>
      </c>
      <c r="I4" s="7412"/>
      <c r="J4" s="7413"/>
      <c r="K4" s="7411" t="s">
        <v>5</v>
      </c>
      <c r="L4" s="7412"/>
      <c r="M4" s="7413"/>
      <c r="N4" s="7411">
        <v>5</v>
      </c>
      <c r="O4" s="7412"/>
      <c r="P4" s="7413"/>
      <c r="Q4" s="7417" t="s">
        <v>22</v>
      </c>
      <c r="R4" s="7418"/>
      <c r="S4" s="7419"/>
    </row>
    <row r="5" spans="1:28" ht="21" customHeight="1" thickBot="1">
      <c r="A5" s="7409"/>
      <c r="B5" s="7414"/>
      <c r="C5" s="7415"/>
      <c r="D5" s="7416"/>
      <c r="E5" s="7414"/>
      <c r="F5" s="7415"/>
      <c r="G5" s="7416"/>
      <c r="H5" s="7414"/>
      <c r="I5" s="7415"/>
      <c r="J5" s="7416"/>
      <c r="K5" s="7414"/>
      <c r="L5" s="7415"/>
      <c r="M5" s="7416"/>
      <c r="N5" s="7414"/>
      <c r="O5" s="7415"/>
      <c r="P5" s="7416"/>
      <c r="Q5" s="7420"/>
      <c r="R5" s="7421"/>
      <c r="S5" s="7422"/>
    </row>
    <row r="6" spans="1:28" ht="174" customHeight="1" thickBot="1">
      <c r="A6" s="7410"/>
      <c r="B6" s="2689" t="s">
        <v>7</v>
      </c>
      <c r="C6" s="2689" t="s">
        <v>8</v>
      </c>
      <c r="D6" s="2690" t="s">
        <v>9</v>
      </c>
      <c r="E6" s="2689" t="s">
        <v>7</v>
      </c>
      <c r="F6" s="2689" t="s">
        <v>8</v>
      </c>
      <c r="G6" s="2690" t="s">
        <v>9</v>
      </c>
      <c r="H6" s="2689" t="s">
        <v>7</v>
      </c>
      <c r="I6" s="2689" t="s">
        <v>8</v>
      </c>
      <c r="J6" s="2690" t="s">
        <v>9</v>
      </c>
      <c r="K6" s="2689" t="s">
        <v>7</v>
      </c>
      <c r="L6" s="2689" t="s">
        <v>8</v>
      </c>
      <c r="M6" s="2690" t="s">
        <v>9</v>
      </c>
      <c r="N6" s="2689" t="s">
        <v>7</v>
      </c>
      <c r="O6" s="2689" t="s">
        <v>8</v>
      </c>
      <c r="P6" s="2690" t="s">
        <v>9</v>
      </c>
      <c r="Q6" s="2689" t="s">
        <v>7</v>
      </c>
      <c r="R6" s="2689" t="s">
        <v>8</v>
      </c>
      <c r="S6" s="2691" t="s">
        <v>9</v>
      </c>
    </row>
    <row r="7" spans="1:28" ht="34.5" customHeight="1" thickBot="1">
      <c r="A7" s="2681" t="s">
        <v>10</v>
      </c>
      <c r="B7" s="2692"/>
      <c r="C7" s="2692"/>
      <c r="D7" s="2693"/>
      <c r="E7" s="2692"/>
      <c r="F7" s="2692"/>
      <c r="G7" s="2693"/>
      <c r="H7" s="2692"/>
      <c r="I7" s="2692"/>
      <c r="J7" s="2693"/>
      <c r="K7" s="2692"/>
      <c r="L7" s="2692"/>
      <c r="M7" s="2693"/>
      <c r="N7" s="2692"/>
      <c r="O7" s="2692"/>
      <c r="P7" s="2693"/>
      <c r="Q7" s="2694"/>
      <c r="R7" s="2694"/>
      <c r="S7" s="2695"/>
    </row>
    <row r="8" spans="1:28" ht="27.75" customHeight="1" thickBot="1">
      <c r="A8" s="2682" t="s">
        <v>288</v>
      </c>
      <c r="B8" s="2708"/>
      <c r="C8" s="2708"/>
      <c r="D8" s="2702"/>
      <c r="E8" s="2708"/>
      <c r="F8" s="2708"/>
      <c r="G8" s="2702"/>
      <c r="H8" s="2708"/>
      <c r="I8" s="2708"/>
      <c r="J8" s="2702"/>
      <c r="K8" s="2708"/>
      <c r="L8" s="2708"/>
      <c r="M8" s="2702"/>
      <c r="N8" s="2708"/>
      <c r="O8" s="2708"/>
      <c r="P8" s="2702"/>
      <c r="Q8" s="2703"/>
      <c r="R8" s="2703"/>
      <c r="S8" s="2709"/>
      <c r="T8" s="576"/>
      <c r="U8" s="576"/>
      <c r="V8" s="576"/>
      <c r="W8" s="576"/>
      <c r="X8" s="576"/>
      <c r="Y8" s="67"/>
      <c r="Z8" s="67"/>
      <c r="AA8" s="67"/>
      <c r="AB8" s="67"/>
    </row>
    <row r="9" spans="1:28" ht="23.25" customHeight="1" thickBot="1">
      <c r="A9" s="2683" t="s">
        <v>289</v>
      </c>
      <c r="B9" s="2719">
        <v>0</v>
      </c>
      <c r="C9" s="2720">
        <v>0</v>
      </c>
      <c r="D9" s="2721">
        <f t="shared" ref="D9:D14" si="0">B9+C9</f>
        <v>0</v>
      </c>
      <c r="E9" s="2696">
        <v>0</v>
      </c>
      <c r="F9" s="2697">
        <v>0</v>
      </c>
      <c r="G9" s="3918">
        <f t="shared" ref="G9:G14" si="1">E9+F9</f>
        <v>0</v>
      </c>
      <c r="H9" s="2698">
        <v>15</v>
      </c>
      <c r="I9" s="2699">
        <v>4</v>
      </c>
      <c r="J9" s="3918">
        <f t="shared" ref="J9:J14" si="2">H9+I9</f>
        <v>19</v>
      </c>
      <c r="K9" s="2698">
        <v>9</v>
      </c>
      <c r="L9" s="2699">
        <v>3</v>
      </c>
      <c r="M9" s="3918">
        <f t="shared" ref="M9:M14" si="3">K9+L9</f>
        <v>12</v>
      </c>
      <c r="N9" s="2698">
        <v>10</v>
      </c>
      <c r="O9" s="2699">
        <v>7</v>
      </c>
      <c r="P9" s="3918">
        <f t="shared" ref="P9:P14" si="4">N9+O9</f>
        <v>17</v>
      </c>
      <c r="Q9" s="2711">
        <f t="shared" ref="Q9:S14" si="5">N9+K9+H9+E9+B9</f>
        <v>34</v>
      </c>
      <c r="R9" s="2712">
        <f t="shared" si="5"/>
        <v>14</v>
      </c>
      <c r="S9" s="2710">
        <f t="shared" si="5"/>
        <v>48</v>
      </c>
    </row>
    <row r="10" spans="1:28" ht="23.25" customHeight="1" thickBot="1">
      <c r="A10" s="2686" t="s">
        <v>294</v>
      </c>
      <c r="B10" s="2722">
        <v>32</v>
      </c>
      <c r="C10" s="2723">
        <v>1</v>
      </c>
      <c r="D10" s="2724">
        <f t="shared" si="0"/>
        <v>33</v>
      </c>
      <c r="E10" s="3588">
        <v>24</v>
      </c>
      <c r="F10" s="3589">
        <v>1</v>
      </c>
      <c r="G10" s="3918">
        <f t="shared" si="1"/>
        <v>25</v>
      </c>
      <c r="H10" s="3590">
        <v>16</v>
      </c>
      <c r="I10" s="3591">
        <v>3</v>
      </c>
      <c r="J10" s="3918">
        <f t="shared" si="2"/>
        <v>19</v>
      </c>
      <c r="K10" s="3590">
        <v>13</v>
      </c>
      <c r="L10" s="3591">
        <v>2</v>
      </c>
      <c r="M10" s="3918">
        <f t="shared" si="3"/>
        <v>15</v>
      </c>
      <c r="N10" s="3590">
        <v>10</v>
      </c>
      <c r="O10" s="3591">
        <v>4</v>
      </c>
      <c r="P10" s="3918">
        <f t="shared" si="4"/>
        <v>14</v>
      </c>
      <c r="Q10" s="2711">
        <f t="shared" si="5"/>
        <v>95</v>
      </c>
      <c r="R10" s="2712">
        <f t="shared" si="5"/>
        <v>11</v>
      </c>
      <c r="S10" s="2710">
        <f t="shared" si="5"/>
        <v>106</v>
      </c>
    </row>
    <row r="11" spans="1:28" ht="39.75" customHeight="1" thickBot="1">
      <c r="A11" s="2686" t="s">
        <v>310</v>
      </c>
      <c r="B11" s="2725">
        <v>0</v>
      </c>
      <c r="C11" s="2726">
        <v>0</v>
      </c>
      <c r="D11" s="2724">
        <f t="shared" si="0"/>
        <v>0</v>
      </c>
      <c r="E11" s="3590">
        <v>6</v>
      </c>
      <c r="F11" s="3591">
        <v>0</v>
      </c>
      <c r="G11" s="3918">
        <f t="shared" si="1"/>
        <v>6</v>
      </c>
      <c r="H11" s="3590">
        <v>0</v>
      </c>
      <c r="I11" s="3591">
        <v>0</v>
      </c>
      <c r="J11" s="3918">
        <f t="shared" si="2"/>
        <v>0</v>
      </c>
      <c r="K11" s="3590">
        <v>0</v>
      </c>
      <c r="L11" s="3591">
        <v>0</v>
      </c>
      <c r="M11" s="3918">
        <f t="shared" si="3"/>
        <v>0</v>
      </c>
      <c r="N11" s="3590">
        <v>0</v>
      </c>
      <c r="O11" s="3591">
        <v>0</v>
      </c>
      <c r="P11" s="3918">
        <f t="shared" si="4"/>
        <v>0</v>
      </c>
      <c r="Q11" s="2711">
        <f t="shared" si="5"/>
        <v>6</v>
      </c>
      <c r="R11" s="2712">
        <f t="shared" si="5"/>
        <v>0</v>
      </c>
      <c r="S11" s="2710">
        <f t="shared" si="5"/>
        <v>6</v>
      </c>
    </row>
    <row r="12" spans="1:28" ht="26.25" customHeight="1" thickBot="1">
      <c r="A12" s="2686" t="s">
        <v>301</v>
      </c>
      <c r="B12" s="2725">
        <v>3</v>
      </c>
      <c r="C12" s="2726">
        <v>0</v>
      </c>
      <c r="D12" s="2724">
        <f t="shared" si="0"/>
        <v>3</v>
      </c>
      <c r="E12" s="3590">
        <v>0</v>
      </c>
      <c r="F12" s="3591">
        <v>0</v>
      </c>
      <c r="G12" s="3918">
        <f t="shared" si="1"/>
        <v>0</v>
      </c>
      <c r="H12" s="3590">
        <v>9</v>
      </c>
      <c r="I12" s="3591">
        <v>0</v>
      </c>
      <c r="J12" s="3918">
        <f t="shared" si="2"/>
        <v>9</v>
      </c>
      <c r="K12" s="3590">
        <v>0</v>
      </c>
      <c r="L12" s="3591">
        <v>0</v>
      </c>
      <c r="M12" s="3918">
        <f t="shared" si="3"/>
        <v>0</v>
      </c>
      <c r="N12" s="3590">
        <v>0</v>
      </c>
      <c r="O12" s="3591">
        <v>0</v>
      </c>
      <c r="P12" s="3918">
        <f t="shared" si="4"/>
        <v>0</v>
      </c>
      <c r="Q12" s="2711">
        <f t="shared" si="5"/>
        <v>12</v>
      </c>
      <c r="R12" s="2712">
        <f t="shared" si="5"/>
        <v>0</v>
      </c>
      <c r="S12" s="2710">
        <f t="shared" si="5"/>
        <v>12</v>
      </c>
    </row>
    <row r="13" spans="1:28" ht="23.25" customHeight="1" thickBot="1">
      <c r="A13" s="2686" t="s">
        <v>305</v>
      </c>
      <c r="B13" s="2725">
        <v>0</v>
      </c>
      <c r="C13" s="2726">
        <v>0</v>
      </c>
      <c r="D13" s="2724">
        <f t="shared" si="0"/>
        <v>0</v>
      </c>
      <c r="E13" s="3590">
        <v>0</v>
      </c>
      <c r="F13" s="3591">
        <v>0</v>
      </c>
      <c r="G13" s="3918">
        <f t="shared" si="1"/>
        <v>0</v>
      </c>
      <c r="H13" s="3590">
        <v>0</v>
      </c>
      <c r="I13" s="3591">
        <v>0</v>
      </c>
      <c r="J13" s="3918">
        <f t="shared" si="2"/>
        <v>0</v>
      </c>
      <c r="K13" s="3590">
        <v>10</v>
      </c>
      <c r="L13" s="3591">
        <v>1</v>
      </c>
      <c r="M13" s="3918">
        <f t="shared" si="3"/>
        <v>11</v>
      </c>
      <c r="N13" s="3590">
        <v>0</v>
      </c>
      <c r="O13" s="3591">
        <v>0</v>
      </c>
      <c r="P13" s="3918">
        <f t="shared" si="4"/>
        <v>0</v>
      </c>
      <c r="Q13" s="2711">
        <f t="shared" si="5"/>
        <v>10</v>
      </c>
      <c r="R13" s="2712">
        <f t="shared" si="5"/>
        <v>1</v>
      </c>
      <c r="S13" s="2710">
        <f t="shared" si="5"/>
        <v>11</v>
      </c>
    </row>
    <row r="14" spans="1:28" ht="30.75" customHeight="1" thickBot="1">
      <c r="A14" s="2713" t="s">
        <v>311</v>
      </c>
      <c r="B14" s="2727">
        <v>0</v>
      </c>
      <c r="C14" s="2728">
        <v>0</v>
      </c>
      <c r="D14" s="2520">
        <f t="shared" si="0"/>
        <v>0</v>
      </c>
      <c r="E14" s="3867">
        <v>0</v>
      </c>
      <c r="F14" s="3868">
        <v>0</v>
      </c>
      <c r="G14" s="3918">
        <f t="shared" si="1"/>
        <v>0</v>
      </c>
      <c r="H14" s="3867">
        <v>0</v>
      </c>
      <c r="I14" s="3868">
        <v>0</v>
      </c>
      <c r="J14" s="3918">
        <f t="shared" si="2"/>
        <v>0</v>
      </c>
      <c r="K14" s="3867">
        <v>0</v>
      </c>
      <c r="L14" s="3868">
        <v>0</v>
      </c>
      <c r="M14" s="3918">
        <f t="shared" si="3"/>
        <v>0</v>
      </c>
      <c r="N14" s="3867">
        <v>8</v>
      </c>
      <c r="O14" s="3868">
        <v>0</v>
      </c>
      <c r="P14" s="3918">
        <f t="shared" si="4"/>
        <v>8</v>
      </c>
      <c r="Q14" s="2711">
        <f t="shared" si="5"/>
        <v>8</v>
      </c>
      <c r="R14" s="2712">
        <f t="shared" si="5"/>
        <v>0</v>
      </c>
      <c r="S14" s="2710">
        <f t="shared" si="5"/>
        <v>8</v>
      </c>
    </row>
    <row r="15" spans="1:28" ht="34.5" customHeight="1" thickBot="1">
      <c r="A15" s="2681" t="s">
        <v>14</v>
      </c>
      <c r="B15" s="2729">
        <f>SUM(B9:B14)</f>
        <v>35</v>
      </c>
      <c r="C15" s="2729">
        <f t="shared" ref="C15:D15" si="6">SUM(C9:C14)</f>
        <v>1</v>
      </c>
      <c r="D15" s="2729">
        <f t="shared" si="6"/>
        <v>36</v>
      </c>
      <c r="E15" s="3869">
        <f t="shared" ref="E15:P15" si="7">SUM(E9:E14)</f>
        <v>30</v>
      </c>
      <c r="F15" s="3869">
        <f t="shared" si="7"/>
        <v>1</v>
      </c>
      <c r="G15" s="3869">
        <f t="shared" si="7"/>
        <v>31</v>
      </c>
      <c r="H15" s="3869">
        <f t="shared" si="7"/>
        <v>40</v>
      </c>
      <c r="I15" s="3869">
        <f t="shared" si="7"/>
        <v>7</v>
      </c>
      <c r="J15" s="3869">
        <f t="shared" si="7"/>
        <v>47</v>
      </c>
      <c r="K15" s="3869">
        <f t="shared" si="7"/>
        <v>32</v>
      </c>
      <c r="L15" s="3869">
        <f t="shared" si="7"/>
        <v>6</v>
      </c>
      <c r="M15" s="3869">
        <f t="shared" si="7"/>
        <v>38</v>
      </c>
      <c r="N15" s="3869">
        <f t="shared" si="7"/>
        <v>28</v>
      </c>
      <c r="O15" s="3869">
        <f t="shared" si="7"/>
        <v>11</v>
      </c>
      <c r="P15" s="3869">
        <f t="shared" si="7"/>
        <v>39</v>
      </c>
      <c r="Q15" s="2701">
        <f t="shared" ref="Q15:S15" si="8">SUM(Q9:Q14)</f>
        <v>165</v>
      </c>
      <c r="R15" s="2701">
        <f t="shared" si="8"/>
        <v>26</v>
      </c>
      <c r="S15" s="2701">
        <f t="shared" si="8"/>
        <v>191</v>
      </c>
    </row>
    <row r="16" spans="1:28" ht="30.75" customHeight="1" thickBot="1">
      <c r="A16" s="2700" t="s">
        <v>15</v>
      </c>
      <c r="B16" s="2729"/>
      <c r="C16" s="2729"/>
      <c r="D16" s="2730"/>
      <c r="E16" s="3869"/>
      <c r="F16" s="3869"/>
      <c r="G16" s="3869"/>
      <c r="H16" s="3869"/>
      <c r="I16" s="3869"/>
      <c r="J16" s="3869"/>
      <c r="K16" s="3869"/>
      <c r="L16" s="3869"/>
      <c r="M16" s="3869"/>
      <c r="N16" s="3869"/>
      <c r="O16" s="3869"/>
      <c r="P16" s="3869"/>
      <c r="Q16" s="2703"/>
      <c r="R16" s="2703"/>
      <c r="S16" s="2704"/>
    </row>
    <row r="17" spans="1:22" ht="30.75" customHeight="1" thickBot="1">
      <c r="A17" s="2700" t="s">
        <v>16</v>
      </c>
      <c r="B17" s="2731"/>
      <c r="C17" s="2731"/>
      <c r="D17" s="2730"/>
      <c r="E17" s="3919"/>
      <c r="F17" s="3919"/>
      <c r="G17" s="3869"/>
      <c r="H17" s="3919"/>
      <c r="I17" s="3919"/>
      <c r="J17" s="3869"/>
      <c r="K17" s="3919"/>
      <c r="L17" s="3919"/>
      <c r="M17" s="3869"/>
      <c r="N17" s="3869"/>
      <c r="O17" s="3869"/>
      <c r="P17" s="3869"/>
      <c r="Q17" s="2703"/>
      <c r="R17" s="2703"/>
      <c r="S17" s="2704"/>
    </row>
    <row r="18" spans="1:22" ht="26.25" customHeight="1" thickBot="1">
      <c r="A18" s="2682" t="s">
        <v>288</v>
      </c>
      <c r="B18" s="2732"/>
      <c r="C18" s="2732"/>
      <c r="D18" s="2732"/>
      <c r="E18" s="3870"/>
      <c r="F18" s="3870"/>
      <c r="G18" s="3870"/>
      <c r="H18" s="3870"/>
      <c r="I18" s="3870"/>
      <c r="J18" s="3870"/>
      <c r="K18" s="3870"/>
      <c r="L18" s="3870"/>
      <c r="M18" s="3870"/>
      <c r="N18" s="3870"/>
      <c r="O18" s="3870"/>
      <c r="P18" s="3870"/>
      <c r="Q18" s="2703"/>
      <c r="R18" s="2703"/>
      <c r="S18" s="2704"/>
      <c r="T18" s="67"/>
      <c r="U18" s="67"/>
      <c r="V18" s="67"/>
    </row>
    <row r="19" spans="1:22" ht="26.25" customHeight="1" thickBot="1">
      <c r="A19" s="2705" t="s">
        <v>289</v>
      </c>
      <c r="B19" s="2733">
        <v>0</v>
      </c>
      <c r="C19" s="2734">
        <v>0</v>
      </c>
      <c r="D19" s="2721">
        <f t="shared" ref="D19:D24" si="9">B19+C19</f>
        <v>0</v>
      </c>
      <c r="E19" s="2698">
        <v>0</v>
      </c>
      <c r="F19" s="2699">
        <v>0</v>
      </c>
      <c r="G19" s="3918">
        <f t="shared" ref="G19:G24" si="10">E19+F19</f>
        <v>0</v>
      </c>
      <c r="H19" s="2698">
        <v>14</v>
      </c>
      <c r="I19" s="2699">
        <v>3</v>
      </c>
      <c r="J19" s="3918">
        <f t="shared" ref="J19:J24" si="11">H19+I19</f>
        <v>17</v>
      </c>
      <c r="K19" s="2698">
        <v>9</v>
      </c>
      <c r="L19" s="2699">
        <v>3</v>
      </c>
      <c r="M19" s="3920">
        <f t="shared" ref="M19:M24" si="12">K19+L19</f>
        <v>12</v>
      </c>
      <c r="N19" s="2706">
        <v>10</v>
      </c>
      <c r="O19" s="2707">
        <v>7</v>
      </c>
      <c r="P19" s="3920">
        <f t="shared" ref="P19:P24" si="13">N19+O19</f>
        <v>17</v>
      </c>
      <c r="Q19" s="2711">
        <f t="shared" ref="Q19:S24" si="14">N19+K19+H19+E19+B19</f>
        <v>33</v>
      </c>
      <c r="R19" s="2712">
        <f t="shared" si="14"/>
        <v>13</v>
      </c>
      <c r="S19" s="2710">
        <f t="shared" si="14"/>
        <v>46</v>
      </c>
    </row>
    <row r="20" spans="1:22" ht="26.25" customHeight="1" thickBot="1">
      <c r="A20" s="2686" t="s">
        <v>294</v>
      </c>
      <c r="B20" s="2725">
        <v>32</v>
      </c>
      <c r="C20" s="2726">
        <v>1</v>
      </c>
      <c r="D20" s="2724">
        <f t="shared" si="9"/>
        <v>33</v>
      </c>
      <c r="E20" s="3590">
        <v>24</v>
      </c>
      <c r="F20" s="3591">
        <v>1</v>
      </c>
      <c r="G20" s="3918">
        <f t="shared" si="10"/>
        <v>25</v>
      </c>
      <c r="H20" s="3590">
        <v>16</v>
      </c>
      <c r="I20" s="3591">
        <v>3</v>
      </c>
      <c r="J20" s="3918">
        <f t="shared" si="11"/>
        <v>19</v>
      </c>
      <c r="K20" s="3592">
        <v>12</v>
      </c>
      <c r="L20" s="3593">
        <v>2</v>
      </c>
      <c r="M20" s="3920">
        <f t="shared" si="12"/>
        <v>14</v>
      </c>
      <c r="N20" s="3592">
        <v>10</v>
      </c>
      <c r="O20" s="3593">
        <v>4</v>
      </c>
      <c r="P20" s="3920">
        <f t="shared" si="13"/>
        <v>14</v>
      </c>
      <c r="Q20" s="2711">
        <f t="shared" si="14"/>
        <v>94</v>
      </c>
      <c r="R20" s="2712">
        <f t="shared" si="14"/>
        <v>11</v>
      </c>
      <c r="S20" s="2710">
        <f t="shared" si="14"/>
        <v>105</v>
      </c>
    </row>
    <row r="21" spans="1:22" ht="33" customHeight="1" thickBot="1">
      <c r="A21" s="2686" t="s">
        <v>310</v>
      </c>
      <c r="B21" s="2725">
        <v>0</v>
      </c>
      <c r="C21" s="2726">
        <v>0</v>
      </c>
      <c r="D21" s="2724">
        <f t="shared" si="9"/>
        <v>0</v>
      </c>
      <c r="E21" s="3590">
        <v>6</v>
      </c>
      <c r="F21" s="3591">
        <v>0</v>
      </c>
      <c r="G21" s="3918">
        <f t="shared" si="10"/>
        <v>6</v>
      </c>
      <c r="H21" s="3590">
        <v>0</v>
      </c>
      <c r="I21" s="3591">
        <v>0</v>
      </c>
      <c r="J21" s="3918">
        <f t="shared" si="11"/>
        <v>0</v>
      </c>
      <c r="K21" s="3590">
        <v>0</v>
      </c>
      <c r="L21" s="3591">
        <v>0</v>
      </c>
      <c r="M21" s="3920">
        <f t="shared" si="12"/>
        <v>0</v>
      </c>
      <c r="N21" s="3590">
        <v>0</v>
      </c>
      <c r="O21" s="3591">
        <v>0</v>
      </c>
      <c r="P21" s="3920">
        <f t="shared" si="13"/>
        <v>0</v>
      </c>
      <c r="Q21" s="2711">
        <f t="shared" si="14"/>
        <v>6</v>
      </c>
      <c r="R21" s="2712">
        <f t="shared" si="14"/>
        <v>0</v>
      </c>
      <c r="S21" s="2710">
        <f t="shared" si="14"/>
        <v>6</v>
      </c>
    </row>
    <row r="22" spans="1:22" ht="26.25" customHeight="1" thickBot="1">
      <c r="A22" s="2686" t="s">
        <v>301</v>
      </c>
      <c r="B22" s="2725">
        <v>3</v>
      </c>
      <c r="C22" s="2726">
        <v>0</v>
      </c>
      <c r="D22" s="2724">
        <f t="shared" si="9"/>
        <v>3</v>
      </c>
      <c r="E22" s="3590">
        <v>0</v>
      </c>
      <c r="F22" s="3591">
        <v>0</v>
      </c>
      <c r="G22" s="3918">
        <f t="shared" si="10"/>
        <v>0</v>
      </c>
      <c r="H22" s="3590">
        <v>9</v>
      </c>
      <c r="I22" s="3591">
        <v>0</v>
      </c>
      <c r="J22" s="3918">
        <f t="shared" si="11"/>
        <v>9</v>
      </c>
      <c r="K22" s="3590">
        <v>0</v>
      </c>
      <c r="L22" s="3591">
        <v>0</v>
      </c>
      <c r="M22" s="3920">
        <f t="shared" si="12"/>
        <v>0</v>
      </c>
      <c r="N22" s="3590">
        <v>0</v>
      </c>
      <c r="O22" s="3591">
        <v>0</v>
      </c>
      <c r="P22" s="3920">
        <f t="shared" si="13"/>
        <v>0</v>
      </c>
      <c r="Q22" s="2711">
        <f t="shared" si="14"/>
        <v>12</v>
      </c>
      <c r="R22" s="2712">
        <f t="shared" si="14"/>
        <v>0</v>
      </c>
      <c r="S22" s="2710">
        <f t="shared" si="14"/>
        <v>12</v>
      </c>
    </row>
    <row r="23" spans="1:22" ht="26.25" customHeight="1" thickBot="1">
      <c r="A23" s="2686" t="s">
        <v>305</v>
      </c>
      <c r="B23" s="2725">
        <v>0</v>
      </c>
      <c r="C23" s="2726">
        <v>0</v>
      </c>
      <c r="D23" s="2724">
        <f t="shared" si="9"/>
        <v>0</v>
      </c>
      <c r="E23" s="3590">
        <v>0</v>
      </c>
      <c r="F23" s="3591">
        <v>0</v>
      </c>
      <c r="G23" s="3918">
        <f t="shared" si="10"/>
        <v>0</v>
      </c>
      <c r="H23" s="3590">
        <v>0</v>
      </c>
      <c r="I23" s="3591">
        <v>0</v>
      </c>
      <c r="J23" s="3918">
        <f t="shared" si="11"/>
        <v>0</v>
      </c>
      <c r="K23" s="3590">
        <v>10</v>
      </c>
      <c r="L23" s="3591">
        <v>1</v>
      </c>
      <c r="M23" s="3920">
        <f t="shared" si="12"/>
        <v>11</v>
      </c>
      <c r="N23" s="3590">
        <v>0</v>
      </c>
      <c r="O23" s="3591">
        <v>0</v>
      </c>
      <c r="P23" s="3920">
        <f t="shared" si="13"/>
        <v>0</v>
      </c>
      <c r="Q23" s="2711">
        <f t="shared" si="14"/>
        <v>10</v>
      </c>
      <c r="R23" s="2712">
        <f t="shared" si="14"/>
        <v>1</v>
      </c>
      <c r="S23" s="2710">
        <f t="shared" si="14"/>
        <v>11</v>
      </c>
    </row>
    <row r="24" spans="1:22" ht="26.25" customHeight="1" thickBot="1">
      <c r="A24" s="2713" t="s">
        <v>311</v>
      </c>
      <c r="B24" s="2727">
        <v>0</v>
      </c>
      <c r="C24" s="2728">
        <v>0</v>
      </c>
      <c r="D24" s="2520">
        <f t="shared" si="9"/>
        <v>0</v>
      </c>
      <c r="E24" s="3867">
        <v>0</v>
      </c>
      <c r="F24" s="3868">
        <v>0</v>
      </c>
      <c r="G24" s="3918">
        <f t="shared" si="10"/>
        <v>0</v>
      </c>
      <c r="H24" s="3867">
        <v>0</v>
      </c>
      <c r="I24" s="3868">
        <v>0</v>
      </c>
      <c r="J24" s="3918">
        <f t="shared" si="11"/>
        <v>0</v>
      </c>
      <c r="K24" s="3867">
        <v>0</v>
      </c>
      <c r="L24" s="3868">
        <v>0</v>
      </c>
      <c r="M24" s="3920">
        <f t="shared" si="12"/>
        <v>0</v>
      </c>
      <c r="N24" s="3867">
        <v>8</v>
      </c>
      <c r="O24" s="3868">
        <v>0</v>
      </c>
      <c r="P24" s="3920">
        <f t="shared" si="13"/>
        <v>8</v>
      </c>
      <c r="Q24" s="2711">
        <f t="shared" si="14"/>
        <v>8</v>
      </c>
      <c r="R24" s="2712">
        <f t="shared" si="14"/>
        <v>0</v>
      </c>
      <c r="S24" s="2710">
        <f t="shared" si="14"/>
        <v>8</v>
      </c>
    </row>
    <row r="25" spans="1:22" ht="33.75" customHeight="1" thickBot="1">
      <c r="A25" s="2700" t="s">
        <v>17</v>
      </c>
      <c r="B25" s="2729">
        <f>SUM(B19:B24)</f>
        <v>35</v>
      </c>
      <c r="C25" s="2729">
        <f t="shared" ref="C25:D25" si="15">SUM(C19:C24)</f>
        <v>1</v>
      </c>
      <c r="D25" s="2729">
        <f t="shared" si="15"/>
        <v>36</v>
      </c>
      <c r="E25" s="3869">
        <f t="shared" ref="E25:P25" si="16">SUM(E19:E24)</f>
        <v>30</v>
      </c>
      <c r="F25" s="3869">
        <f t="shared" si="16"/>
        <v>1</v>
      </c>
      <c r="G25" s="3869">
        <f t="shared" si="16"/>
        <v>31</v>
      </c>
      <c r="H25" s="3869">
        <f t="shared" si="16"/>
        <v>39</v>
      </c>
      <c r="I25" s="3869">
        <f t="shared" si="16"/>
        <v>6</v>
      </c>
      <c r="J25" s="3869">
        <f t="shared" si="16"/>
        <v>45</v>
      </c>
      <c r="K25" s="3869">
        <f t="shared" si="16"/>
        <v>31</v>
      </c>
      <c r="L25" s="3869">
        <f t="shared" si="16"/>
        <v>6</v>
      </c>
      <c r="M25" s="3869">
        <f t="shared" si="16"/>
        <v>37</v>
      </c>
      <c r="N25" s="3869">
        <f t="shared" si="16"/>
        <v>28</v>
      </c>
      <c r="O25" s="3869">
        <f t="shared" si="16"/>
        <v>11</v>
      </c>
      <c r="P25" s="3869">
        <f t="shared" si="16"/>
        <v>39</v>
      </c>
      <c r="Q25" s="2701">
        <f t="shared" ref="Q25:S25" si="17">SUM(Q19:Q24)</f>
        <v>163</v>
      </c>
      <c r="R25" s="2701">
        <f t="shared" si="17"/>
        <v>25</v>
      </c>
      <c r="S25" s="2701">
        <f t="shared" si="17"/>
        <v>188</v>
      </c>
    </row>
    <row r="26" spans="1:22" ht="31.5" customHeight="1" thickBot="1">
      <c r="A26" s="2687" t="s">
        <v>18</v>
      </c>
      <c r="B26" s="2731"/>
      <c r="C26" s="2731"/>
      <c r="D26" s="2731"/>
      <c r="E26" s="3919"/>
      <c r="F26" s="3919"/>
      <c r="G26" s="3919"/>
      <c r="H26" s="3919"/>
      <c r="I26" s="3919"/>
      <c r="J26" s="3919"/>
      <c r="K26" s="3919"/>
      <c r="L26" s="3919"/>
      <c r="M26" s="3919"/>
      <c r="N26" s="3919"/>
      <c r="O26" s="3919"/>
      <c r="P26" s="3919"/>
      <c r="Q26" s="2703"/>
      <c r="R26" s="2703"/>
      <c r="S26" s="2704"/>
    </row>
    <row r="27" spans="1:22" ht="24.95" customHeight="1" thickBot="1">
      <c r="A27" s="2682" t="s">
        <v>288</v>
      </c>
      <c r="B27" s="2732"/>
      <c r="C27" s="2732"/>
      <c r="D27" s="2732"/>
      <c r="E27" s="3870"/>
      <c r="F27" s="3870"/>
      <c r="G27" s="3870"/>
      <c r="H27" s="3870"/>
      <c r="I27" s="3870"/>
      <c r="J27" s="3870"/>
      <c r="K27" s="3870"/>
      <c r="L27" s="3870"/>
      <c r="M27" s="3870"/>
      <c r="N27" s="3870"/>
      <c r="O27" s="3870"/>
      <c r="P27" s="3870"/>
      <c r="Q27" s="2703"/>
      <c r="R27" s="2703"/>
      <c r="S27" s="2704"/>
    </row>
    <row r="28" spans="1:22" ht="24.75" customHeight="1" thickBot="1">
      <c r="A28" s="2705" t="s">
        <v>289</v>
      </c>
      <c r="B28" s="2735">
        <v>0</v>
      </c>
      <c r="C28" s="2736">
        <v>0</v>
      </c>
      <c r="D28" s="2737">
        <f t="shared" ref="D28:D33" si="18">B28+C28</f>
        <v>0</v>
      </c>
      <c r="E28" s="2706">
        <v>0</v>
      </c>
      <c r="F28" s="2707">
        <v>0</v>
      </c>
      <c r="G28" s="3921">
        <f t="shared" ref="G28:G33" si="19">E28+F28</f>
        <v>0</v>
      </c>
      <c r="H28" s="2706">
        <v>1</v>
      </c>
      <c r="I28" s="2707">
        <v>1</v>
      </c>
      <c r="J28" s="3921">
        <f t="shared" ref="J28:J33" si="20">H28+I28</f>
        <v>2</v>
      </c>
      <c r="K28" s="2706">
        <v>0</v>
      </c>
      <c r="L28" s="2707">
        <v>0</v>
      </c>
      <c r="M28" s="3921">
        <f t="shared" ref="M28:M33" si="21">K28+L28</f>
        <v>0</v>
      </c>
      <c r="N28" s="2706">
        <v>0</v>
      </c>
      <c r="O28" s="2707">
        <v>0</v>
      </c>
      <c r="P28" s="3921">
        <f t="shared" ref="P28:P33" si="22">N28+O28</f>
        <v>0</v>
      </c>
      <c r="Q28" s="2711">
        <f t="shared" ref="Q28:R33" si="23">B28+E28+H28+K28+N28</f>
        <v>1</v>
      </c>
      <c r="R28" s="2712">
        <f t="shared" si="23"/>
        <v>1</v>
      </c>
      <c r="S28" s="2710">
        <f t="shared" ref="S28:S33" si="24">P28+M28+J28+G28+D28</f>
        <v>2</v>
      </c>
    </row>
    <row r="29" spans="1:22" ht="21" thickBot="1">
      <c r="A29" s="2686" t="s">
        <v>294</v>
      </c>
      <c r="B29" s="2738">
        <v>0</v>
      </c>
      <c r="C29" s="2739">
        <v>0</v>
      </c>
      <c r="D29" s="2740">
        <f t="shared" si="18"/>
        <v>0</v>
      </c>
      <c r="E29" s="3592">
        <v>0</v>
      </c>
      <c r="F29" s="3593">
        <v>0</v>
      </c>
      <c r="G29" s="3921">
        <f t="shared" si="19"/>
        <v>0</v>
      </c>
      <c r="H29" s="3592">
        <v>0</v>
      </c>
      <c r="I29" s="3593">
        <v>0</v>
      </c>
      <c r="J29" s="3921">
        <f t="shared" si="20"/>
        <v>0</v>
      </c>
      <c r="K29" s="3592">
        <v>1</v>
      </c>
      <c r="L29" s="3593">
        <v>0</v>
      </c>
      <c r="M29" s="3921">
        <f t="shared" si="21"/>
        <v>1</v>
      </c>
      <c r="N29" s="3592">
        <v>0</v>
      </c>
      <c r="O29" s="3593">
        <v>0</v>
      </c>
      <c r="P29" s="3921">
        <f t="shared" si="22"/>
        <v>0</v>
      </c>
      <c r="Q29" s="2714">
        <f t="shared" si="23"/>
        <v>1</v>
      </c>
      <c r="R29" s="2715">
        <f t="shared" si="23"/>
        <v>0</v>
      </c>
      <c r="S29" s="2710">
        <f t="shared" si="24"/>
        <v>1</v>
      </c>
    </row>
    <row r="30" spans="1:22" ht="33" customHeight="1" thickBot="1">
      <c r="A30" s="2686" t="s">
        <v>310</v>
      </c>
      <c r="B30" s="2738">
        <v>0</v>
      </c>
      <c r="C30" s="2739">
        <v>0</v>
      </c>
      <c r="D30" s="2740">
        <f t="shared" si="18"/>
        <v>0</v>
      </c>
      <c r="E30" s="3592">
        <v>0</v>
      </c>
      <c r="F30" s="3593">
        <v>0</v>
      </c>
      <c r="G30" s="3921">
        <f t="shared" si="19"/>
        <v>0</v>
      </c>
      <c r="H30" s="3592">
        <v>0</v>
      </c>
      <c r="I30" s="3593">
        <v>0</v>
      </c>
      <c r="J30" s="3921">
        <f t="shared" si="20"/>
        <v>0</v>
      </c>
      <c r="K30" s="3592">
        <v>0</v>
      </c>
      <c r="L30" s="3593">
        <v>0</v>
      </c>
      <c r="M30" s="3921">
        <f t="shared" si="21"/>
        <v>0</v>
      </c>
      <c r="N30" s="3592">
        <v>0</v>
      </c>
      <c r="O30" s="3593">
        <v>0</v>
      </c>
      <c r="P30" s="3921">
        <f t="shared" si="22"/>
        <v>0</v>
      </c>
      <c r="Q30" s="2714">
        <f t="shared" si="23"/>
        <v>0</v>
      </c>
      <c r="R30" s="2715">
        <f t="shared" si="23"/>
        <v>0</v>
      </c>
      <c r="S30" s="2710">
        <f t="shared" si="24"/>
        <v>0</v>
      </c>
    </row>
    <row r="31" spans="1:22" ht="32.25" customHeight="1" thickBot="1">
      <c r="A31" s="2686" t="s">
        <v>301</v>
      </c>
      <c r="B31" s="2738">
        <v>0</v>
      </c>
      <c r="C31" s="2739">
        <v>0</v>
      </c>
      <c r="D31" s="2740">
        <f t="shared" si="18"/>
        <v>0</v>
      </c>
      <c r="E31" s="3592">
        <v>0</v>
      </c>
      <c r="F31" s="3593">
        <v>0</v>
      </c>
      <c r="G31" s="3921">
        <f t="shared" si="19"/>
        <v>0</v>
      </c>
      <c r="H31" s="3592">
        <v>0</v>
      </c>
      <c r="I31" s="3593">
        <v>0</v>
      </c>
      <c r="J31" s="3921">
        <f t="shared" si="20"/>
        <v>0</v>
      </c>
      <c r="K31" s="3592">
        <v>0</v>
      </c>
      <c r="L31" s="3593">
        <v>0</v>
      </c>
      <c r="M31" s="3921">
        <f t="shared" si="21"/>
        <v>0</v>
      </c>
      <c r="N31" s="3592">
        <v>0</v>
      </c>
      <c r="O31" s="3593">
        <v>0</v>
      </c>
      <c r="P31" s="3921">
        <f t="shared" si="22"/>
        <v>0</v>
      </c>
      <c r="Q31" s="2714">
        <f t="shared" si="23"/>
        <v>0</v>
      </c>
      <c r="R31" s="2715">
        <f t="shared" si="23"/>
        <v>0</v>
      </c>
      <c r="S31" s="2710">
        <f t="shared" si="24"/>
        <v>0</v>
      </c>
    </row>
    <row r="32" spans="1:22" ht="29.25" customHeight="1" thickBot="1">
      <c r="A32" s="2686" t="s">
        <v>305</v>
      </c>
      <c r="B32" s="2738">
        <v>0</v>
      </c>
      <c r="C32" s="2739">
        <v>0</v>
      </c>
      <c r="D32" s="2740">
        <f t="shared" si="18"/>
        <v>0</v>
      </c>
      <c r="E32" s="3592">
        <v>0</v>
      </c>
      <c r="F32" s="3593">
        <v>0</v>
      </c>
      <c r="G32" s="3921">
        <f t="shared" si="19"/>
        <v>0</v>
      </c>
      <c r="H32" s="3592">
        <v>0</v>
      </c>
      <c r="I32" s="3593">
        <v>0</v>
      </c>
      <c r="J32" s="3921">
        <f t="shared" si="20"/>
        <v>0</v>
      </c>
      <c r="K32" s="3592">
        <v>0</v>
      </c>
      <c r="L32" s="3593">
        <v>0</v>
      </c>
      <c r="M32" s="3921">
        <f t="shared" si="21"/>
        <v>0</v>
      </c>
      <c r="N32" s="3592">
        <v>0</v>
      </c>
      <c r="O32" s="3593">
        <v>0</v>
      </c>
      <c r="P32" s="3921">
        <f t="shared" si="22"/>
        <v>0</v>
      </c>
      <c r="Q32" s="2714">
        <f t="shared" si="23"/>
        <v>0</v>
      </c>
      <c r="R32" s="2715">
        <f t="shared" si="23"/>
        <v>0</v>
      </c>
      <c r="S32" s="2710">
        <f t="shared" si="24"/>
        <v>0</v>
      </c>
    </row>
    <row r="33" spans="1:20" ht="28.5" customHeight="1" thickBot="1">
      <c r="A33" s="2713" t="s">
        <v>311</v>
      </c>
      <c r="B33" s="2741">
        <v>0</v>
      </c>
      <c r="C33" s="2742">
        <v>0</v>
      </c>
      <c r="D33" s="2521">
        <f t="shared" si="18"/>
        <v>0</v>
      </c>
      <c r="E33" s="3871">
        <v>0</v>
      </c>
      <c r="F33" s="3872">
        <v>0</v>
      </c>
      <c r="G33" s="3921">
        <f t="shared" si="19"/>
        <v>0</v>
      </c>
      <c r="H33" s="3871">
        <v>0</v>
      </c>
      <c r="I33" s="3872">
        <v>0</v>
      </c>
      <c r="J33" s="3921">
        <f t="shared" si="20"/>
        <v>0</v>
      </c>
      <c r="K33" s="3871">
        <v>0</v>
      </c>
      <c r="L33" s="3872">
        <v>0</v>
      </c>
      <c r="M33" s="3921">
        <f t="shared" si="21"/>
        <v>0</v>
      </c>
      <c r="N33" s="3871">
        <v>0</v>
      </c>
      <c r="O33" s="3872">
        <v>0</v>
      </c>
      <c r="P33" s="3921">
        <f t="shared" si="22"/>
        <v>0</v>
      </c>
      <c r="Q33" s="2716">
        <f t="shared" si="23"/>
        <v>0</v>
      </c>
      <c r="R33" s="2717">
        <f t="shared" si="23"/>
        <v>0</v>
      </c>
      <c r="S33" s="2710">
        <f t="shared" si="24"/>
        <v>0</v>
      </c>
    </row>
    <row r="34" spans="1:20" ht="33.75" customHeight="1" thickBot="1">
      <c r="A34" s="2688" t="s">
        <v>19</v>
      </c>
      <c r="B34" s="3602">
        <f>SUM(B28:B33)</f>
        <v>0</v>
      </c>
      <c r="C34" s="3602">
        <f t="shared" ref="C34:P34" si="25">SUM(C28:C33)</f>
        <v>0</v>
      </c>
      <c r="D34" s="3602">
        <f t="shared" si="25"/>
        <v>0</v>
      </c>
      <c r="E34" s="3869">
        <f t="shared" si="25"/>
        <v>0</v>
      </c>
      <c r="F34" s="3869">
        <f t="shared" si="25"/>
        <v>0</v>
      </c>
      <c r="G34" s="3869">
        <f t="shared" si="25"/>
        <v>0</v>
      </c>
      <c r="H34" s="3869">
        <f t="shared" si="25"/>
        <v>1</v>
      </c>
      <c r="I34" s="3869">
        <f t="shared" si="25"/>
        <v>1</v>
      </c>
      <c r="J34" s="3869">
        <f t="shared" si="25"/>
        <v>2</v>
      </c>
      <c r="K34" s="3869">
        <f t="shared" si="25"/>
        <v>1</v>
      </c>
      <c r="L34" s="3869">
        <f t="shared" si="25"/>
        <v>0</v>
      </c>
      <c r="M34" s="3869">
        <f t="shared" si="25"/>
        <v>1</v>
      </c>
      <c r="N34" s="3869">
        <f t="shared" si="25"/>
        <v>0</v>
      </c>
      <c r="O34" s="3869">
        <f t="shared" si="25"/>
        <v>0</v>
      </c>
      <c r="P34" s="3869">
        <f t="shared" si="25"/>
        <v>0</v>
      </c>
      <c r="Q34" s="3603">
        <f t="shared" ref="Q34:S34" si="26">SUM(Q28:Q33)</f>
        <v>2</v>
      </c>
      <c r="R34" s="3603">
        <f t="shared" si="26"/>
        <v>1</v>
      </c>
      <c r="S34" s="3603">
        <f t="shared" si="26"/>
        <v>3</v>
      </c>
    </row>
    <row r="35" spans="1:20" ht="36" customHeight="1" thickBot="1">
      <c r="A35" s="2718" t="s">
        <v>255</v>
      </c>
      <c r="B35" s="3922">
        <f>B25+B34</f>
        <v>35</v>
      </c>
      <c r="C35" s="3922">
        <f t="shared" ref="C35:P35" si="27">C25+C34</f>
        <v>1</v>
      </c>
      <c r="D35" s="3922">
        <f t="shared" si="27"/>
        <v>36</v>
      </c>
      <c r="E35" s="3923">
        <f t="shared" si="27"/>
        <v>30</v>
      </c>
      <c r="F35" s="3923">
        <f t="shared" si="27"/>
        <v>1</v>
      </c>
      <c r="G35" s="3923">
        <f t="shared" si="27"/>
        <v>31</v>
      </c>
      <c r="H35" s="3923">
        <f t="shared" si="27"/>
        <v>40</v>
      </c>
      <c r="I35" s="3923">
        <f t="shared" si="27"/>
        <v>7</v>
      </c>
      <c r="J35" s="3923">
        <f t="shared" si="27"/>
        <v>47</v>
      </c>
      <c r="K35" s="3923">
        <f t="shared" si="27"/>
        <v>32</v>
      </c>
      <c r="L35" s="3923">
        <f t="shared" si="27"/>
        <v>6</v>
      </c>
      <c r="M35" s="3923">
        <f t="shared" si="27"/>
        <v>38</v>
      </c>
      <c r="N35" s="3923">
        <f t="shared" si="27"/>
        <v>28</v>
      </c>
      <c r="O35" s="3923">
        <f t="shared" si="27"/>
        <v>11</v>
      </c>
      <c r="P35" s="3923">
        <f t="shared" si="27"/>
        <v>39</v>
      </c>
      <c r="Q35" s="3924">
        <f t="shared" ref="Q35:S35" si="28">Q25+Q34</f>
        <v>165</v>
      </c>
      <c r="R35" s="3924">
        <f t="shared" si="28"/>
        <v>26</v>
      </c>
      <c r="S35" s="3924">
        <f t="shared" si="28"/>
        <v>191</v>
      </c>
    </row>
    <row r="36" spans="1:20">
      <c r="A36" s="575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20">
      <c r="A37" s="575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20">
      <c r="A38" s="6382"/>
      <c r="B38" s="6382"/>
      <c r="C38" s="6382"/>
      <c r="D38" s="6382"/>
      <c r="E38" s="6382"/>
      <c r="F38" s="6382"/>
      <c r="G38" s="6382"/>
      <c r="H38" s="6382"/>
      <c r="I38" s="6382"/>
      <c r="J38" s="6382"/>
      <c r="K38" s="6382"/>
      <c r="L38" s="6382"/>
      <c r="M38" s="6382"/>
      <c r="N38" s="6382"/>
      <c r="O38" s="6382"/>
      <c r="P38" s="6382"/>
      <c r="Q38" s="6382"/>
      <c r="R38" s="6382"/>
      <c r="S38" s="6382"/>
    </row>
    <row r="39" spans="1:20">
      <c r="A39" s="2655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55" t="s">
        <v>28</v>
      </c>
    </row>
    <row r="41" spans="1:20">
      <c r="A41" s="65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</sheetData>
  <mergeCells count="10">
    <mergeCell ref="A1:S1"/>
    <mergeCell ref="A2:S2"/>
    <mergeCell ref="A38:S38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2"/>
  <sheetViews>
    <sheetView view="pageBreakPreview" topLeftCell="A13" zoomScale="55" zoomScaleNormal="60" workbookViewId="0">
      <selection activeCell="M47" sqref="M47"/>
    </sheetView>
  </sheetViews>
  <sheetFormatPr defaultRowHeight="20.25"/>
  <cols>
    <col min="1" max="1" width="105" style="55" customWidth="1"/>
    <col min="2" max="2" width="11.42578125" style="55" customWidth="1"/>
    <col min="3" max="3" width="12.140625" style="55" customWidth="1"/>
    <col min="4" max="4" width="11" style="55" customWidth="1"/>
    <col min="5" max="5" width="11.5703125" style="55" customWidth="1"/>
    <col min="6" max="6" width="11.28515625" style="55" customWidth="1"/>
    <col min="7" max="7" width="11" style="55" customWidth="1"/>
    <col min="8" max="8" width="12.42578125" style="55" customWidth="1"/>
    <col min="9" max="9" width="13.140625" style="55" customWidth="1"/>
    <col min="10" max="10" width="10.7109375" style="55" customWidth="1"/>
    <col min="11" max="256" width="9.140625" style="55"/>
    <col min="257" max="257" width="89" style="55" customWidth="1"/>
    <col min="258" max="258" width="11.42578125" style="55" customWidth="1"/>
    <col min="259" max="259" width="12.140625" style="55" customWidth="1"/>
    <col min="260" max="260" width="11" style="55" customWidth="1"/>
    <col min="261" max="261" width="11.5703125" style="55" customWidth="1"/>
    <col min="262" max="262" width="11.28515625" style="55" customWidth="1"/>
    <col min="263" max="263" width="11" style="55" customWidth="1"/>
    <col min="264" max="264" width="12.42578125" style="55" customWidth="1"/>
    <col min="265" max="265" width="13.140625" style="55" customWidth="1"/>
    <col min="266" max="266" width="10.7109375" style="55" customWidth="1"/>
    <col min="267" max="512" width="9.140625" style="55"/>
    <col min="513" max="513" width="89" style="55" customWidth="1"/>
    <col min="514" max="514" width="11.42578125" style="55" customWidth="1"/>
    <col min="515" max="515" width="12.140625" style="55" customWidth="1"/>
    <col min="516" max="516" width="11" style="55" customWidth="1"/>
    <col min="517" max="517" width="11.5703125" style="55" customWidth="1"/>
    <col min="518" max="518" width="11.28515625" style="55" customWidth="1"/>
    <col min="519" max="519" width="11" style="55" customWidth="1"/>
    <col min="520" max="520" width="12.42578125" style="55" customWidth="1"/>
    <col min="521" max="521" width="13.140625" style="55" customWidth="1"/>
    <col min="522" max="522" width="10.7109375" style="55" customWidth="1"/>
    <col min="523" max="768" width="9.140625" style="55"/>
    <col min="769" max="769" width="89" style="55" customWidth="1"/>
    <col min="770" max="770" width="11.42578125" style="55" customWidth="1"/>
    <col min="771" max="771" width="12.140625" style="55" customWidth="1"/>
    <col min="772" max="772" width="11" style="55" customWidth="1"/>
    <col min="773" max="773" width="11.5703125" style="55" customWidth="1"/>
    <col min="774" max="774" width="11.28515625" style="55" customWidth="1"/>
    <col min="775" max="775" width="11" style="55" customWidth="1"/>
    <col min="776" max="776" width="12.42578125" style="55" customWidth="1"/>
    <col min="777" max="777" width="13.140625" style="55" customWidth="1"/>
    <col min="778" max="778" width="10.7109375" style="55" customWidth="1"/>
    <col min="779" max="1024" width="9.140625" style="55"/>
    <col min="1025" max="1025" width="89" style="55" customWidth="1"/>
    <col min="1026" max="1026" width="11.42578125" style="55" customWidth="1"/>
    <col min="1027" max="1027" width="12.140625" style="55" customWidth="1"/>
    <col min="1028" max="1028" width="11" style="55" customWidth="1"/>
    <col min="1029" max="1029" width="11.5703125" style="55" customWidth="1"/>
    <col min="1030" max="1030" width="11.28515625" style="55" customWidth="1"/>
    <col min="1031" max="1031" width="11" style="55" customWidth="1"/>
    <col min="1032" max="1032" width="12.42578125" style="55" customWidth="1"/>
    <col min="1033" max="1033" width="13.140625" style="55" customWidth="1"/>
    <col min="1034" max="1034" width="10.7109375" style="55" customWidth="1"/>
    <col min="1035" max="1280" width="9.140625" style="55"/>
    <col min="1281" max="1281" width="89" style="55" customWidth="1"/>
    <col min="1282" max="1282" width="11.42578125" style="55" customWidth="1"/>
    <col min="1283" max="1283" width="12.140625" style="55" customWidth="1"/>
    <col min="1284" max="1284" width="11" style="55" customWidth="1"/>
    <col min="1285" max="1285" width="11.5703125" style="55" customWidth="1"/>
    <col min="1286" max="1286" width="11.28515625" style="55" customWidth="1"/>
    <col min="1287" max="1287" width="11" style="55" customWidth="1"/>
    <col min="1288" max="1288" width="12.42578125" style="55" customWidth="1"/>
    <col min="1289" max="1289" width="13.140625" style="55" customWidth="1"/>
    <col min="1290" max="1290" width="10.7109375" style="55" customWidth="1"/>
    <col min="1291" max="1536" width="9.140625" style="55"/>
    <col min="1537" max="1537" width="89" style="55" customWidth="1"/>
    <col min="1538" max="1538" width="11.42578125" style="55" customWidth="1"/>
    <col min="1539" max="1539" width="12.140625" style="55" customWidth="1"/>
    <col min="1540" max="1540" width="11" style="55" customWidth="1"/>
    <col min="1541" max="1541" width="11.5703125" style="55" customWidth="1"/>
    <col min="1542" max="1542" width="11.28515625" style="55" customWidth="1"/>
    <col min="1543" max="1543" width="11" style="55" customWidth="1"/>
    <col min="1544" max="1544" width="12.42578125" style="55" customWidth="1"/>
    <col min="1545" max="1545" width="13.140625" style="55" customWidth="1"/>
    <col min="1546" max="1546" width="10.7109375" style="55" customWidth="1"/>
    <col min="1547" max="1792" width="9.140625" style="55"/>
    <col min="1793" max="1793" width="89" style="55" customWidth="1"/>
    <col min="1794" max="1794" width="11.42578125" style="55" customWidth="1"/>
    <col min="1795" max="1795" width="12.140625" style="55" customWidth="1"/>
    <col min="1796" max="1796" width="11" style="55" customWidth="1"/>
    <col min="1797" max="1797" width="11.5703125" style="55" customWidth="1"/>
    <col min="1798" max="1798" width="11.28515625" style="55" customWidth="1"/>
    <col min="1799" max="1799" width="11" style="55" customWidth="1"/>
    <col min="1800" max="1800" width="12.42578125" style="55" customWidth="1"/>
    <col min="1801" max="1801" width="13.140625" style="55" customWidth="1"/>
    <col min="1802" max="1802" width="10.7109375" style="55" customWidth="1"/>
    <col min="1803" max="2048" width="9.140625" style="55"/>
    <col min="2049" max="2049" width="89" style="55" customWidth="1"/>
    <col min="2050" max="2050" width="11.42578125" style="55" customWidth="1"/>
    <col min="2051" max="2051" width="12.140625" style="55" customWidth="1"/>
    <col min="2052" max="2052" width="11" style="55" customWidth="1"/>
    <col min="2053" max="2053" width="11.5703125" style="55" customWidth="1"/>
    <col min="2054" max="2054" width="11.28515625" style="55" customWidth="1"/>
    <col min="2055" max="2055" width="11" style="55" customWidth="1"/>
    <col min="2056" max="2056" width="12.42578125" style="55" customWidth="1"/>
    <col min="2057" max="2057" width="13.140625" style="55" customWidth="1"/>
    <col min="2058" max="2058" width="10.7109375" style="55" customWidth="1"/>
    <col min="2059" max="2304" width="9.140625" style="55"/>
    <col min="2305" max="2305" width="89" style="55" customWidth="1"/>
    <col min="2306" max="2306" width="11.42578125" style="55" customWidth="1"/>
    <col min="2307" max="2307" width="12.140625" style="55" customWidth="1"/>
    <col min="2308" max="2308" width="11" style="55" customWidth="1"/>
    <col min="2309" max="2309" width="11.5703125" style="55" customWidth="1"/>
    <col min="2310" max="2310" width="11.28515625" style="55" customWidth="1"/>
    <col min="2311" max="2311" width="11" style="55" customWidth="1"/>
    <col min="2312" max="2312" width="12.42578125" style="55" customWidth="1"/>
    <col min="2313" max="2313" width="13.140625" style="55" customWidth="1"/>
    <col min="2314" max="2314" width="10.7109375" style="55" customWidth="1"/>
    <col min="2315" max="2560" width="9.140625" style="55"/>
    <col min="2561" max="2561" width="89" style="55" customWidth="1"/>
    <col min="2562" max="2562" width="11.42578125" style="55" customWidth="1"/>
    <col min="2563" max="2563" width="12.140625" style="55" customWidth="1"/>
    <col min="2564" max="2564" width="11" style="55" customWidth="1"/>
    <col min="2565" max="2565" width="11.5703125" style="55" customWidth="1"/>
    <col min="2566" max="2566" width="11.28515625" style="55" customWidth="1"/>
    <col min="2567" max="2567" width="11" style="55" customWidth="1"/>
    <col min="2568" max="2568" width="12.42578125" style="55" customWidth="1"/>
    <col min="2569" max="2569" width="13.140625" style="55" customWidth="1"/>
    <col min="2570" max="2570" width="10.7109375" style="55" customWidth="1"/>
    <col min="2571" max="2816" width="9.140625" style="55"/>
    <col min="2817" max="2817" width="89" style="55" customWidth="1"/>
    <col min="2818" max="2818" width="11.42578125" style="55" customWidth="1"/>
    <col min="2819" max="2819" width="12.140625" style="55" customWidth="1"/>
    <col min="2820" max="2820" width="11" style="55" customWidth="1"/>
    <col min="2821" max="2821" width="11.5703125" style="55" customWidth="1"/>
    <col min="2822" max="2822" width="11.28515625" style="55" customWidth="1"/>
    <col min="2823" max="2823" width="11" style="55" customWidth="1"/>
    <col min="2824" max="2824" width="12.42578125" style="55" customWidth="1"/>
    <col min="2825" max="2825" width="13.140625" style="55" customWidth="1"/>
    <col min="2826" max="2826" width="10.7109375" style="55" customWidth="1"/>
    <col min="2827" max="3072" width="9.140625" style="55"/>
    <col min="3073" max="3073" width="89" style="55" customWidth="1"/>
    <col min="3074" max="3074" width="11.42578125" style="55" customWidth="1"/>
    <col min="3075" max="3075" width="12.140625" style="55" customWidth="1"/>
    <col min="3076" max="3076" width="11" style="55" customWidth="1"/>
    <col min="3077" max="3077" width="11.5703125" style="55" customWidth="1"/>
    <col min="3078" max="3078" width="11.28515625" style="55" customWidth="1"/>
    <col min="3079" max="3079" width="11" style="55" customWidth="1"/>
    <col min="3080" max="3080" width="12.42578125" style="55" customWidth="1"/>
    <col min="3081" max="3081" width="13.140625" style="55" customWidth="1"/>
    <col min="3082" max="3082" width="10.7109375" style="55" customWidth="1"/>
    <col min="3083" max="3328" width="9.140625" style="55"/>
    <col min="3329" max="3329" width="89" style="55" customWidth="1"/>
    <col min="3330" max="3330" width="11.42578125" style="55" customWidth="1"/>
    <col min="3331" max="3331" width="12.140625" style="55" customWidth="1"/>
    <col min="3332" max="3332" width="11" style="55" customWidth="1"/>
    <col min="3333" max="3333" width="11.5703125" style="55" customWidth="1"/>
    <col min="3334" max="3334" width="11.28515625" style="55" customWidth="1"/>
    <col min="3335" max="3335" width="11" style="55" customWidth="1"/>
    <col min="3336" max="3336" width="12.42578125" style="55" customWidth="1"/>
    <col min="3337" max="3337" width="13.140625" style="55" customWidth="1"/>
    <col min="3338" max="3338" width="10.7109375" style="55" customWidth="1"/>
    <col min="3339" max="3584" width="9.140625" style="55"/>
    <col min="3585" max="3585" width="89" style="55" customWidth="1"/>
    <col min="3586" max="3586" width="11.42578125" style="55" customWidth="1"/>
    <col min="3587" max="3587" width="12.140625" style="55" customWidth="1"/>
    <col min="3588" max="3588" width="11" style="55" customWidth="1"/>
    <col min="3589" max="3589" width="11.5703125" style="55" customWidth="1"/>
    <col min="3590" max="3590" width="11.28515625" style="55" customWidth="1"/>
    <col min="3591" max="3591" width="11" style="55" customWidth="1"/>
    <col min="3592" max="3592" width="12.42578125" style="55" customWidth="1"/>
    <col min="3593" max="3593" width="13.140625" style="55" customWidth="1"/>
    <col min="3594" max="3594" width="10.7109375" style="55" customWidth="1"/>
    <col min="3595" max="3840" width="9.140625" style="55"/>
    <col min="3841" max="3841" width="89" style="55" customWidth="1"/>
    <col min="3842" max="3842" width="11.42578125" style="55" customWidth="1"/>
    <col min="3843" max="3843" width="12.140625" style="55" customWidth="1"/>
    <col min="3844" max="3844" width="11" style="55" customWidth="1"/>
    <col min="3845" max="3845" width="11.5703125" style="55" customWidth="1"/>
    <col min="3846" max="3846" width="11.28515625" style="55" customWidth="1"/>
    <col min="3847" max="3847" width="11" style="55" customWidth="1"/>
    <col min="3848" max="3848" width="12.42578125" style="55" customWidth="1"/>
    <col min="3849" max="3849" width="13.140625" style="55" customWidth="1"/>
    <col min="3850" max="3850" width="10.7109375" style="55" customWidth="1"/>
    <col min="3851" max="4096" width="9.140625" style="55"/>
    <col min="4097" max="4097" width="89" style="55" customWidth="1"/>
    <col min="4098" max="4098" width="11.42578125" style="55" customWidth="1"/>
    <col min="4099" max="4099" width="12.140625" style="55" customWidth="1"/>
    <col min="4100" max="4100" width="11" style="55" customWidth="1"/>
    <col min="4101" max="4101" width="11.5703125" style="55" customWidth="1"/>
    <col min="4102" max="4102" width="11.28515625" style="55" customWidth="1"/>
    <col min="4103" max="4103" width="11" style="55" customWidth="1"/>
    <col min="4104" max="4104" width="12.42578125" style="55" customWidth="1"/>
    <col min="4105" max="4105" width="13.140625" style="55" customWidth="1"/>
    <col min="4106" max="4106" width="10.7109375" style="55" customWidth="1"/>
    <col min="4107" max="4352" width="9.140625" style="55"/>
    <col min="4353" max="4353" width="89" style="55" customWidth="1"/>
    <col min="4354" max="4354" width="11.42578125" style="55" customWidth="1"/>
    <col min="4355" max="4355" width="12.140625" style="55" customWidth="1"/>
    <col min="4356" max="4356" width="11" style="55" customWidth="1"/>
    <col min="4357" max="4357" width="11.5703125" style="55" customWidth="1"/>
    <col min="4358" max="4358" width="11.28515625" style="55" customWidth="1"/>
    <col min="4359" max="4359" width="11" style="55" customWidth="1"/>
    <col min="4360" max="4360" width="12.42578125" style="55" customWidth="1"/>
    <col min="4361" max="4361" width="13.140625" style="55" customWidth="1"/>
    <col min="4362" max="4362" width="10.7109375" style="55" customWidth="1"/>
    <col min="4363" max="4608" width="9.140625" style="55"/>
    <col min="4609" max="4609" width="89" style="55" customWidth="1"/>
    <col min="4610" max="4610" width="11.42578125" style="55" customWidth="1"/>
    <col min="4611" max="4611" width="12.140625" style="55" customWidth="1"/>
    <col min="4612" max="4612" width="11" style="55" customWidth="1"/>
    <col min="4613" max="4613" width="11.5703125" style="55" customWidth="1"/>
    <col min="4614" max="4614" width="11.28515625" style="55" customWidth="1"/>
    <col min="4615" max="4615" width="11" style="55" customWidth="1"/>
    <col min="4616" max="4616" width="12.42578125" style="55" customWidth="1"/>
    <col min="4617" max="4617" width="13.140625" style="55" customWidth="1"/>
    <col min="4618" max="4618" width="10.7109375" style="55" customWidth="1"/>
    <col min="4619" max="4864" width="9.140625" style="55"/>
    <col min="4865" max="4865" width="89" style="55" customWidth="1"/>
    <col min="4866" max="4866" width="11.42578125" style="55" customWidth="1"/>
    <col min="4867" max="4867" width="12.140625" style="55" customWidth="1"/>
    <col min="4868" max="4868" width="11" style="55" customWidth="1"/>
    <col min="4869" max="4869" width="11.5703125" style="55" customWidth="1"/>
    <col min="4870" max="4870" width="11.28515625" style="55" customWidth="1"/>
    <col min="4871" max="4871" width="11" style="55" customWidth="1"/>
    <col min="4872" max="4872" width="12.42578125" style="55" customWidth="1"/>
    <col min="4873" max="4873" width="13.140625" style="55" customWidth="1"/>
    <col min="4874" max="4874" width="10.7109375" style="55" customWidth="1"/>
    <col min="4875" max="5120" width="9.140625" style="55"/>
    <col min="5121" max="5121" width="89" style="55" customWidth="1"/>
    <col min="5122" max="5122" width="11.42578125" style="55" customWidth="1"/>
    <col min="5123" max="5123" width="12.140625" style="55" customWidth="1"/>
    <col min="5124" max="5124" width="11" style="55" customWidth="1"/>
    <col min="5125" max="5125" width="11.5703125" style="55" customWidth="1"/>
    <col min="5126" max="5126" width="11.28515625" style="55" customWidth="1"/>
    <col min="5127" max="5127" width="11" style="55" customWidth="1"/>
    <col min="5128" max="5128" width="12.42578125" style="55" customWidth="1"/>
    <col min="5129" max="5129" width="13.140625" style="55" customWidth="1"/>
    <col min="5130" max="5130" width="10.7109375" style="55" customWidth="1"/>
    <col min="5131" max="5376" width="9.140625" style="55"/>
    <col min="5377" max="5377" width="89" style="55" customWidth="1"/>
    <col min="5378" max="5378" width="11.42578125" style="55" customWidth="1"/>
    <col min="5379" max="5379" width="12.140625" style="55" customWidth="1"/>
    <col min="5380" max="5380" width="11" style="55" customWidth="1"/>
    <col min="5381" max="5381" width="11.5703125" style="55" customWidth="1"/>
    <col min="5382" max="5382" width="11.28515625" style="55" customWidth="1"/>
    <col min="5383" max="5383" width="11" style="55" customWidth="1"/>
    <col min="5384" max="5384" width="12.42578125" style="55" customWidth="1"/>
    <col min="5385" max="5385" width="13.140625" style="55" customWidth="1"/>
    <col min="5386" max="5386" width="10.7109375" style="55" customWidth="1"/>
    <col min="5387" max="5632" width="9.140625" style="55"/>
    <col min="5633" max="5633" width="89" style="55" customWidth="1"/>
    <col min="5634" max="5634" width="11.42578125" style="55" customWidth="1"/>
    <col min="5635" max="5635" width="12.140625" style="55" customWidth="1"/>
    <col min="5636" max="5636" width="11" style="55" customWidth="1"/>
    <col min="5637" max="5637" width="11.5703125" style="55" customWidth="1"/>
    <col min="5638" max="5638" width="11.28515625" style="55" customWidth="1"/>
    <col min="5639" max="5639" width="11" style="55" customWidth="1"/>
    <col min="5640" max="5640" width="12.42578125" style="55" customWidth="1"/>
    <col min="5641" max="5641" width="13.140625" style="55" customWidth="1"/>
    <col min="5642" max="5642" width="10.7109375" style="55" customWidth="1"/>
    <col min="5643" max="5888" width="9.140625" style="55"/>
    <col min="5889" max="5889" width="89" style="55" customWidth="1"/>
    <col min="5890" max="5890" width="11.42578125" style="55" customWidth="1"/>
    <col min="5891" max="5891" width="12.140625" style="55" customWidth="1"/>
    <col min="5892" max="5892" width="11" style="55" customWidth="1"/>
    <col min="5893" max="5893" width="11.5703125" style="55" customWidth="1"/>
    <col min="5894" max="5894" width="11.28515625" style="55" customWidth="1"/>
    <col min="5895" max="5895" width="11" style="55" customWidth="1"/>
    <col min="5896" max="5896" width="12.42578125" style="55" customWidth="1"/>
    <col min="5897" max="5897" width="13.140625" style="55" customWidth="1"/>
    <col min="5898" max="5898" width="10.7109375" style="55" customWidth="1"/>
    <col min="5899" max="6144" width="9.140625" style="55"/>
    <col min="6145" max="6145" width="89" style="55" customWidth="1"/>
    <col min="6146" max="6146" width="11.42578125" style="55" customWidth="1"/>
    <col min="6147" max="6147" width="12.140625" style="55" customWidth="1"/>
    <col min="6148" max="6148" width="11" style="55" customWidth="1"/>
    <col min="6149" max="6149" width="11.5703125" style="55" customWidth="1"/>
    <col min="6150" max="6150" width="11.28515625" style="55" customWidth="1"/>
    <col min="6151" max="6151" width="11" style="55" customWidth="1"/>
    <col min="6152" max="6152" width="12.42578125" style="55" customWidth="1"/>
    <col min="6153" max="6153" width="13.140625" style="55" customWidth="1"/>
    <col min="6154" max="6154" width="10.7109375" style="55" customWidth="1"/>
    <col min="6155" max="6400" width="9.140625" style="55"/>
    <col min="6401" max="6401" width="89" style="55" customWidth="1"/>
    <col min="6402" max="6402" width="11.42578125" style="55" customWidth="1"/>
    <col min="6403" max="6403" width="12.140625" style="55" customWidth="1"/>
    <col min="6404" max="6404" width="11" style="55" customWidth="1"/>
    <col min="6405" max="6405" width="11.5703125" style="55" customWidth="1"/>
    <col min="6406" max="6406" width="11.28515625" style="55" customWidth="1"/>
    <col min="6407" max="6407" width="11" style="55" customWidth="1"/>
    <col min="6408" max="6408" width="12.42578125" style="55" customWidth="1"/>
    <col min="6409" max="6409" width="13.140625" style="55" customWidth="1"/>
    <col min="6410" max="6410" width="10.7109375" style="55" customWidth="1"/>
    <col min="6411" max="6656" width="9.140625" style="55"/>
    <col min="6657" max="6657" width="89" style="55" customWidth="1"/>
    <col min="6658" max="6658" width="11.42578125" style="55" customWidth="1"/>
    <col min="6659" max="6659" width="12.140625" style="55" customWidth="1"/>
    <col min="6660" max="6660" width="11" style="55" customWidth="1"/>
    <col min="6661" max="6661" width="11.5703125" style="55" customWidth="1"/>
    <col min="6662" max="6662" width="11.28515625" style="55" customWidth="1"/>
    <col min="6663" max="6663" width="11" style="55" customWidth="1"/>
    <col min="6664" max="6664" width="12.42578125" style="55" customWidth="1"/>
    <col min="6665" max="6665" width="13.140625" style="55" customWidth="1"/>
    <col min="6666" max="6666" width="10.7109375" style="55" customWidth="1"/>
    <col min="6667" max="6912" width="9.140625" style="55"/>
    <col min="6913" max="6913" width="89" style="55" customWidth="1"/>
    <col min="6914" max="6914" width="11.42578125" style="55" customWidth="1"/>
    <col min="6915" max="6915" width="12.140625" style="55" customWidth="1"/>
    <col min="6916" max="6916" width="11" style="55" customWidth="1"/>
    <col min="6917" max="6917" width="11.5703125" style="55" customWidth="1"/>
    <col min="6918" max="6918" width="11.28515625" style="55" customWidth="1"/>
    <col min="6919" max="6919" width="11" style="55" customWidth="1"/>
    <col min="6920" max="6920" width="12.42578125" style="55" customWidth="1"/>
    <col min="6921" max="6921" width="13.140625" style="55" customWidth="1"/>
    <col min="6922" max="6922" width="10.7109375" style="55" customWidth="1"/>
    <col min="6923" max="7168" width="9.140625" style="55"/>
    <col min="7169" max="7169" width="89" style="55" customWidth="1"/>
    <col min="7170" max="7170" width="11.42578125" style="55" customWidth="1"/>
    <col min="7171" max="7171" width="12.140625" style="55" customWidth="1"/>
    <col min="7172" max="7172" width="11" style="55" customWidth="1"/>
    <col min="7173" max="7173" width="11.5703125" style="55" customWidth="1"/>
    <col min="7174" max="7174" width="11.28515625" style="55" customWidth="1"/>
    <col min="7175" max="7175" width="11" style="55" customWidth="1"/>
    <col min="7176" max="7176" width="12.42578125" style="55" customWidth="1"/>
    <col min="7177" max="7177" width="13.140625" style="55" customWidth="1"/>
    <col min="7178" max="7178" width="10.7109375" style="55" customWidth="1"/>
    <col min="7179" max="7424" width="9.140625" style="55"/>
    <col min="7425" max="7425" width="89" style="55" customWidth="1"/>
    <col min="7426" max="7426" width="11.42578125" style="55" customWidth="1"/>
    <col min="7427" max="7427" width="12.140625" style="55" customWidth="1"/>
    <col min="7428" max="7428" width="11" style="55" customWidth="1"/>
    <col min="7429" max="7429" width="11.5703125" style="55" customWidth="1"/>
    <col min="7430" max="7430" width="11.28515625" style="55" customWidth="1"/>
    <col min="7431" max="7431" width="11" style="55" customWidth="1"/>
    <col min="7432" max="7432" width="12.42578125" style="55" customWidth="1"/>
    <col min="7433" max="7433" width="13.140625" style="55" customWidth="1"/>
    <col min="7434" max="7434" width="10.7109375" style="55" customWidth="1"/>
    <col min="7435" max="7680" width="9.140625" style="55"/>
    <col min="7681" max="7681" width="89" style="55" customWidth="1"/>
    <col min="7682" max="7682" width="11.42578125" style="55" customWidth="1"/>
    <col min="7683" max="7683" width="12.140625" style="55" customWidth="1"/>
    <col min="7684" max="7684" width="11" style="55" customWidth="1"/>
    <col min="7685" max="7685" width="11.5703125" style="55" customWidth="1"/>
    <col min="7686" max="7686" width="11.28515625" style="55" customWidth="1"/>
    <col min="7687" max="7687" width="11" style="55" customWidth="1"/>
    <col min="7688" max="7688" width="12.42578125" style="55" customWidth="1"/>
    <col min="7689" max="7689" width="13.140625" style="55" customWidth="1"/>
    <col min="7690" max="7690" width="10.7109375" style="55" customWidth="1"/>
    <col min="7691" max="7936" width="9.140625" style="55"/>
    <col min="7937" max="7937" width="89" style="55" customWidth="1"/>
    <col min="7938" max="7938" width="11.42578125" style="55" customWidth="1"/>
    <col min="7939" max="7939" width="12.140625" style="55" customWidth="1"/>
    <col min="7940" max="7940" width="11" style="55" customWidth="1"/>
    <col min="7941" max="7941" width="11.5703125" style="55" customWidth="1"/>
    <col min="7942" max="7942" width="11.28515625" style="55" customWidth="1"/>
    <col min="7943" max="7943" width="11" style="55" customWidth="1"/>
    <col min="7944" max="7944" width="12.42578125" style="55" customWidth="1"/>
    <col min="7945" max="7945" width="13.140625" style="55" customWidth="1"/>
    <col min="7946" max="7946" width="10.7109375" style="55" customWidth="1"/>
    <col min="7947" max="8192" width="9.140625" style="55"/>
    <col min="8193" max="8193" width="89" style="55" customWidth="1"/>
    <col min="8194" max="8194" width="11.42578125" style="55" customWidth="1"/>
    <col min="8195" max="8195" width="12.140625" style="55" customWidth="1"/>
    <col min="8196" max="8196" width="11" style="55" customWidth="1"/>
    <col min="8197" max="8197" width="11.5703125" style="55" customWidth="1"/>
    <col min="8198" max="8198" width="11.28515625" style="55" customWidth="1"/>
    <col min="8199" max="8199" width="11" style="55" customWidth="1"/>
    <col min="8200" max="8200" width="12.42578125" style="55" customWidth="1"/>
    <col min="8201" max="8201" width="13.140625" style="55" customWidth="1"/>
    <col min="8202" max="8202" width="10.7109375" style="55" customWidth="1"/>
    <col min="8203" max="8448" width="9.140625" style="55"/>
    <col min="8449" max="8449" width="89" style="55" customWidth="1"/>
    <col min="8450" max="8450" width="11.42578125" style="55" customWidth="1"/>
    <col min="8451" max="8451" width="12.140625" style="55" customWidth="1"/>
    <col min="8452" max="8452" width="11" style="55" customWidth="1"/>
    <col min="8453" max="8453" width="11.5703125" style="55" customWidth="1"/>
    <col min="8454" max="8454" width="11.28515625" style="55" customWidth="1"/>
    <col min="8455" max="8455" width="11" style="55" customWidth="1"/>
    <col min="8456" max="8456" width="12.42578125" style="55" customWidth="1"/>
    <col min="8457" max="8457" width="13.140625" style="55" customWidth="1"/>
    <col min="8458" max="8458" width="10.7109375" style="55" customWidth="1"/>
    <col min="8459" max="8704" width="9.140625" style="55"/>
    <col min="8705" max="8705" width="89" style="55" customWidth="1"/>
    <col min="8706" max="8706" width="11.42578125" style="55" customWidth="1"/>
    <col min="8707" max="8707" width="12.140625" style="55" customWidth="1"/>
    <col min="8708" max="8708" width="11" style="55" customWidth="1"/>
    <col min="8709" max="8709" width="11.5703125" style="55" customWidth="1"/>
    <col min="8710" max="8710" width="11.28515625" style="55" customWidth="1"/>
    <col min="8711" max="8711" width="11" style="55" customWidth="1"/>
    <col min="8712" max="8712" width="12.42578125" style="55" customWidth="1"/>
    <col min="8713" max="8713" width="13.140625" style="55" customWidth="1"/>
    <col min="8714" max="8714" width="10.7109375" style="55" customWidth="1"/>
    <col min="8715" max="8960" width="9.140625" style="55"/>
    <col min="8961" max="8961" width="89" style="55" customWidth="1"/>
    <col min="8962" max="8962" width="11.42578125" style="55" customWidth="1"/>
    <col min="8963" max="8963" width="12.140625" style="55" customWidth="1"/>
    <col min="8964" max="8964" width="11" style="55" customWidth="1"/>
    <col min="8965" max="8965" width="11.5703125" style="55" customWidth="1"/>
    <col min="8966" max="8966" width="11.28515625" style="55" customWidth="1"/>
    <col min="8967" max="8967" width="11" style="55" customWidth="1"/>
    <col min="8968" max="8968" width="12.42578125" style="55" customWidth="1"/>
    <col min="8969" max="8969" width="13.140625" style="55" customWidth="1"/>
    <col min="8970" max="8970" width="10.7109375" style="55" customWidth="1"/>
    <col min="8971" max="9216" width="9.140625" style="55"/>
    <col min="9217" max="9217" width="89" style="55" customWidth="1"/>
    <col min="9218" max="9218" width="11.42578125" style="55" customWidth="1"/>
    <col min="9219" max="9219" width="12.140625" style="55" customWidth="1"/>
    <col min="9220" max="9220" width="11" style="55" customWidth="1"/>
    <col min="9221" max="9221" width="11.5703125" style="55" customWidth="1"/>
    <col min="9222" max="9222" width="11.28515625" style="55" customWidth="1"/>
    <col min="9223" max="9223" width="11" style="55" customWidth="1"/>
    <col min="9224" max="9224" width="12.42578125" style="55" customWidth="1"/>
    <col min="9225" max="9225" width="13.140625" style="55" customWidth="1"/>
    <col min="9226" max="9226" width="10.7109375" style="55" customWidth="1"/>
    <col min="9227" max="9472" width="9.140625" style="55"/>
    <col min="9473" max="9473" width="89" style="55" customWidth="1"/>
    <col min="9474" max="9474" width="11.42578125" style="55" customWidth="1"/>
    <col min="9475" max="9475" width="12.140625" style="55" customWidth="1"/>
    <col min="9476" max="9476" width="11" style="55" customWidth="1"/>
    <col min="9477" max="9477" width="11.5703125" style="55" customWidth="1"/>
    <col min="9478" max="9478" width="11.28515625" style="55" customWidth="1"/>
    <col min="9479" max="9479" width="11" style="55" customWidth="1"/>
    <col min="9480" max="9480" width="12.42578125" style="55" customWidth="1"/>
    <col min="9481" max="9481" width="13.140625" style="55" customWidth="1"/>
    <col min="9482" max="9482" width="10.7109375" style="55" customWidth="1"/>
    <col min="9483" max="9728" width="9.140625" style="55"/>
    <col min="9729" max="9729" width="89" style="55" customWidth="1"/>
    <col min="9730" max="9730" width="11.42578125" style="55" customWidth="1"/>
    <col min="9731" max="9731" width="12.140625" style="55" customWidth="1"/>
    <col min="9732" max="9732" width="11" style="55" customWidth="1"/>
    <col min="9733" max="9733" width="11.5703125" style="55" customWidth="1"/>
    <col min="9734" max="9734" width="11.28515625" style="55" customWidth="1"/>
    <col min="9735" max="9735" width="11" style="55" customWidth="1"/>
    <col min="9736" max="9736" width="12.42578125" style="55" customWidth="1"/>
    <col min="9737" max="9737" width="13.140625" style="55" customWidth="1"/>
    <col min="9738" max="9738" width="10.7109375" style="55" customWidth="1"/>
    <col min="9739" max="9984" width="9.140625" style="55"/>
    <col min="9985" max="9985" width="89" style="55" customWidth="1"/>
    <col min="9986" max="9986" width="11.42578125" style="55" customWidth="1"/>
    <col min="9987" max="9987" width="12.140625" style="55" customWidth="1"/>
    <col min="9988" max="9988" width="11" style="55" customWidth="1"/>
    <col min="9989" max="9989" width="11.5703125" style="55" customWidth="1"/>
    <col min="9990" max="9990" width="11.28515625" style="55" customWidth="1"/>
    <col min="9991" max="9991" width="11" style="55" customWidth="1"/>
    <col min="9992" max="9992" width="12.42578125" style="55" customWidth="1"/>
    <col min="9993" max="9993" width="13.140625" style="55" customWidth="1"/>
    <col min="9994" max="9994" width="10.7109375" style="55" customWidth="1"/>
    <col min="9995" max="10240" width="9.140625" style="55"/>
    <col min="10241" max="10241" width="89" style="55" customWidth="1"/>
    <col min="10242" max="10242" width="11.42578125" style="55" customWidth="1"/>
    <col min="10243" max="10243" width="12.140625" style="55" customWidth="1"/>
    <col min="10244" max="10244" width="11" style="55" customWidth="1"/>
    <col min="10245" max="10245" width="11.5703125" style="55" customWidth="1"/>
    <col min="10246" max="10246" width="11.28515625" style="55" customWidth="1"/>
    <col min="10247" max="10247" width="11" style="55" customWidth="1"/>
    <col min="10248" max="10248" width="12.42578125" style="55" customWidth="1"/>
    <col min="10249" max="10249" width="13.140625" style="55" customWidth="1"/>
    <col min="10250" max="10250" width="10.7109375" style="55" customWidth="1"/>
    <col min="10251" max="10496" width="9.140625" style="55"/>
    <col min="10497" max="10497" width="89" style="55" customWidth="1"/>
    <col min="10498" max="10498" width="11.42578125" style="55" customWidth="1"/>
    <col min="10499" max="10499" width="12.140625" style="55" customWidth="1"/>
    <col min="10500" max="10500" width="11" style="55" customWidth="1"/>
    <col min="10501" max="10501" width="11.5703125" style="55" customWidth="1"/>
    <col min="10502" max="10502" width="11.28515625" style="55" customWidth="1"/>
    <col min="10503" max="10503" width="11" style="55" customWidth="1"/>
    <col min="10504" max="10504" width="12.42578125" style="55" customWidth="1"/>
    <col min="10505" max="10505" width="13.140625" style="55" customWidth="1"/>
    <col min="10506" max="10506" width="10.7109375" style="55" customWidth="1"/>
    <col min="10507" max="10752" width="9.140625" style="55"/>
    <col min="10753" max="10753" width="89" style="55" customWidth="1"/>
    <col min="10754" max="10754" width="11.42578125" style="55" customWidth="1"/>
    <col min="10755" max="10755" width="12.140625" style="55" customWidth="1"/>
    <col min="10756" max="10756" width="11" style="55" customWidth="1"/>
    <col min="10757" max="10757" width="11.5703125" style="55" customWidth="1"/>
    <col min="10758" max="10758" width="11.28515625" style="55" customWidth="1"/>
    <col min="10759" max="10759" width="11" style="55" customWidth="1"/>
    <col min="10760" max="10760" width="12.42578125" style="55" customWidth="1"/>
    <col min="10761" max="10761" width="13.140625" style="55" customWidth="1"/>
    <col min="10762" max="10762" width="10.7109375" style="55" customWidth="1"/>
    <col min="10763" max="11008" width="9.140625" style="55"/>
    <col min="11009" max="11009" width="89" style="55" customWidth="1"/>
    <col min="11010" max="11010" width="11.42578125" style="55" customWidth="1"/>
    <col min="11011" max="11011" width="12.140625" style="55" customWidth="1"/>
    <col min="11012" max="11012" width="11" style="55" customWidth="1"/>
    <col min="11013" max="11013" width="11.5703125" style="55" customWidth="1"/>
    <col min="11014" max="11014" width="11.28515625" style="55" customWidth="1"/>
    <col min="11015" max="11015" width="11" style="55" customWidth="1"/>
    <col min="11016" max="11016" width="12.42578125" style="55" customWidth="1"/>
    <col min="11017" max="11017" width="13.140625" style="55" customWidth="1"/>
    <col min="11018" max="11018" width="10.7109375" style="55" customWidth="1"/>
    <col min="11019" max="11264" width="9.140625" style="55"/>
    <col min="11265" max="11265" width="89" style="55" customWidth="1"/>
    <col min="11266" max="11266" width="11.42578125" style="55" customWidth="1"/>
    <col min="11267" max="11267" width="12.140625" style="55" customWidth="1"/>
    <col min="11268" max="11268" width="11" style="55" customWidth="1"/>
    <col min="11269" max="11269" width="11.5703125" style="55" customWidth="1"/>
    <col min="11270" max="11270" width="11.28515625" style="55" customWidth="1"/>
    <col min="11271" max="11271" width="11" style="55" customWidth="1"/>
    <col min="11272" max="11272" width="12.42578125" style="55" customWidth="1"/>
    <col min="11273" max="11273" width="13.140625" style="55" customWidth="1"/>
    <col min="11274" max="11274" width="10.7109375" style="55" customWidth="1"/>
    <col min="11275" max="11520" width="9.140625" style="55"/>
    <col min="11521" max="11521" width="89" style="55" customWidth="1"/>
    <col min="11522" max="11522" width="11.42578125" style="55" customWidth="1"/>
    <col min="11523" max="11523" width="12.140625" style="55" customWidth="1"/>
    <col min="11524" max="11524" width="11" style="55" customWidth="1"/>
    <col min="11525" max="11525" width="11.5703125" style="55" customWidth="1"/>
    <col min="11526" max="11526" width="11.28515625" style="55" customWidth="1"/>
    <col min="11527" max="11527" width="11" style="55" customWidth="1"/>
    <col min="11528" max="11528" width="12.42578125" style="55" customWidth="1"/>
    <col min="11529" max="11529" width="13.140625" style="55" customWidth="1"/>
    <col min="11530" max="11530" width="10.7109375" style="55" customWidth="1"/>
    <col min="11531" max="11776" width="9.140625" style="55"/>
    <col min="11777" max="11777" width="89" style="55" customWidth="1"/>
    <col min="11778" max="11778" width="11.42578125" style="55" customWidth="1"/>
    <col min="11779" max="11779" width="12.140625" style="55" customWidth="1"/>
    <col min="11780" max="11780" width="11" style="55" customWidth="1"/>
    <col min="11781" max="11781" width="11.5703125" style="55" customWidth="1"/>
    <col min="11782" max="11782" width="11.28515625" style="55" customWidth="1"/>
    <col min="11783" max="11783" width="11" style="55" customWidth="1"/>
    <col min="11784" max="11784" width="12.42578125" style="55" customWidth="1"/>
    <col min="11785" max="11785" width="13.140625" style="55" customWidth="1"/>
    <col min="11786" max="11786" width="10.7109375" style="55" customWidth="1"/>
    <col min="11787" max="12032" width="9.140625" style="55"/>
    <col min="12033" max="12033" width="89" style="55" customWidth="1"/>
    <col min="12034" max="12034" width="11.42578125" style="55" customWidth="1"/>
    <col min="12035" max="12035" width="12.140625" style="55" customWidth="1"/>
    <col min="12036" max="12036" width="11" style="55" customWidth="1"/>
    <col min="12037" max="12037" width="11.5703125" style="55" customWidth="1"/>
    <col min="12038" max="12038" width="11.28515625" style="55" customWidth="1"/>
    <col min="12039" max="12039" width="11" style="55" customWidth="1"/>
    <col min="12040" max="12040" width="12.42578125" style="55" customWidth="1"/>
    <col min="12041" max="12041" width="13.140625" style="55" customWidth="1"/>
    <col min="12042" max="12042" width="10.7109375" style="55" customWidth="1"/>
    <col min="12043" max="12288" width="9.140625" style="55"/>
    <col min="12289" max="12289" width="89" style="55" customWidth="1"/>
    <col min="12290" max="12290" width="11.42578125" style="55" customWidth="1"/>
    <col min="12291" max="12291" width="12.140625" style="55" customWidth="1"/>
    <col min="12292" max="12292" width="11" style="55" customWidth="1"/>
    <col min="12293" max="12293" width="11.5703125" style="55" customWidth="1"/>
    <col min="12294" max="12294" width="11.28515625" style="55" customWidth="1"/>
    <col min="12295" max="12295" width="11" style="55" customWidth="1"/>
    <col min="12296" max="12296" width="12.42578125" style="55" customWidth="1"/>
    <col min="12297" max="12297" width="13.140625" style="55" customWidth="1"/>
    <col min="12298" max="12298" width="10.7109375" style="55" customWidth="1"/>
    <col min="12299" max="12544" width="9.140625" style="55"/>
    <col min="12545" max="12545" width="89" style="55" customWidth="1"/>
    <col min="12546" max="12546" width="11.42578125" style="55" customWidth="1"/>
    <col min="12547" max="12547" width="12.140625" style="55" customWidth="1"/>
    <col min="12548" max="12548" width="11" style="55" customWidth="1"/>
    <col min="12549" max="12549" width="11.5703125" style="55" customWidth="1"/>
    <col min="12550" max="12550" width="11.28515625" style="55" customWidth="1"/>
    <col min="12551" max="12551" width="11" style="55" customWidth="1"/>
    <col min="12552" max="12552" width="12.42578125" style="55" customWidth="1"/>
    <col min="12553" max="12553" width="13.140625" style="55" customWidth="1"/>
    <col min="12554" max="12554" width="10.7109375" style="55" customWidth="1"/>
    <col min="12555" max="12800" width="9.140625" style="55"/>
    <col min="12801" max="12801" width="89" style="55" customWidth="1"/>
    <col min="12802" max="12802" width="11.42578125" style="55" customWidth="1"/>
    <col min="12803" max="12803" width="12.140625" style="55" customWidth="1"/>
    <col min="12804" max="12804" width="11" style="55" customWidth="1"/>
    <col min="12805" max="12805" width="11.5703125" style="55" customWidth="1"/>
    <col min="12806" max="12806" width="11.28515625" style="55" customWidth="1"/>
    <col min="12807" max="12807" width="11" style="55" customWidth="1"/>
    <col min="12808" max="12808" width="12.42578125" style="55" customWidth="1"/>
    <col min="12809" max="12809" width="13.140625" style="55" customWidth="1"/>
    <col min="12810" max="12810" width="10.7109375" style="55" customWidth="1"/>
    <col min="12811" max="13056" width="9.140625" style="55"/>
    <col min="13057" max="13057" width="89" style="55" customWidth="1"/>
    <col min="13058" max="13058" width="11.42578125" style="55" customWidth="1"/>
    <col min="13059" max="13059" width="12.140625" style="55" customWidth="1"/>
    <col min="13060" max="13060" width="11" style="55" customWidth="1"/>
    <col min="13061" max="13061" width="11.5703125" style="55" customWidth="1"/>
    <col min="13062" max="13062" width="11.28515625" style="55" customWidth="1"/>
    <col min="13063" max="13063" width="11" style="55" customWidth="1"/>
    <col min="13064" max="13064" width="12.42578125" style="55" customWidth="1"/>
    <col min="13065" max="13065" width="13.140625" style="55" customWidth="1"/>
    <col min="13066" max="13066" width="10.7109375" style="55" customWidth="1"/>
    <col min="13067" max="13312" width="9.140625" style="55"/>
    <col min="13313" max="13313" width="89" style="55" customWidth="1"/>
    <col min="13314" max="13314" width="11.42578125" style="55" customWidth="1"/>
    <col min="13315" max="13315" width="12.140625" style="55" customWidth="1"/>
    <col min="13316" max="13316" width="11" style="55" customWidth="1"/>
    <col min="13317" max="13317" width="11.5703125" style="55" customWidth="1"/>
    <col min="13318" max="13318" width="11.28515625" style="55" customWidth="1"/>
    <col min="13319" max="13319" width="11" style="55" customWidth="1"/>
    <col min="13320" max="13320" width="12.42578125" style="55" customWidth="1"/>
    <col min="13321" max="13321" width="13.140625" style="55" customWidth="1"/>
    <col min="13322" max="13322" width="10.7109375" style="55" customWidth="1"/>
    <col min="13323" max="13568" width="9.140625" style="55"/>
    <col min="13569" max="13569" width="89" style="55" customWidth="1"/>
    <col min="13570" max="13570" width="11.42578125" style="55" customWidth="1"/>
    <col min="13571" max="13571" width="12.140625" style="55" customWidth="1"/>
    <col min="13572" max="13572" width="11" style="55" customWidth="1"/>
    <col min="13573" max="13573" width="11.5703125" style="55" customWidth="1"/>
    <col min="13574" max="13574" width="11.28515625" style="55" customWidth="1"/>
    <col min="13575" max="13575" width="11" style="55" customWidth="1"/>
    <col min="13576" max="13576" width="12.42578125" style="55" customWidth="1"/>
    <col min="13577" max="13577" width="13.140625" style="55" customWidth="1"/>
    <col min="13578" max="13578" width="10.7109375" style="55" customWidth="1"/>
    <col min="13579" max="13824" width="9.140625" style="55"/>
    <col min="13825" max="13825" width="89" style="55" customWidth="1"/>
    <col min="13826" max="13826" width="11.42578125" style="55" customWidth="1"/>
    <col min="13827" max="13827" width="12.140625" style="55" customWidth="1"/>
    <col min="13828" max="13828" width="11" style="55" customWidth="1"/>
    <col min="13829" max="13829" width="11.5703125" style="55" customWidth="1"/>
    <col min="13830" max="13830" width="11.28515625" style="55" customWidth="1"/>
    <col min="13831" max="13831" width="11" style="55" customWidth="1"/>
    <col min="13832" max="13832" width="12.42578125" style="55" customWidth="1"/>
    <col min="13833" max="13833" width="13.140625" style="55" customWidth="1"/>
    <col min="13834" max="13834" width="10.7109375" style="55" customWidth="1"/>
    <col min="13835" max="14080" width="9.140625" style="55"/>
    <col min="14081" max="14081" width="89" style="55" customWidth="1"/>
    <col min="14082" max="14082" width="11.42578125" style="55" customWidth="1"/>
    <col min="14083" max="14083" width="12.140625" style="55" customWidth="1"/>
    <col min="14084" max="14084" width="11" style="55" customWidth="1"/>
    <col min="14085" max="14085" width="11.5703125" style="55" customWidth="1"/>
    <col min="14086" max="14086" width="11.28515625" style="55" customWidth="1"/>
    <col min="14087" max="14087" width="11" style="55" customWidth="1"/>
    <col min="14088" max="14088" width="12.42578125" style="55" customWidth="1"/>
    <col min="14089" max="14089" width="13.140625" style="55" customWidth="1"/>
    <col min="14090" max="14090" width="10.7109375" style="55" customWidth="1"/>
    <col min="14091" max="14336" width="9.140625" style="55"/>
    <col min="14337" max="14337" width="89" style="55" customWidth="1"/>
    <col min="14338" max="14338" width="11.42578125" style="55" customWidth="1"/>
    <col min="14339" max="14339" width="12.140625" style="55" customWidth="1"/>
    <col min="14340" max="14340" width="11" style="55" customWidth="1"/>
    <col min="14341" max="14341" width="11.5703125" style="55" customWidth="1"/>
    <col min="14342" max="14342" width="11.28515625" style="55" customWidth="1"/>
    <col min="14343" max="14343" width="11" style="55" customWidth="1"/>
    <col min="14344" max="14344" width="12.42578125" style="55" customWidth="1"/>
    <col min="14345" max="14345" width="13.140625" style="55" customWidth="1"/>
    <col min="14346" max="14346" width="10.7109375" style="55" customWidth="1"/>
    <col min="14347" max="14592" width="9.140625" style="55"/>
    <col min="14593" max="14593" width="89" style="55" customWidth="1"/>
    <col min="14594" max="14594" width="11.42578125" style="55" customWidth="1"/>
    <col min="14595" max="14595" width="12.140625" style="55" customWidth="1"/>
    <col min="14596" max="14596" width="11" style="55" customWidth="1"/>
    <col min="14597" max="14597" width="11.5703125" style="55" customWidth="1"/>
    <col min="14598" max="14598" width="11.28515625" style="55" customWidth="1"/>
    <col min="14599" max="14599" width="11" style="55" customWidth="1"/>
    <col min="14600" max="14600" width="12.42578125" style="55" customWidth="1"/>
    <col min="14601" max="14601" width="13.140625" style="55" customWidth="1"/>
    <col min="14602" max="14602" width="10.7109375" style="55" customWidth="1"/>
    <col min="14603" max="14848" width="9.140625" style="55"/>
    <col min="14849" max="14849" width="89" style="55" customWidth="1"/>
    <col min="14850" max="14850" width="11.42578125" style="55" customWidth="1"/>
    <col min="14851" max="14851" width="12.140625" style="55" customWidth="1"/>
    <col min="14852" max="14852" width="11" style="55" customWidth="1"/>
    <col min="14853" max="14853" width="11.5703125" style="55" customWidth="1"/>
    <col min="14854" max="14854" width="11.28515625" style="55" customWidth="1"/>
    <col min="14855" max="14855" width="11" style="55" customWidth="1"/>
    <col min="14856" max="14856" width="12.42578125" style="55" customWidth="1"/>
    <col min="14857" max="14857" width="13.140625" style="55" customWidth="1"/>
    <col min="14858" max="14858" width="10.7109375" style="55" customWidth="1"/>
    <col min="14859" max="15104" width="9.140625" style="55"/>
    <col min="15105" max="15105" width="89" style="55" customWidth="1"/>
    <col min="15106" max="15106" width="11.42578125" style="55" customWidth="1"/>
    <col min="15107" max="15107" width="12.140625" style="55" customWidth="1"/>
    <col min="15108" max="15108" width="11" style="55" customWidth="1"/>
    <col min="15109" max="15109" width="11.5703125" style="55" customWidth="1"/>
    <col min="15110" max="15110" width="11.28515625" style="55" customWidth="1"/>
    <col min="15111" max="15111" width="11" style="55" customWidth="1"/>
    <col min="15112" max="15112" width="12.42578125" style="55" customWidth="1"/>
    <col min="15113" max="15113" width="13.140625" style="55" customWidth="1"/>
    <col min="15114" max="15114" width="10.7109375" style="55" customWidth="1"/>
    <col min="15115" max="15360" width="9.140625" style="55"/>
    <col min="15361" max="15361" width="89" style="55" customWidth="1"/>
    <col min="15362" max="15362" width="11.42578125" style="55" customWidth="1"/>
    <col min="15363" max="15363" width="12.140625" style="55" customWidth="1"/>
    <col min="15364" max="15364" width="11" style="55" customWidth="1"/>
    <col min="15365" max="15365" width="11.5703125" style="55" customWidth="1"/>
    <col min="15366" max="15366" width="11.28515625" style="55" customWidth="1"/>
    <col min="15367" max="15367" width="11" style="55" customWidth="1"/>
    <col min="15368" max="15368" width="12.42578125" style="55" customWidth="1"/>
    <col min="15369" max="15369" width="13.140625" style="55" customWidth="1"/>
    <col min="15370" max="15370" width="10.7109375" style="55" customWidth="1"/>
    <col min="15371" max="15616" width="9.140625" style="55"/>
    <col min="15617" max="15617" width="89" style="55" customWidth="1"/>
    <col min="15618" max="15618" width="11.42578125" style="55" customWidth="1"/>
    <col min="15619" max="15619" width="12.140625" style="55" customWidth="1"/>
    <col min="15620" max="15620" width="11" style="55" customWidth="1"/>
    <col min="15621" max="15621" width="11.5703125" style="55" customWidth="1"/>
    <col min="15622" max="15622" width="11.28515625" style="55" customWidth="1"/>
    <col min="15623" max="15623" width="11" style="55" customWidth="1"/>
    <col min="15624" max="15624" width="12.42578125" style="55" customWidth="1"/>
    <col min="15625" max="15625" width="13.140625" style="55" customWidth="1"/>
    <col min="15626" max="15626" width="10.7109375" style="55" customWidth="1"/>
    <col min="15627" max="15872" width="9.140625" style="55"/>
    <col min="15873" max="15873" width="89" style="55" customWidth="1"/>
    <col min="15874" max="15874" width="11.42578125" style="55" customWidth="1"/>
    <col min="15875" max="15875" width="12.140625" style="55" customWidth="1"/>
    <col min="15876" max="15876" width="11" style="55" customWidth="1"/>
    <col min="15877" max="15877" width="11.5703125" style="55" customWidth="1"/>
    <col min="15878" max="15878" width="11.28515625" style="55" customWidth="1"/>
    <col min="15879" max="15879" width="11" style="55" customWidth="1"/>
    <col min="15880" max="15880" width="12.42578125" style="55" customWidth="1"/>
    <col min="15881" max="15881" width="13.140625" style="55" customWidth="1"/>
    <col min="15882" max="15882" width="10.7109375" style="55" customWidth="1"/>
    <col min="15883" max="16128" width="9.140625" style="55"/>
    <col min="16129" max="16129" width="89" style="55" customWidth="1"/>
    <col min="16130" max="16130" width="11.42578125" style="55" customWidth="1"/>
    <col min="16131" max="16131" width="12.140625" style="55" customWidth="1"/>
    <col min="16132" max="16132" width="11" style="55" customWidth="1"/>
    <col min="16133" max="16133" width="11.5703125" style="55" customWidth="1"/>
    <col min="16134" max="16134" width="11.28515625" style="55" customWidth="1"/>
    <col min="16135" max="16135" width="11" style="55" customWidth="1"/>
    <col min="16136" max="16136" width="12.42578125" style="55" customWidth="1"/>
    <col min="16137" max="16137" width="13.140625" style="55" customWidth="1"/>
    <col min="16138" max="16138" width="10.7109375" style="55" customWidth="1"/>
    <col min="16139" max="16384" width="9.140625" style="55"/>
  </cols>
  <sheetData>
    <row r="1" spans="1:12" ht="64.5" customHeight="1">
      <c r="A1" s="6383" t="s">
        <v>287</v>
      </c>
      <c r="B1" s="6383"/>
      <c r="C1" s="6383"/>
      <c r="D1" s="6383"/>
      <c r="E1" s="6383"/>
      <c r="F1" s="6383"/>
      <c r="G1" s="6383"/>
      <c r="H1" s="6383"/>
      <c r="I1" s="6383"/>
      <c r="J1" s="6383"/>
    </row>
    <row r="2" spans="1:12" ht="31.5" customHeight="1" thickBot="1">
      <c r="A2" s="7407" t="s">
        <v>381</v>
      </c>
      <c r="B2" s="7407"/>
      <c r="C2" s="7407"/>
      <c r="D2" s="7407"/>
      <c r="E2" s="7407"/>
      <c r="F2" s="7407"/>
      <c r="G2" s="7407"/>
      <c r="H2" s="7407"/>
      <c r="I2" s="7407"/>
      <c r="J2" s="7407"/>
    </row>
    <row r="3" spans="1:12" ht="33" customHeight="1" thickBot="1">
      <c r="A3" s="7424" t="s">
        <v>1</v>
      </c>
      <c r="B3" s="7426" t="s">
        <v>36</v>
      </c>
      <c r="C3" s="7427"/>
      <c r="D3" s="7428"/>
      <c r="E3" s="7426" t="s">
        <v>37</v>
      </c>
      <c r="F3" s="7427"/>
      <c r="G3" s="7428"/>
      <c r="H3" s="7429" t="s">
        <v>38</v>
      </c>
      <c r="I3" s="7430"/>
      <c r="J3" s="7431"/>
    </row>
    <row r="4" spans="1:12" ht="141" customHeight="1" thickBot="1">
      <c r="A4" s="7425"/>
      <c r="B4" s="3852" t="s">
        <v>7</v>
      </c>
      <c r="C4" s="3852" t="s">
        <v>8</v>
      </c>
      <c r="D4" s="3852" t="s">
        <v>9</v>
      </c>
      <c r="E4" s="3852" t="s">
        <v>7</v>
      </c>
      <c r="F4" s="3852" t="s">
        <v>8</v>
      </c>
      <c r="G4" s="3852" t="s">
        <v>9</v>
      </c>
      <c r="H4" s="3852" t="s">
        <v>7</v>
      </c>
      <c r="I4" s="3852" t="s">
        <v>8</v>
      </c>
      <c r="J4" s="3853" t="s">
        <v>9</v>
      </c>
    </row>
    <row r="5" spans="1:12" ht="31.5" customHeight="1" thickBot="1">
      <c r="A5" s="3854" t="s">
        <v>10</v>
      </c>
      <c r="B5" s="3855"/>
      <c r="C5" s="3855"/>
      <c r="D5" s="3856"/>
      <c r="E5" s="3855"/>
      <c r="F5" s="3855"/>
      <c r="G5" s="3856"/>
      <c r="H5" s="3857"/>
      <c r="I5" s="3857"/>
      <c r="J5" s="3858"/>
    </row>
    <row r="6" spans="1:12" ht="23.25" customHeight="1" thickBot="1">
      <c r="A6" s="3859" t="s">
        <v>312</v>
      </c>
      <c r="B6" s="3860"/>
      <c r="C6" s="3860"/>
      <c r="D6" s="3861"/>
      <c r="E6" s="3860"/>
      <c r="F6" s="3860"/>
      <c r="G6" s="3861"/>
      <c r="H6" s="3860"/>
      <c r="I6" s="3860"/>
      <c r="J6" s="3862"/>
      <c r="K6" s="574"/>
      <c r="L6" s="574"/>
    </row>
    <row r="7" spans="1:12">
      <c r="A7" s="3863" t="s">
        <v>367</v>
      </c>
      <c r="B7" s="2684">
        <v>15</v>
      </c>
      <c r="C7" s="2685">
        <v>0</v>
      </c>
      <c r="D7" s="3925">
        <f>B7+C7</f>
        <v>15</v>
      </c>
      <c r="E7" s="2684">
        <v>13</v>
      </c>
      <c r="F7" s="2685">
        <v>0</v>
      </c>
      <c r="G7" s="3925">
        <f t="shared" ref="G7:G20" si="0">E7+F7</f>
        <v>13</v>
      </c>
      <c r="H7" s="3926">
        <f>B7+E7</f>
        <v>28</v>
      </c>
      <c r="I7" s="3927">
        <f>C7+F7</f>
        <v>0</v>
      </c>
      <c r="J7" s="3928">
        <f>H7+I7</f>
        <v>28</v>
      </c>
    </row>
    <row r="8" spans="1:12">
      <c r="A8" s="3594" t="s">
        <v>368</v>
      </c>
      <c r="B8" s="3595">
        <v>5</v>
      </c>
      <c r="C8" s="3596">
        <v>0</v>
      </c>
      <c r="D8" s="3929">
        <f t="shared" ref="D8:D21" si="1">B8+C8</f>
        <v>5</v>
      </c>
      <c r="E8" s="3595">
        <v>2</v>
      </c>
      <c r="F8" s="3596">
        <v>0</v>
      </c>
      <c r="G8" s="3929">
        <f t="shared" si="0"/>
        <v>2</v>
      </c>
      <c r="H8" s="3930">
        <f t="shared" ref="H8:I57" si="2">B8+E8</f>
        <v>7</v>
      </c>
      <c r="I8" s="3931">
        <f t="shared" si="2"/>
        <v>0</v>
      </c>
      <c r="J8" s="3932">
        <f t="shared" ref="J8:J57" si="3">H8+I8</f>
        <v>7</v>
      </c>
    </row>
    <row r="9" spans="1:12">
      <c r="A9" s="3594" t="s">
        <v>369</v>
      </c>
      <c r="B9" s="3595">
        <v>8</v>
      </c>
      <c r="C9" s="3596">
        <v>0</v>
      </c>
      <c r="D9" s="3929">
        <f t="shared" si="1"/>
        <v>8</v>
      </c>
      <c r="E9" s="3595">
        <v>8</v>
      </c>
      <c r="F9" s="3596">
        <v>0</v>
      </c>
      <c r="G9" s="3929">
        <f t="shared" si="0"/>
        <v>8</v>
      </c>
      <c r="H9" s="3930">
        <f t="shared" si="2"/>
        <v>16</v>
      </c>
      <c r="I9" s="3931">
        <f t="shared" si="2"/>
        <v>0</v>
      </c>
      <c r="J9" s="3932">
        <f t="shared" si="3"/>
        <v>16</v>
      </c>
    </row>
    <row r="10" spans="1:12">
      <c r="A10" s="3594" t="s">
        <v>370</v>
      </c>
      <c r="B10" s="3595">
        <v>7</v>
      </c>
      <c r="C10" s="3596">
        <v>0</v>
      </c>
      <c r="D10" s="3929">
        <f t="shared" si="1"/>
        <v>7</v>
      </c>
      <c r="E10" s="3595">
        <v>5</v>
      </c>
      <c r="F10" s="3596">
        <v>0</v>
      </c>
      <c r="G10" s="3929">
        <f t="shared" si="0"/>
        <v>5</v>
      </c>
      <c r="H10" s="3930">
        <f t="shared" si="2"/>
        <v>12</v>
      </c>
      <c r="I10" s="3931">
        <f t="shared" si="2"/>
        <v>0</v>
      </c>
      <c r="J10" s="3932">
        <f t="shared" si="3"/>
        <v>12</v>
      </c>
    </row>
    <row r="11" spans="1:12">
      <c r="A11" s="3594" t="s">
        <v>371</v>
      </c>
      <c r="B11" s="3595">
        <v>15</v>
      </c>
      <c r="C11" s="3596">
        <v>0</v>
      </c>
      <c r="D11" s="3929">
        <f t="shared" si="1"/>
        <v>15</v>
      </c>
      <c r="E11" s="3595">
        <v>15</v>
      </c>
      <c r="F11" s="3596">
        <v>2</v>
      </c>
      <c r="G11" s="3929">
        <f t="shared" si="0"/>
        <v>17</v>
      </c>
      <c r="H11" s="3930">
        <f t="shared" si="2"/>
        <v>30</v>
      </c>
      <c r="I11" s="3931">
        <f t="shared" si="2"/>
        <v>2</v>
      </c>
      <c r="J11" s="3932">
        <f t="shared" si="3"/>
        <v>32</v>
      </c>
    </row>
    <row r="12" spans="1:12" ht="29.25" customHeight="1">
      <c r="A12" s="3594" t="s">
        <v>314</v>
      </c>
      <c r="B12" s="3595">
        <v>9</v>
      </c>
      <c r="C12" s="3596">
        <v>1</v>
      </c>
      <c r="D12" s="3929">
        <f t="shared" si="1"/>
        <v>10</v>
      </c>
      <c r="E12" s="3595">
        <v>13</v>
      </c>
      <c r="F12" s="3596">
        <v>0</v>
      </c>
      <c r="G12" s="3929">
        <f t="shared" si="0"/>
        <v>13</v>
      </c>
      <c r="H12" s="3930">
        <f t="shared" si="2"/>
        <v>22</v>
      </c>
      <c r="I12" s="3931">
        <f t="shared" si="2"/>
        <v>1</v>
      </c>
      <c r="J12" s="3932">
        <f t="shared" si="3"/>
        <v>23</v>
      </c>
    </row>
    <row r="13" spans="1:12">
      <c r="A13" s="3594" t="s">
        <v>293</v>
      </c>
      <c r="B13" s="3595">
        <v>0</v>
      </c>
      <c r="C13" s="3596">
        <v>0</v>
      </c>
      <c r="D13" s="3929">
        <f t="shared" si="1"/>
        <v>0</v>
      </c>
      <c r="E13" s="3595">
        <v>6</v>
      </c>
      <c r="F13" s="3596">
        <v>0</v>
      </c>
      <c r="G13" s="3929">
        <f t="shared" si="0"/>
        <v>6</v>
      </c>
      <c r="H13" s="3930">
        <f t="shared" si="2"/>
        <v>6</v>
      </c>
      <c r="I13" s="3931">
        <f t="shared" si="2"/>
        <v>0</v>
      </c>
      <c r="J13" s="3932">
        <f t="shared" si="3"/>
        <v>6</v>
      </c>
    </row>
    <row r="14" spans="1:12">
      <c r="A14" s="3594" t="s">
        <v>315</v>
      </c>
      <c r="B14" s="3595">
        <v>15</v>
      </c>
      <c r="C14" s="3596">
        <v>0</v>
      </c>
      <c r="D14" s="3929">
        <f t="shared" si="1"/>
        <v>15</v>
      </c>
      <c r="E14" s="3595">
        <v>11</v>
      </c>
      <c r="F14" s="3596">
        <v>0</v>
      </c>
      <c r="G14" s="3929">
        <f t="shared" si="0"/>
        <v>11</v>
      </c>
      <c r="H14" s="3930">
        <f t="shared" si="2"/>
        <v>26</v>
      </c>
      <c r="I14" s="3931">
        <f t="shared" si="2"/>
        <v>0</v>
      </c>
      <c r="J14" s="3932">
        <f t="shared" si="3"/>
        <v>26</v>
      </c>
    </row>
    <row r="15" spans="1:12">
      <c r="A15" s="3594" t="s">
        <v>316</v>
      </c>
      <c r="B15" s="3595">
        <v>14</v>
      </c>
      <c r="C15" s="3596">
        <v>0</v>
      </c>
      <c r="D15" s="3929">
        <f t="shared" si="1"/>
        <v>14</v>
      </c>
      <c r="E15" s="3595">
        <v>17</v>
      </c>
      <c r="F15" s="3596">
        <v>0</v>
      </c>
      <c r="G15" s="3929">
        <f t="shared" si="0"/>
        <v>17</v>
      </c>
      <c r="H15" s="3930">
        <f t="shared" si="2"/>
        <v>31</v>
      </c>
      <c r="I15" s="3931">
        <f t="shared" si="2"/>
        <v>0</v>
      </c>
      <c r="J15" s="3932">
        <f t="shared" si="3"/>
        <v>31</v>
      </c>
    </row>
    <row r="16" spans="1:12">
      <c r="A16" s="3594" t="s">
        <v>317</v>
      </c>
      <c r="B16" s="3595">
        <v>5</v>
      </c>
      <c r="C16" s="3596">
        <v>0</v>
      </c>
      <c r="D16" s="3929">
        <f t="shared" si="1"/>
        <v>5</v>
      </c>
      <c r="E16" s="3595">
        <v>5</v>
      </c>
      <c r="F16" s="3596">
        <v>0</v>
      </c>
      <c r="G16" s="3929">
        <f t="shared" si="0"/>
        <v>5</v>
      </c>
      <c r="H16" s="3930">
        <f t="shared" si="2"/>
        <v>10</v>
      </c>
      <c r="I16" s="3931">
        <f t="shared" si="2"/>
        <v>0</v>
      </c>
      <c r="J16" s="3932">
        <f t="shared" si="3"/>
        <v>10</v>
      </c>
    </row>
    <row r="17" spans="1:10">
      <c r="A17" s="3594" t="s">
        <v>379</v>
      </c>
      <c r="B17" s="3595">
        <v>6</v>
      </c>
      <c r="C17" s="3596">
        <v>0</v>
      </c>
      <c r="D17" s="3929">
        <f t="shared" si="1"/>
        <v>6</v>
      </c>
      <c r="E17" s="3595">
        <v>0</v>
      </c>
      <c r="F17" s="3596">
        <v>0</v>
      </c>
      <c r="G17" s="3929">
        <f t="shared" si="0"/>
        <v>0</v>
      </c>
      <c r="H17" s="3930">
        <f t="shared" si="2"/>
        <v>6</v>
      </c>
      <c r="I17" s="3931">
        <f t="shared" si="2"/>
        <v>0</v>
      </c>
      <c r="J17" s="3932">
        <f t="shared" si="3"/>
        <v>6</v>
      </c>
    </row>
    <row r="18" spans="1:10">
      <c r="A18" s="3594" t="s">
        <v>300</v>
      </c>
      <c r="B18" s="3595">
        <v>5</v>
      </c>
      <c r="C18" s="3596">
        <v>0</v>
      </c>
      <c r="D18" s="3929">
        <f t="shared" si="1"/>
        <v>5</v>
      </c>
      <c r="E18" s="3595">
        <v>5</v>
      </c>
      <c r="F18" s="3596">
        <v>0</v>
      </c>
      <c r="G18" s="3929">
        <f t="shared" si="0"/>
        <v>5</v>
      </c>
      <c r="H18" s="3930">
        <f t="shared" si="2"/>
        <v>10</v>
      </c>
      <c r="I18" s="3931">
        <f t="shared" si="2"/>
        <v>0</v>
      </c>
      <c r="J18" s="3932">
        <f t="shared" si="3"/>
        <v>10</v>
      </c>
    </row>
    <row r="19" spans="1:10">
      <c r="A19" s="3594" t="s">
        <v>301</v>
      </c>
      <c r="B19" s="3595">
        <v>10</v>
      </c>
      <c r="C19" s="3596">
        <v>0</v>
      </c>
      <c r="D19" s="3929">
        <f t="shared" si="1"/>
        <v>10</v>
      </c>
      <c r="E19" s="3595">
        <v>12</v>
      </c>
      <c r="F19" s="3596">
        <v>0</v>
      </c>
      <c r="G19" s="3929">
        <f t="shared" si="0"/>
        <v>12</v>
      </c>
      <c r="H19" s="3930">
        <f t="shared" si="2"/>
        <v>22</v>
      </c>
      <c r="I19" s="3931">
        <f t="shared" si="2"/>
        <v>0</v>
      </c>
      <c r="J19" s="3932">
        <f t="shared" si="3"/>
        <v>22</v>
      </c>
    </row>
    <row r="20" spans="1:10">
      <c r="A20" s="3594" t="s">
        <v>303</v>
      </c>
      <c r="B20" s="3595">
        <v>5</v>
      </c>
      <c r="C20" s="3596">
        <v>0</v>
      </c>
      <c r="D20" s="3929">
        <f t="shared" si="1"/>
        <v>5</v>
      </c>
      <c r="E20" s="3595">
        <v>4</v>
      </c>
      <c r="F20" s="3596">
        <v>0</v>
      </c>
      <c r="G20" s="3929">
        <f t="shared" si="0"/>
        <v>4</v>
      </c>
      <c r="H20" s="3930">
        <f t="shared" si="2"/>
        <v>9</v>
      </c>
      <c r="I20" s="3933">
        <f t="shared" si="2"/>
        <v>0</v>
      </c>
      <c r="J20" s="3933">
        <f t="shared" si="3"/>
        <v>9</v>
      </c>
    </row>
    <row r="21" spans="1:10" ht="21" thickBot="1">
      <c r="A21" s="3934" t="s">
        <v>319</v>
      </c>
      <c r="B21" s="3597">
        <v>4</v>
      </c>
      <c r="C21" s="3598">
        <v>0</v>
      </c>
      <c r="D21" s="3929">
        <f t="shared" si="1"/>
        <v>4</v>
      </c>
      <c r="E21" s="3597">
        <v>0</v>
      </c>
      <c r="F21" s="3598">
        <v>0</v>
      </c>
      <c r="G21" s="3929">
        <f>E21+F21</f>
        <v>0</v>
      </c>
      <c r="H21" s="3930">
        <f>B21+E21</f>
        <v>4</v>
      </c>
      <c r="I21" s="3933">
        <f>C21+F21</f>
        <v>0</v>
      </c>
      <c r="J21" s="3933">
        <f>H21+I21</f>
        <v>4</v>
      </c>
    </row>
    <row r="22" spans="1:10" ht="30" customHeight="1" thickBot="1">
      <c r="A22" s="3935" t="s">
        <v>27</v>
      </c>
      <c r="B22" s="3866">
        <f t="shared" ref="B22:H22" si="4">SUM(B7:B21)</f>
        <v>123</v>
      </c>
      <c r="C22" s="3936">
        <f t="shared" si="4"/>
        <v>1</v>
      </c>
      <c r="D22" s="3937">
        <f t="shared" si="4"/>
        <v>124</v>
      </c>
      <c r="E22" s="3866">
        <f t="shared" si="4"/>
        <v>116</v>
      </c>
      <c r="F22" s="3936">
        <f t="shared" si="4"/>
        <v>2</v>
      </c>
      <c r="G22" s="3937">
        <f t="shared" si="4"/>
        <v>118</v>
      </c>
      <c r="H22" s="3866">
        <f t="shared" si="4"/>
        <v>239</v>
      </c>
      <c r="I22" s="3860">
        <f>SUM(I7:I20)</f>
        <v>3</v>
      </c>
      <c r="J22" s="3860">
        <f>SUM(J7:J21)</f>
        <v>242</v>
      </c>
    </row>
    <row r="23" spans="1:10" ht="31.5" customHeight="1" thickBot="1">
      <c r="A23" s="3864" t="s">
        <v>15</v>
      </c>
      <c r="B23" s="3938"/>
      <c r="C23" s="3939"/>
      <c r="D23" s="3940"/>
      <c r="E23" s="3938"/>
      <c r="F23" s="3939"/>
      <c r="G23" s="3940"/>
      <c r="H23" s="3866"/>
      <c r="I23" s="3860"/>
      <c r="J23" s="3862"/>
    </row>
    <row r="24" spans="1:10" ht="27" customHeight="1" thickBot="1">
      <c r="A24" s="3864" t="s">
        <v>16</v>
      </c>
      <c r="B24" s="3941"/>
      <c r="C24" s="3942"/>
      <c r="D24" s="3943"/>
      <c r="E24" s="3941"/>
      <c r="F24" s="3942"/>
      <c r="G24" s="3943"/>
      <c r="H24" s="3866"/>
      <c r="I24" s="3860"/>
      <c r="J24" s="3862"/>
    </row>
    <row r="25" spans="1:10" ht="31.5" customHeight="1" thickBot="1">
      <c r="A25" s="3865" t="s">
        <v>312</v>
      </c>
      <c r="B25" s="3866"/>
      <c r="C25" s="3936"/>
      <c r="D25" s="3937"/>
      <c r="E25" s="3866"/>
      <c r="F25" s="3936"/>
      <c r="G25" s="3937"/>
      <c r="H25" s="3866"/>
      <c r="I25" s="3860"/>
      <c r="J25" s="3862"/>
    </row>
    <row r="26" spans="1:10" ht="21" customHeight="1">
      <c r="A26" s="3863" t="s">
        <v>367</v>
      </c>
      <c r="B26" s="2684">
        <v>15</v>
      </c>
      <c r="C26" s="2685">
        <v>0</v>
      </c>
      <c r="D26" s="3925">
        <f>B26+C26</f>
        <v>15</v>
      </c>
      <c r="E26" s="2684">
        <v>12</v>
      </c>
      <c r="F26" s="2685">
        <v>0</v>
      </c>
      <c r="G26" s="3925">
        <f>E26+F26</f>
        <v>12</v>
      </c>
      <c r="H26" s="3926">
        <f t="shared" si="2"/>
        <v>27</v>
      </c>
      <c r="I26" s="3927">
        <f t="shared" si="2"/>
        <v>0</v>
      </c>
      <c r="J26" s="3928">
        <f t="shared" si="3"/>
        <v>27</v>
      </c>
    </row>
    <row r="27" spans="1:10" ht="21" customHeight="1">
      <c r="A27" s="3594" t="s">
        <v>368</v>
      </c>
      <c r="B27" s="3595">
        <v>5</v>
      </c>
      <c r="C27" s="3596">
        <v>0</v>
      </c>
      <c r="D27" s="3944">
        <f t="shared" ref="D27:D40" si="5">B27+C27</f>
        <v>5</v>
      </c>
      <c r="E27" s="3595">
        <v>2</v>
      </c>
      <c r="F27" s="3596">
        <v>0</v>
      </c>
      <c r="G27" s="3944">
        <f t="shared" ref="G27:G39" si="6">E27+F27</f>
        <v>2</v>
      </c>
      <c r="H27" s="3930">
        <f t="shared" si="2"/>
        <v>7</v>
      </c>
      <c r="I27" s="3931">
        <f t="shared" si="2"/>
        <v>0</v>
      </c>
      <c r="J27" s="3932">
        <f t="shared" si="3"/>
        <v>7</v>
      </c>
    </row>
    <row r="28" spans="1:10" ht="21" customHeight="1">
      <c r="A28" s="3594" t="s">
        <v>369</v>
      </c>
      <c r="B28" s="3595">
        <v>8</v>
      </c>
      <c r="C28" s="3596">
        <v>0</v>
      </c>
      <c r="D28" s="3944">
        <f t="shared" si="5"/>
        <v>8</v>
      </c>
      <c r="E28" s="3595">
        <v>8</v>
      </c>
      <c r="F28" s="3596">
        <v>0</v>
      </c>
      <c r="G28" s="3944">
        <f t="shared" si="6"/>
        <v>8</v>
      </c>
      <c r="H28" s="3930">
        <f t="shared" si="2"/>
        <v>16</v>
      </c>
      <c r="I28" s="3931">
        <f t="shared" si="2"/>
        <v>0</v>
      </c>
      <c r="J28" s="3932">
        <f t="shared" si="3"/>
        <v>16</v>
      </c>
    </row>
    <row r="29" spans="1:10" ht="21" customHeight="1">
      <c r="A29" s="3594" t="s">
        <v>372</v>
      </c>
      <c r="B29" s="3595">
        <v>7</v>
      </c>
      <c r="C29" s="3596">
        <v>0</v>
      </c>
      <c r="D29" s="3944">
        <f t="shared" si="5"/>
        <v>7</v>
      </c>
      <c r="E29" s="3595">
        <v>5</v>
      </c>
      <c r="F29" s="3596">
        <v>0</v>
      </c>
      <c r="G29" s="3944">
        <f t="shared" si="6"/>
        <v>5</v>
      </c>
      <c r="H29" s="3930">
        <f t="shared" si="2"/>
        <v>12</v>
      </c>
      <c r="I29" s="3931">
        <f t="shared" si="2"/>
        <v>0</v>
      </c>
      <c r="J29" s="3932">
        <f t="shared" si="3"/>
        <v>12</v>
      </c>
    </row>
    <row r="30" spans="1:10" ht="21" customHeight="1">
      <c r="A30" s="3594" t="s">
        <v>371</v>
      </c>
      <c r="B30" s="3595">
        <v>15</v>
      </c>
      <c r="C30" s="3596">
        <v>0</v>
      </c>
      <c r="D30" s="3944">
        <f t="shared" si="5"/>
        <v>15</v>
      </c>
      <c r="E30" s="3595">
        <v>15</v>
      </c>
      <c r="F30" s="3596">
        <v>2</v>
      </c>
      <c r="G30" s="3944">
        <f t="shared" si="6"/>
        <v>17</v>
      </c>
      <c r="H30" s="3930">
        <f t="shared" si="2"/>
        <v>30</v>
      </c>
      <c r="I30" s="3931">
        <f t="shared" si="2"/>
        <v>2</v>
      </c>
      <c r="J30" s="3932">
        <f t="shared" si="3"/>
        <v>32</v>
      </c>
    </row>
    <row r="31" spans="1:10" ht="27" customHeight="1">
      <c r="A31" s="3594" t="s">
        <v>314</v>
      </c>
      <c r="B31" s="3595">
        <v>9</v>
      </c>
      <c r="C31" s="3596">
        <v>1</v>
      </c>
      <c r="D31" s="3944">
        <f t="shared" si="5"/>
        <v>10</v>
      </c>
      <c r="E31" s="3595">
        <v>13</v>
      </c>
      <c r="F31" s="3596">
        <v>0</v>
      </c>
      <c r="G31" s="3944">
        <f t="shared" si="6"/>
        <v>13</v>
      </c>
      <c r="H31" s="3930">
        <f t="shared" si="2"/>
        <v>22</v>
      </c>
      <c r="I31" s="3931">
        <f t="shared" si="2"/>
        <v>1</v>
      </c>
      <c r="J31" s="3932">
        <f t="shared" si="3"/>
        <v>23</v>
      </c>
    </row>
    <row r="32" spans="1:10" ht="21" customHeight="1">
      <c r="A32" s="3594" t="s">
        <v>293</v>
      </c>
      <c r="B32" s="3595">
        <v>0</v>
      </c>
      <c r="C32" s="3596">
        <v>0</v>
      </c>
      <c r="D32" s="3944">
        <f t="shared" si="5"/>
        <v>0</v>
      </c>
      <c r="E32" s="3595">
        <v>6</v>
      </c>
      <c r="F32" s="3596">
        <v>0</v>
      </c>
      <c r="G32" s="3944">
        <f t="shared" si="6"/>
        <v>6</v>
      </c>
      <c r="H32" s="3930">
        <f t="shared" si="2"/>
        <v>6</v>
      </c>
      <c r="I32" s="3931">
        <f t="shared" si="2"/>
        <v>0</v>
      </c>
      <c r="J32" s="3932">
        <f t="shared" si="3"/>
        <v>6</v>
      </c>
    </row>
    <row r="33" spans="1:14" ht="21" customHeight="1">
      <c r="A33" s="3594" t="s">
        <v>315</v>
      </c>
      <c r="B33" s="3595">
        <v>16</v>
      </c>
      <c r="C33" s="3596">
        <v>0</v>
      </c>
      <c r="D33" s="3944">
        <f t="shared" si="5"/>
        <v>16</v>
      </c>
      <c r="E33" s="3595">
        <v>11</v>
      </c>
      <c r="F33" s="3596">
        <v>0</v>
      </c>
      <c r="G33" s="3944">
        <f t="shared" si="6"/>
        <v>11</v>
      </c>
      <c r="H33" s="3930">
        <f t="shared" si="2"/>
        <v>27</v>
      </c>
      <c r="I33" s="3931">
        <f t="shared" si="2"/>
        <v>0</v>
      </c>
      <c r="J33" s="3932">
        <f t="shared" si="3"/>
        <v>27</v>
      </c>
    </row>
    <row r="34" spans="1:14" ht="21" customHeight="1">
      <c r="A34" s="3594" t="s">
        <v>316</v>
      </c>
      <c r="B34" s="3595">
        <v>14</v>
      </c>
      <c r="C34" s="3596">
        <v>0</v>
      </c>
      <c r="D34" s="3944">
        <f t="shared" si="5"/>
        <v>14</v>
      </c>
      <c r="E34" s="3595">
        <v>16</v>
      </c>
      <c r="F34" s="3596">
        <v>0</v>
      </c>
      <c r="G34" s="3944">
        <f t="shared" si="6"/>
        <v>16</v>
      </c>
      <c r="H34" s="3930">
        <f>B34+E34</f>
        <v>30</v>
      </c>
      <c r="I34" s="3931">
        <f t="shared" si="2"/>
        <v>0</v>
      </c>
      <c r="J34" s="3932">
        <f t="shared" si="3"/>
        <v>30</v>
      </c>
    </row>
    <row r="35" spans="1:14" ht="22.5" customHeight="1">
      <c r="A35" s="3594" t="s">
        <v>317</v>
      </c>
      <c r="B35" s="3595">
        <v>5</v>
      </c>
      <c r="C35" s="3596">
        <v>0</v>
      </c>
      <c r="D35" s="3944">
        <f t="shared" si="5"/>
        <v>5</v>
      </c>
      <c r="E35" s="3595">
        <v>5</v>
      </c>
      <c r="F35" s="3596">
        <v>0</v>
      </c>
      <c r="G35" s="3944">
        <f t="shared" si="6"/>
        <v>5</v>
      </c>
      <c r="H35" s="3930">
        <f t="shared" si="2"/>
        <v>10</v>
      </c>
      <c r="I35" s="3931">
        <f t="shared" si="2"/>
        <v>0</v>
      </c>
      <c r="J35" s="3932">
        <f t="shared" si="3"/>
        <v>10</v>
      </c>
    </row>
    <row r="36" spans="1:14" ht="31.5" customHeight="1">
      <c r="A36" s="3594" t="s">
        <v>318</v>
      </c>
      <c r="B36" s="3595">
        <v>6</v>
      </c>
      <c r="C36" s="3596">
        <v>0</v>
      </c>
      <c r="D36" s="3944">
        <f t="shared" si="5"/>
        <v>6</v>
      </c>
      <c r="E36" s="3595">
        <v>0</v>
      </c>
      <c r="F36" s="3596">
        <v>0</v>
      </c>
      <c r="G36" s="3944">
        <f>E36+F36</f>
        <v>0</v>
      </c>
      <c r="H36" s="3930">
        <f>B36+E36</f>
        <v>6</v>
      </c>
      <c r="I36" s="3931">
        <f>C36+F36</f>
        <v>0</v>
      </c>
      <c r="J36" s="3932">
        <f>H36+I36</f>
        <v>6</v>
      </c>
    </row>
    <row r="37" spans="1:14" ht="21" customHeight="1">
      <c r="A37" s="3594" t="s">
        <v>300</v>
      </c>
      <c r="B37" s="3595">
        <v>5</v>
      </c>
      <c r="C37" s="3596">
        <v>0</v>
      </c>
      <c r="D37" s="3944">
        <f t="shared" si="5"/>
        <v>5</v>
      </c>
      <c r="E37" s="3595">
        <v>5</v>
      </c>
      <c r="F37" s="3596">
        <v>0</v>
      </c>
      <c r="G37" s="3944">
        <f t="shared" si="6"/>
        <v>5</v>
      </c>
      <c r="H37" s="3930">
        <f t="shared" si="2"/>
        <v>10</v>
      </c>
      <c r="I37" s="3931">
        <f t="shared" si="2"/>
        <v>0</v>
      </c>
      <c r="J37" s="3932">
        <f t="shared" si="3"/>
        <v>10</v>
      </c>
    </row>
    <row r="38" spans="1:14" ht="21" customHeight="1">
      <c r="A38" s="3594" t="s">
        <v>301</v>
      </c>
      <c r="B38" s="3595">
        <v>10</v>
      </c>
      <c r="C38" s="3596">
        <v>0</v>
      </c>
      <c r="D38" s="3944">
        <f t="shared" si="5"/>
        <v>10</v>
      </c>
      <c r="E38" s="3595">
        <v>12</v>
      </c>
      <c r="F38" s="3596">
        <v>0</v>
      </c>
      <c r="G38" s="3944">
        <f t="shared" si="6"/>
        <v>12</v>
      </c>
      <c r="H38" s="3930">
        <f t="shared" si="2"/>
        <v>22</v>
      </c>
      <c r="I38" s="3931">
        <f t="shared" si="2"/>
        <v>0</v>
      </c>
      <c r="J38" s="3932">
        <f t="shared" si="3"/>
        <v>22</v>
      </c>
    </row>
    <row r="39" spans="1:14" ht="21" customHeight="1">
      <c r="A39" s="3945" t="s">
        <v>303</v>
      </c>
      <c r="B39" s="3599">
        <v>5</v>
      </c>
      <c r="C39" s="3599">
        <v>0</v>
      </c>
      <c r="D39" s="3599">
        <f t="shared" si="5"/>
        <v>5</v>
      </c>
      <c r="E39" s="3599">
        <v>4</v>
      </c>
      <c r="F39" s="3599">
        <v>0</v>
      </c>
      <c r="G39" s="3599">
        <f t="shared" si="6"/>
        <v>4</v>
      </c>
      <c r="H39" s="3933">
        <f t="shared" si="2"/>
        <v>9</v>
      </c>
      <c r="I39" s="3933">
        <f t="shared" si="2"/>
        <v>0</v>
      </c>
      <c r="J39" s="3946">
        <f t="shared" si="3"/>
        <v>9</v>
      </c>
    </row>
    <row r="40" spans="1:14" ht="21" customHeight="1" thickBot="1">
      <c r="A40" s="3947" t="s">
        <v>319</v>
      </c>
      <c r="B40" s="3600">
        <v>4</v>
      </c>
      <c r="C40" s="3600">
        <v>0</v>
      </c>
      <c r="D40" s="3599">
        <f t="shared" si="5"/>
        <v>4</v>
      </c>
      <c r="E40" s="3600">
        <v>0</v>
      </c>
      <c r="F40" s="3600">
        <v>0</v>
      </c>
      <c r="G40" s="3599">
        <f>E40+F40</f>
        <v>0</v>
      </c>
      <c r="H40" s="3933">
        <f>B40+E40</f>
        <v>4</v>
      </c>
      <c r="I40" s="3933">
        <f>C40+F40</f>
        <v>0</v>
      </c>
      <c r="J40" s="3946">
        <f>H40+I40</f>
        <v>4</v>
      </c>
    </row>
    <row r="41" spans="1:14" ht="34.5" customHeight="1" thickBot="1">
      <c r="A41" s="3854" t="s">
        <v>17</v>
      </c>
      <c r="B41" s="3860">
        <f t="shared" ref="B41:H41" si="7">SUM(B26:B40)</f>
        <v>124</v>
      </c>
      <c r="C41" s="3936">
        <f t="shared" si="7"/>
        <v>1</v>
      </c>
      <c r="D41" s="3937">
        <f t="shared" si="7"/>
        <v>125</v>
      </c>
      <c r="E41" s="3866">
        <f t="shared" si="7"/>
        <v>114</v>
      </c>
      <c r="F41" s="3936">
        <f t="shared" si="7"/>
        <v>2</v>
      </c>
      <c r="G41" s="3937">
        <f t="shared" si="7"/>
        <v>116</v>
      </c>
      <c r="H41" s="3866">
        <f t="shared" si="7"/>
        <v>238</v>
      </c>
      <c r="I41" s="3936">
        <f>SUM(I26:I39)</f>
        <v>3</v>
      </c>
      <c r="J41" s="3937">
        <f>SUM(J26:J40)</f>
        <v>241</v>
      </c>
    </row>
    <row r="42" spans="1:14" ht="24.95" customHeight="1" thickBot="1">
      <c r="A42" s="3948" t="s">
        <v>18</v>
      </c>
      <c r="B42" s="3949"/>
      <c r="C42" s="3949"/>
      <c r="D42" s="3949"/>
      <c r="E42" s="3949"/>
      <c r="F42" s="3949"/>
      <c r="G42" s="3949"/>
      <c r="H42" s="3860"/>
      <c r="I42" s="3860"/>
      <c r="J42" s="3862"/>
    </row>
    <row r="43" spans="1:14" ht="24.95" customHeight="1" thickBot="1">
      <c r="A43" s="3859" t="s">
        <v>312</v>
      </c>
      <c r="B43" s="3860"/>
      <c r="C43" s="3860"/>
      <c r="D43" s="3860"/>
      <c r="E43" s="3860"/>
      <c r="F43" s="3860"/>
      <c r="G43" s="3860"/>
      <c r="H43" s="3860"/>
      <c r="I43" s="3860"/>
      <c r="J43" s="3862"/>
    </row>
    <row r="44" spans="1:14" ht="24" customHeight="1" thickBot="1">
      <c r="A44" s="3863" t="s">
        <v>367</v>
      </c>
      <c r="B44" s="2684">
        <v>0</v>
      </c>
      <c r="C44" s="2685">
        <v>0</v>
      </c>
      <c r="D44" s="3925">
        <f>B44+C44</f>
        <v>0</v>
      </c>
      <c r="E44" s="2684">
        <v>1</v>
      </c>
      <c r="F44" s="2685">
        <v>0</v>
      </c>
      <c r="G44" s="3925">
        <f>E44+F44</f>
        <v>1</v>
      </c>
      <c r="H44" s="3926">
        <f t="shared" si="2"/>
        <v>1</v>
      </c>
      <c r="I44" s="3927">
        <f t="shared" si="2"/>
        <v>0</v>
      </c>
      <c r="J44" s="3928">
        <f t="shared" si="3"/>
        <v>1</v>
      </c>
      <c r="N44" s="55" t="s">
        <v>28</v>
      </c>
    </row>
    <row r="45" spans="1:14" ht="24" customHeight="1" thickBot="1">
      <c r="A45" s="3594" t="s">
        <v>368</v>
      </c>
      <c r="B45" s="3595">
        <v>0</v>
      </c>
      <c r="C45" s="3596">
        <v>0</v>
      </c>
      <c r="D45" s="3925">
        <f t="shared" ref="D45:D58" si="8">B45+C45</f>
        <v>0</v>
      </c>
      <c r="E45" s="3595">
        <v>0</v>
      </c>
      <c r="F45" s="3596">
        <v>0</v>
      </c>
      <c r="G45" s="3925">
        <f t="shared" ref="G45:G57" si="9">E45+F45</f>
        <v>0</v>
      </c>
      <c r="H45" s="3930">
        <f t="shared" si="2"/>
        <v>0</v>
      </c>
      <c r="I45" s="3931">
        <f t="shared" si="2"/>
        <v>0</v>
      </c>
      <c r="J45" s="3932">
        <f t="shared" si="3"/>
        <v>0</v>
      </c>
    </row>
    <row r="46" spans="1:14" ht="24" customHeight="1" thickBot="1">
      <c r="A46" s="3594" t="s">
        <v>369</v>
      </c>
      <c r="B46" s="3595">
        <v>0</v>
      </c>
      <c r="C46" s="3596">
        <v>0</v>
      </c>
      <c r="D46" s="3925">
        <f t="shared" si="8"/>
        <v>0</v>
      </c>
      <c r="E46" s="3595">
        <v>0</v>
      </c>
      <c r="F46" s="3596">
        <v>0</v>
      </c>
      <c r="G46" s="3925">
        <f t="shared" si="9"/>
        <v>0</v>
      </c>
      <c r="H46" s="3930">
        <f t="shared" si="2"/>
        <v>0</v>
      </c>
      <c r="I46" s="3931">
        <f t="shared" si="2"/>
        <v>0</v>
      </c>
      <c r="J46" s="3932">
        <f t="shared" si="3"/>
        <v>0</v>
      </c>
    </row>
    <row r="47" spans="1:14" ht="24" customHeight="1" thickBot="1">
      <c r="A47" s="3594" t="s">
        <v>372</v>
      </c>
      <c r="B47" s="3595">
        <v>0</v>
      </c>
      <c r="C47" s="3596">
        <v>0</v>
      </c>
      <c r="D47" s="3925">
        <f t="shared" si="8"/>
        <v>0</v>
      </c>
      <c r="E47" s="3595">
        <v>0</v>
      </c>
      <c r="F47" s="3596">
        <v>0</v>
      </c>
      <c r="G47" s="3925">
        <f t="shared" si="9"/>
        <v>0</v>
      </c>
      <c r="H47" s="3930">
        <f t="shared" si="2"/>
        <v>0</v>
      </c>
      <c r="I47" s="3931">
        <f t="shared" si="2"/>
        <v>0</v>
      </c>
      <c r="J47" s="3932">
        <f t="shared" si="3"/>
        <v>0</v>
      </c>
    </row>
    <row r="48" spans="1:14" ht="24" customHeight="1" thickBot="1">
      <c r="A48" s="3594" t="s">
        <v>371</v>
      </c>
      <c r="B48" s="3595">
        <v>0</v>
      </c>
      <c r="C48" s="3596">
        <v>0</v>
      </c>
      <c r="D48" s="3925">
        <f t="shared" si="8"/>
        <v>0</v>
      </c>
      <c r="E48" s="3595">
        <v>0</v>
      </c>
      <c r="F48" s="3596">
        <v>0</v>
      </c>
      <c r="G48" s="3925">
        <f t="shared" si="9"/>
        <v>0</v>
      </c>
      <c r="H48" s="3930">
        <f t="shared" si="2"/>
        <v>0</v>
      </c>
      <c r="I48" s="3931">
        <f t="shared" si="2"/>
        <v>0</v>
      </c>
      <c r="J48" s="3932">
        <f t="shared" si="3"/>
        <v>0</v>
      </c>
    </row>
    <row r="49" spans="1:10" ht="39" customHeight="1" thickBot="1">
      <c r="A49" s="3594" t="s">
        <v>314</v>
      </c>
      <c r="B49" s="3595">
        <v>0</v>
      </c>
      <c r="C49" s="3596">
        <v>0</v>
      </c>
      <c r="D49" s="3925">
        <f t="shared" si="8"/>
        <v>0</v>
      </c>
      <c r="E49" s="3595">
        <v>0</v>
      </c>
      <c r="F49" s="3596">
        <v>0</v>
      </c>
      <c r="G49" s="3925">
        <f t="shared" si="9"/>
        <v>0</v>
      </c>
      <c r="H49" s="3930">
        <f t="shared" si="2"/>
        <v>0</v>
      </c>
      <c r="I49" s="3931">
        <f t="shared" si="2"/>
        <v>0</v>
      </c>
      <c r="J49" s="3932">
        <f t="shared" si="3"/>
        <v>0</v>
      </c>
    </row>
    <row r="50" spans="1:10" ht="26.25" customHeight="1" thickBot="1">
      <c r="A50" s="3594" t="s">
        <v>293</v>
      </c>
      <c r="B50" s="3595">
        <v>0</v>
      </c>
      <c r="C50" s="3596">
        <v>0</v>
      </c>
      <c r="D50" s="3925">
        <f t="shared" si="8"/>
        <v>0</v>
      </c>
      <c r="E50" s="3595">
        <v>0</v>
      </c>
      <c r="F50" s="3596">
        <v>0</v>
      </c>
      <c r="G50" s="3925">
        <f t="shared" si="9"/>
        <v>0</v>
      </c>
      <c r="H50" s="3930">
        <f t="shared" si="2"/>
        <v>0</v>
      </c>
      <c r="I50" s="3931">
        <f t="shared" si="2"/>
        <v>0</v>
      </c>
      <c r="J50" s="3932">
        <f t="shared" si="3"/>
        <v>0</v>
      </c>
    </row>
    <row r="51" spans="1:10" ht="24" customHeight="1" thickBot="1">
      <c r="A51" s="3594" t="s">
        <v>315</v>
      </c>
      <c r="B51" s="3595">
        <v>0</v>
      </c>
      <c r="C51" s="3596">
        <v>0</v>
      </c>
      <c r="D51" s="3925">
        <f t="shared" si="8"/>
        <v>0</v>
      </c>
      <c r="E51" s="3595">
        <v>0</v>
      </c>
      <c r="F51" s="3596">
        <v>0</v>
      </c>
      <c r="G51" s="3925">
        <f t="shared" si="9"/>
        <v>0</v>
      </c>
      <c r="H51" s="3930">
        <f t="shared" si="2"/>
        <v>0</v>
      </c>
      <c r="I51" s="3931">
        <f t="shared" si="2"/>
        <v>0</v>
      </c>
      <c r="J51" s="3932">
        <f t="shared" si="3"/>
        <v>0</v>
      </c>
    </row>
    <row r="52" spans="1:10" ht="24" customHeight="1" thickBot="1">
      <c r="A52" s="3594" t="s">
        <v>316</v>
      </c>
      <c r="B52" s="3595">
        <v>0</v>
      </c>
      <c r="C52" s="3596">
        <v>0</v>
      </c>
      <c r="D52" s="3925">
        <f t="shared" si="8"/>
        <v>0</v>
      </c>
      <c r="E52" s="3595">
        <v>1</v>
      </c>
      <c r="F52" s="3596">
        <v>0</v>
      </c>
      <c r="G52" s="3925">
        <f t="shared" si="9"/>
        <v>1</v>
      </c>
      <c r="H52" s="3930">
        <v>1</v>
      </c>
      <c r="I52" s="3931">
        <f t="shared" si="2"/>
        <v>0</v>
      </c>
      <c r="J52" s="3932">
        <f t="shared" si="3"/>
        <v>1</v>
      </c>
    </row>
    <row r="53" spans="1:10" ht="38.25" customHeight="1" thickBot="1">
      <c r="A53" s="3594" t="s">
        <v>317</v>
      </c>
      <c r="B53" s="3595">
        <v>0</v>
      </c>
      <c r="C53" s="3596">
        <v>0</v>
      </c>
      <c r="D53" s="3925">
        <f t="shared" si="8"/>
        <v>0</v>
      </c>
      <c r="E53" s="3595">
        <v>0</v>
      </c>
      <c r="F53" s="3596">
        <v>0</v>
      </c>
      <c r="G53" s="3925">
        <f t="shared" si="9"/>
        <v>0</v>
      </c>
      <c r="H53" s="3930">
        <f t="shared" si="2"/>
        <v>0</v>
      </c>
      <c r="I53" s="3931">
        <f t="shared" si="2"/>
        <v>0</v>
      </c>
      <c r="J53" s="3932">
        <f t="shared" si="3"/>
        <v>0</v>
      </c>
    </row>
    <row r="54" spans="1:10" ht="38.25" customHeight="1" thickBot="1">
      <c r="A54" s="3594" t="s">
        <v>318</v>
      </c>
      <c r="B54" s="3595">
        <v>0</v>
      </c>
      <c r="C54" s="3596">
        <v>0</v>
      </c>
      <c r="D54" s="3925">
        <f t="shared" si="8"/>
        <v>0</v>
      </c>
      <c r="E54" s="3595">
        <v>0</v>
      </c>
      <c r="F54" s="3596">
        <v>0</v>
      </c>
      <c r="G54" s="3925">
        <f>E54+F54</f>
        <v>0</v>
      </c>
      <c r="H54" s="3930">
        <f>B54+E54</f>
        <v>0</v>
      </c>
      <c r="I54" s="3931">
        <f>C54+F54</f>
        <v>0</v>
      </c>
      <c r="J54" s="3932">
        <f>H54+I54</f>
        <v>0</v>
      </c>
    </row>
    <row r="55" spans="1:10" ht="24" customHeight="1" thickBot="1">
      <c r="A55" s="3594" t="s">
        <v>300</v>
      </c>
      <c r="B55" s="3595">
        <v>0</v>
      </c>
      <c r="C55" s="3596">
        <v>0</v>
      </c>
      <c r="D55" s="3925">
        <f t="shared" si="8"/>
        <v>0</v>
      </c>
      <c r="E55" s="3595">
        <v>0</v>
      </c>
      <c r="F55" s="3596">
        <v>0</v>
      </c>
      <c r="G55" s="3925">
        <f t="shared" si="9"/>
        <v>0</v>
      </c>
      <c r="H55" s="3930">
        <f t="shared" si="2"/>
        <v>0</v>
      </c>
      <c r="I55" s="3931">
        <f t="shared" si="2"/>
        <v>0</v>
      </c>
      <c r="J55" s="3932">
        <f t="shared" si="3"/>
        <v>0</v>
      </c>
    </row>
    <row r="56" spans="1:10" ht="24" customHeight="1" thickBot="1">
      <c r="A56" s="3594" t="s">
        <v>301</v>
      </c>
      <c r="B56" s="3595">
        <v>0</v>
      </c>
      <c r="C56" s="3596">
        <v>0</v>
      </c>
      <c r="D56" s="3925">
        <f t="shared" si="8"/>
        <v>0</v>
      </c>
      <c r="E56" s="3595">
        <v>0</v>
      </c>
      <c r="F56" s="3596">
        <v>0</v>
      </c>
      <c r="G56" s="3925">
        <f t="shared" si="9"/>
        <v>0</v>
      </c>
      <c r="H56" s="3930">
        <f t="shared" si="2"/>
        <v>0</v>
      </c>
      <c r="I56" s="3931">
        <f t="shared" si="2"/>
        <v>0</v>
      </c>
      <c r="J56" s="3932">
        <f t="shared" si="3"/>
        <v>0</v>
      </c>
    </row>
    <row r="57" spans="1:10" ht="24" customHeight="1">
      <c r="A57" s="3945" t="s">
        <v>303</v>
      </c>
      <c r="B57" s="3599">
        <v>0</v>
      </c>
      <c r="C57" s="3599">
        <v>0</v>
      </c>
      <c r="D57" s="3950">
        <f t="shared" si="8"/>
        <v>0</v>
      </c>
      <c r="E57" s="3599">
        <v>0</v>
      </c>
      <c r="F57" s="3599">
        <v>0</v>
      </c>
      <c r="G57" s="3950">
        <f t="shared" si="9"/>
        <v>0</v>
      </c>
      <c r="H57" s="3933">
        <f t="shared" si="2"/>
        <v>0</v>
      </c>
      <c r="I57" s="3933">
        <f t="shared" si="2"/>
        <v>0</v>
      </c>
      <c r="J57" s="3946">
        <f t="shared" si="3"/>
        <v>0</v>
      </c>
    </row>
    <row r="58" spans="1:10" ht="24" customHeight="1" thickBot="1">
      <c r="A58" s="3947" t="s">
        <v>319</v>
      </c>
      <c r="B58" s="3600">
        <v>0</v>
      </c>
      <c r="C58" s="3600">
        <v>0</v>
      </c>
      <c r="D58" s="3600">
        <f t="shared" si="8"/>
        <v>0</v>
      </c>
      <c r="E58" s="3600">
        <v>0</v>
      </c>
      <c r="F58" s="3600">
        <v>0</v>
      </c>
      <c r="G58" s="3600">
        <f>E58+F58</f>
        <v>0</v>
      </c>
      <c r="H58" s="3951">
        <f>B58+E58</f>
        <v>0</v>
      </c>
      <c r="I58" s="3951">
        <f>C58+F58</f>
        <v>0</v>
      </c>
      <c r="J58" s="3952">
        <f>H58+I58</f>
        <v>0</v>
      </c>
    </row>
    <row r="59" spans="1:10" ht="24" customHeight="1" thickBot="1">
      <c r="A59" s="3854" t="s">
        <v>19</v>
      </c>
      <c r="B59" s="3860">
        <f>SUM(B44:B58)</f>
        <v>0</v>
      </c>
      <c r="C59" s="3936">
        <f>SUM(C44:C58)</f>
        <v>0</v>
      </c>
      <c r="D59" s="3937">
        <f>SUM(D44:D57)</f>
        <v>0</v>
      </c>
      <c r="E59" s="3866">
        <f>SUM(E44:E58)</f>
        <v>2</v>
      </c>
      <c r="F59" s="3936">
        <f>SUM(F44:F58)</f>
        <v>0</v>
      </c>
      <c r="G59" s="3937">
        <f>SUM(G44:G57)</f>
        <v>2</v>
      </c>
      <c r="H59" s="3866">
        <f>SUM(H44:H57)</f>
        <v>2</v>
      </c>
      <c r="I59" s="3936">
        <f>SUM(I44:I57)</f>
        <v>0</v>
      </c>
      <c r="J59" s="3937">
        <f>SUM(J44:J57)</f>
        <v>2</v>
      </c>
    </row>
    <row r="60" spans="1:10" ht="29.25" customHeight="1" thickBot="1">
      <c r="A60" s="3953" t="s">
        <v>271</v>
      </c>
      <c r="B60" s="3954">
        <f t="shared" ref="B60:J60" si="10">B41+B59</f>
        <v>124</v>
      </c>
      <c r="C60" s="3955">
        <f t="shared" si="10"/>
        <v>1</v>
      </c>
      <c r="D60" s="3956">
        <f t="shared" si="10"/>
        <v>125</v>
      </c>
      <c r="E60" s="3957">
        <f t="shared" si="10"/>
        <v>116</v>
      </c>
      <c r="F60" s="3955">
        <f t="shared" si="10"/>
        <v>2</v>
      </c>
      <c r="G60" s="3956">
        <f t="shared" si="10"/>
        <v>118</v>
      </c>
      <c r="H60" s="3957">
        <f t="shared" si="10"/>
        <v>240</v>
      </c>
      <c r="I60" s="3955">
        <f t="shared" si="10"/>
        <v>3</v>
      </c>
      <c r="J60" s="3956">
        <f t="shared" si="10"/>
        <v>243</v>
      </c>
    </row>
    <row r="61" spans="1:10" ht="35.25" customHeight="1">
      <c r="A61" s="575"/>
      <c r="B61" s="60"/>
      <c r="C61" s="60"/>
      <c r="D61" s="60"/>
      <c r="E61" s="60"/>
      <c r="F61" s="60"/>
      <c r="G61" s="60"/>
      <c r="H61" s="60"/>
      <c r="I61" s="60"/>
      <c r="J61" s="60"/>
    </row>
    <row r="62" spans="1:10" ht="25.5" hidden="1" customHeight="1">
      <c r="A62" s="7423"/>
      <c r="B62" s="7423"/>
      <c r="C62" s="7423"/>
      <c r="D62" s="7423"/>
      <c r="E62" s="7423"/>
      <c r="F62" s="7423"/>
      <c r="G62" s="7423"/>
      <c r="H62" s="7423"/>
      <c r="I62" s="7423"/>
      <c r="J62" s="7423"/>
    </row>
  </sheetData>
  <mergeCells count="7">
    <mergeCell ref="A62:J62"/>
    <mergeCell ref="A3:A4"/>
    <mergeCell ref="A1:J1"/>
    <mergeCell ref="A2:J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4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zoomScale="50" zoomScaleNormal="50" workbookViewId="0">
      <selection sqref="A1:XFD1048576"/>
    </sheetView>
  </sheetViews>
  <sheetFormatPr defaultRowHeight="20.25"/>
  <cols>
    <col min="1" max="1" width="77.85546875" style="55" customWidth="1"/>
    <col min="2" max="2" width="13.85546875" style="55" customWidth="1"/>
    <col min="3" max="3" width="12.140625" style="55" customWidth="1"/>
    <col min="4" max="4" width="11" style="55" customWidth="1"/>
    <col min="5" max="5" width="14.140625" style="55" customWidth="1"/>
    <col min="6" max="6" width="11.85546875" style="55" customWidth="1"/>
    <col min="7" max="7" width="9.5703125" style="55" customWidth="1"/>
    <col min="8" max="8" width="14.7109375" style="55" customWidth="1"/>
    <col min="9" max="10" width="9.5703125" style="55" customWidth="1"/>
    <col min="11" max="11" width="14.28515625" style="55" customWidth="1"/>
    <col min="12" max="12" width="13.140625" style="55" customWidth="1"/>
    <col min="13" max="13" width="12.28515625" style="55" customWidth="1"/>
    <col min="14" max="255" width="9.140625" style="55"/>
    <col min="256" max="256" width="77.85546875" style="55" customWidth="1"/>
    <col min="257" max="257" width="13.85546875" style="55" customWidth="1"/>
    <col min="258" max="258" width="12.140625" style="55" customWidth="1"/>
    <col min="259" max="259" width="11" style="55" customWidth="1"/>
    <col min="260" max="260" width="14.140625" style="55" customWidth="1"/>
    <col min="261" max="261" width="11.85546875" style="55" customWidth="1"/>
    <col min="262" max="262" width="9.5703125" style="55" customWidth="1"/>
    <col min="263" max="263" width="14.7109375" style="55" customWidth="1"/>
    <col min="264" max="265" width="9.5703125" style="55" customWidth="1"/>
    <col min="266" max="266" width="14.28515625" style="55" customWidth="1"/>
    <col min="267" max="267" width="13.140625" style="55" customWidth="1"/>
    <col min="268" max="268" width="12.28515625" style="55" customWidth="1"/>
    <col min="269" max="511" width="9.140625" style="55"/>
    <col min="512" max="512" width="77.85546875" style="55" customWidth="1"/>
    <col min="513" max="513" width="13.85546875" style="55" customWidth="1"/>
    <col min="514" max="514" width="12.140625" style="55" customWidth="1"/>
    <col min="515" max="515" width="11" style="55" customWidth="1"/>
    <col min="516" max="516" width="14.140625" style="55" customWidth="1"/>
    <col min="517" max="517" width="11.85546875" style="55" customWidth="1"/>
    <col min="518" max="518" width="9.5703125" style="55" customWidth="1"/>
    <col min="519" max="519" width="14.7109375" style="55" customWidth="1"/>
    <col min="520" max="521" width="9.5703125" style="55" customWidth="1"/>
    <col min="522" max="522" width="14.28515625" style="55" customWidth="1"/>
    <col min="523" max="523" width="13.140625" style="55" customWidth="1"/>
    <col min="524" max="524" width="12.28515625" style="55" customWidth="1"/>
    <col min="525" max="767" width="9.140625" style="55"/>
    <col min="768" max="768" width="77.85546875" style="55" customWidth="1"/>
    <col min="769" max="769" width="13.85546875" style="55" customWidth="1"/>
    <col min="770" max="770" width="12.140625" style="55" customWidth="1"/>
    <col min="771" max="771" width="11" style="55" customWidth="1"/>
    <col min="772" max="772" width="14.140625" style="55" customWidth="1"/>
    <col min="773" max="773" width="11.85546875" style="55" customWidth="1"/>
    <col min="774" max="774" width="9.5703125" style="55" customWidth="1"/>
    <col min="775" max="775" width="14.7109375" style="55" customWidth="1"/>
    <col min="776" max="777" width="9.5703125" style="55" customWidth="1"/>
    <col min="778" max="778" width="14.28515625" style="55" customWidth="1"/>
    <col min="779" max="779" width="13.140625" style="55" customWidth="1"/>
    <col min="780" max="780" width="12.28515625" style="55" customWidth="1"/>
    <col min="781" max="1023" width="9.140625" style="55"/>
    <col min="1024" max="1024" width="77.85546875" style="55" customWidth="1"/>
    <col min="1025" max="1025" width="13.85546875" style="55" customWidth="1"/>
    <col min="1026" max="1026" width="12.140625" style="55" customWidth="1"/>
    <col min="1027" max="1027" width="11" style="55" customWidth="1"/>
    <col min="1028" max="1028" width="14.140625" style="55" customWidth="1"/>
    <col min="1029" max="1029" width="11.85546875" style="55" customWidth="1"/>
    <col min="1030" max="1030" width="9.5703125" style="55" customWidth="1"/>
    <col min="1031" max="1031" width="14.7109375" style="55" customWidth="1"/>
    <col min="1032" max="1033" width="9.5703125" style="55" customWidth="1"/>
    <col min="1034" max="1034" width="14.28515625" style="55" customWidth="1"/>
    <col min="1035" max="1035" width="13.140625" style="55" customWidth="1"/>
    <col min="1036" max="1036" width="12.28515625" style="55" customWidth="1"/>
    <col min="1037" max="1279" width="9.140625" style="55"/>
    <col min="1280" max="1280" width="77.85546875" style="55" customWidth="1"/>
    <col min="1281" max="1281" width="13.85546875" style="55" customWidth="1"/>
    <col min="1282" max="1282" width="12.140625" style="55" customWidth="1"/>
    <col min="1283" max="1283" width="11" style="55" customWidth="1"/>
    <col min="1284" max="1284" width="14.140625" style="55" customWidth="1"/>
    <col min="1285" max="1285" width="11.85546875" style="55" customWidth="1"/>
    <col min="1286" max="1286" width="9.5703125" style="55" customWidth="1"/>
    <col min="1287" max="1287" width="14.7109375" style="55" customWidth="1"/>
    <col min="1288" max="1289" width="9.5703125" style="55" customWidth="1"/>
    <col min="1290" max="1290" width="14.28515625" style="55" customWidth="1"/>
    <col min="1291" max="1291" width="13.140625" style="55" customWidth="1"/>
    <col min="1292" max="1292" width="12.28515625" style="55" customWidth="1"/>
    <col min="1293" max="1535" width="9.140625" style="55"/>
    <col min="1536" max="1536" width="77.85546875" style="55" customWidth="1"/>
    <col min="1537" max="1537" width="13.85546875" style="55" customWidth="1"/>
    <col min="1538" max="1538" width="12.140625" style="55" customWidth="1"/>
    <col min="1539" max="1539" width="11" style="55" customWidth="1"/>
    <col min="1540" max="1540" width="14.140625" style="55" customWidth="1"/>
    <col min="1541" max="1541" width="11.85546875" style="55" customWidth="1"/>
    <col min="1542" max="1542" width="9.5703125" style="55" customWidth="1"/>
    <col min="1543" max="1543" width="14.7109375" style="55" customWidth="1"/>
    <col min="1544" max="1545" width="9.5703125" style="55" customWidth="1"/>
    <col min="1546" max="1546" width="14.28515625" style="55" customWidth="1"/>
    <col min="1547" max="1547" width="13.140625" style="55" customWidth="1"/>
    <col min="1548" max="1548" width="12.28515625" style="55" customWidth="1"/>
    <col min="1549" max="1791" width="9.140625" style="55"/>
    <col min="1792" max="1792" width="77.85546875" style="55" customWidth="1"/>
    <col min="1793" max="1793" width="13.85546875" style="55" customWidth="1"/>
    <col min="1794" max="1794" width="12.140625" style="55" customWidth="1"/>
    <col min="1795" max="1795" width="11" style="55" customWidth="1"/>
    <col min="1796" max="1796" width="14.140625" style="55" customWidth="1"/>
    <col min="1797" max="1797" width="11.85546875" style="55" customWidth="1"/>
    <col min="1798" max="1798" width="9.5703125" style="55" customWidth="1"/>
    <col min="1799" max="1799" width="14.7109375" style="55" customWidth="1"/>
    <col min="1800" max="1801" width="9.5703125" style="55" customWidth="1"/>
    <col min="1802" max="1802" width="14.28515625" style="55" customWidth="1"/>
    <col min="1803" max="1803" width="13.140625" style="55" customWidth="1"/>
    <col min="1804" max="1804" width="12.28515625" style="55" customWidth="1"/>
    <col min="1805" max="2047" width="9.140625" style="55"/>
    <col min="2048" max="2048" width="77.85546875" style="55" customWidth="1"/>
    <col min="2049" max="2049" width="13.85546875" style="55" customWidth="1"/>
    <col min="2050" max="2050" width="12.140625" style="55" customWidth="1"/>
    <col min="2051" max="2051" width="11" style="55" customWidth="1"/>
    <col min="2052" max="2052" width="14.140625" style="55" customWidth="1"/>
    <col min="2053" max="2053" width="11.85546875" style="55" customWidth="1"/>
    <col min="2054" max="2054" width="9.5703125" style="55" customWidth="1"/>
    <col min="2055" max="2055" width="14.7109375" style="55" customWidth="1"/>
    <col min="2056" max="2057" width="9.5703125" style="55" customWidth="1"/>
    <col min="2058" max="2058" width="14.28515625" style="55" customWidth="1"/>
    <col min="2059" max="2059" width="13.140625" style="55" customWidth="1"/>
    <col min="2060" max="2060" width="12.28515625" style="55" customWidth="1"/>
    <col min="2061" max="2303" width="9.140625" style="55"/>
    <col min="2304" max="2304" width="77.85546875" style="55" customWidth="1"/>
    <col min="2305" max="2305" width="13.85546875" style="55" customWidth="1"/>
    <col min="2306" max="2306" width="12.140625" style="55" customWidth="1"/>
    <col min="2307" max="2307" width="11" style="55" customWidth="1"/>
    <col min="2308" max="2308" width="14.140625" style="55" customWidth="1"/>
    <col min="2309" max="2309" width="11.85546875" style="55" customWidth="1"/>
    <col min="2310" max="2310" width="9.5703125" style="55" customWidth="1"/>
    <col min="2311" max="2311" width="14.7109375" style="55" customWidth="1"/>
    <col min="2312" max="2313" width="9.5703125" style="55" customWidth="1"/>
    <col min="2314" max="2314" width="14.28515625" style="55" customWidth="1"/>
    <col min="2315" max="2315" width="13.140625" style="55" customWidth="1"/>
    <col min="2316" max="2316" width="12.28515625" style="55" customWidth="1"/>
    <col min="2317" max="2559" width="9.140625" style="55"/>
    <col min="2560" max="2560" width="77.85546875" style="55" customWidth="1"/>
    <col min="2561" max="2561" width="13.85546875" style="55" customWidth="1"/>
    <col min="2562" max="2562" width="12.140625" style="55" customWidth="1"/>
    <col min="2563" max="2563" width="11" style="55" customWidth="1"/>
    <col min="2564" max="2564" width="14.140625" style="55" customWidth="1"/>
    <col min="2565" max="2565" width="11.85546875" style="55" customWidth="1"/>
    <col min="2566" max="2566" width="9.5703125" style="55" customWidth="1"/>
    <col min="2567" max="2567" width="14.7109375" style="55" customWidth="1"/>
    <col min="2568" max="2569" width="9.5703125" style="55" customWidth="1"/>
    <col min="2570" max="2570" width="14.28515625" style="55" customWidth="1"/>
    <col min="2571" max="2571" width="13.140625" style="55" customWidth="1"/>
    <col min="2572" max="2572" width="12.28515625" style="55" customWidth="1"/>
    <col min="2573" max="2815" width="9.140625" style="55"/>
    <col min="2816" max="2816" width="77.85546875" style="55" customWidth="1"/>
    <col min="2817" max="2817" width="13.85546875" style="55" customWidth="1"/>
    <col min="2818" max="2818" width="12.140625" style="55" customWidth="1"/>
    <col min="2819" max="2819" width="11" style="55" customWidth="1"/>
    <col min="2820" max="2820" width="14.140625" style="55" customWidth="1"/>
    <col min="2821" max="2821" width="11.85546875" style="55" customWidth="1"/>
    <col min="2822" max="2822" width="9.5703125" style="55" customWidth="1"/>
    <col min="2823" max="2823" width="14.7109375" style="55" customWidth="1"/>
    <col min="2824" max="2825" width="9.5703125" style="55" customWidth="1"/>
    <col min="2826" max="2826" width="14.28515625" style="55" customWidth="1"/>
    <col min="2827" max="2827" width="13.140625" style="55" customWidth="1"/>
    <col min="2828" max="2828" width="12.28515625" style="55" customWidth="1"/>
    <col min="2829" max="3071" width="9.140625" style="55"/>
    <col min="3072" max="3072" width="77.85546875" style="55" customWidth="1"/>
    <col min="3073" max="3073" width="13.85546875" style="55" customWidth="1"/>
    <col min="3074" max="3074" width="12.140625" style="55" customWidth="1"/>
    <col min="3075" max="3075" width="11" style="55" customWidth="1"/>
    <col min="3076" max="3076" width="14.140625" style="55" customWidth="1"/>
    <col min="3077" max="3077" width="11.85546875" style="55" customWidth="1"/>
    <col min="3078" max="3078" width="9.5703125" style="55" customWidth="1"/>
    <col min="3079" max="3079" width="14.7109375" style="55" customWidth="1"/>
    <col min="3080" max="3081" width="9.5703125" style="55" customWidth="1"/>
    <col min="3082" max="3082" width="14.28515625" style="55" customWidth="1"/>
    <col min="3083" max="3083" width="13.140625" style="55" customWidth="1"/>
    <col min="3084" max="3084" width="12.28515625" style="55" customWidth="1"/>
    <col min="3085" max="3327" width="9.140625" style="55"/>
    <col min="3328" max="3328" width="77.85546875" style="55" customWidth="1"/>
    <col min="3329" max="3329" width="13.85546875" style="55" customWidth="1"/>
    <col min="3330" max="3330" width="12.140625" style="55" customWidth="1"/>
    <col min="3331" max="3331" width="11" style="55" customWidth="1"/>
    <col min="3332" max="3332" width="14.140625" style="55" customWidth="1"/>
    <col min="3333" max="3333" width="11.85546875" style="55" customWidth="1"/>
    <col min="3334" max="3334" width="9.5703125" style="55" customWidth="1"/>
    <col min="3335" max="3335" width="14.7109375" style="55" customWidth="1"/>
    <col min="3336" max="3337" width="9.5703125" style="55" customWidth="1"/>
    <col min="3338" max="3338" width="14.28515625" style="55" customWidth="1"/>
    <col min="3339" max="3339" width="13.140625" style="55" customWidth="1"/>
    <col min="3340" max="3340" width="12.28515625" style="55" customWidth="1"/>
    <col min="3341" max="3583" width="9.140625" style="55"/>
    <col min="3584" max="3584" width="77.85546875" style="55" customWidth="1"/>
    <col min="3585" max="3585" width="13.85546875" style="55" customWidth="1"/>
    <col min="3586" max="3586" width="12.140625" style="55" customWidth="1"/>
    <col min="3587" max="3587" width="11" style="55" customWidth="1"/>
    <col min="3588" max="3588" width="14.140625" style="55" customWidth="1"/>
    <col min="3589" max="3589" width="11.85546875" style="55" customWidth="1"/>
    <col min="3590" max="3590" width="9.5703125" style="55" customWidth="1"/>
    <col min="3591" max="3591" width="14.7109375" style="55" customWidth="1"/>
    <col min="3592" max="3593" width="9.5703125" style="55" customWidth="1"/>
    <col min="3594" max="3594" width="14.28515625" style="55" customWidth="1"/>
    <col min="3595" max="3595" width="13.140625" style="55" customWidth="1"/>
    <col min="3596" max="3596" width="12.28515625" style="55" customWidth="1"/>
    <col min="3597" max="3839" width="9.140625" style="55"/>
    <col min="3840" max="3840" width="77.85546875" style="55" customWidth="1"/>
    <col min="3841" max="3841" width="13.85546875" style="55" customWidth="1"/>
    <col min="3842" max="3842" width="12.140625" style="55" customWidth="1"/>
    <col min="3843" max="3843" width="11" style="55" customWidth="1"/>
    <col min="3844" max="3844" width="14.140625" style="55" customWidth="1"/>
    <col min="3845" max="3845" width="11.85546875" style="55" customWidth="1"/>
    <col min="3846" max="3846" width="9.5703125" style="55" customWidth="1"/>
    <col min="3847" max="3847" width="14.7109375" style="55" customWidth="1"/>
    <col min="3848" max="3849" width="9.5703125" style="55" customWidth="1"/>
    <col min="3850" max="3850" width="14.28515625" style="55" customWidth="1"/>
    <col min="3851" max="3851" width="13.140625" style="55" customWidth="1"/>
    <col min="3852" max="3852" width="12.28515625" style="55" customWidth="1"/>
    <col min="3853" max="4095" width="9.140625" style="55"/>
    <col min="4096" max="4096" width="77.85546875" style="55" customWidth="1"/>
    <col min="4097" max="4097" width="13.85546875" style="55" customWidth="1"/>
    <col min="4098" max="4098" width="12.140625" style="55" customWidth="1"/>
    <col min="4099" max="4099" width="11" style="55" customWidth="1"/>
    <col min="4100" max="4100" width="14.140625" style="55" customWidth="1"/>
    <col min="4101" max="4101" width="11.85546875" style="55" customWidth="1"/>
    <col min="4102" max="4102" width="9.5703125" style="55" customWidth="1"/>
    <col min="4103" max="4103" width="14.7109375" style="55" customWidth="1"/>
    <col min="4104" max="4105" width="9.5703125" style="55" customWidth="1"/>
    <col min="4106" max="4106" width="14.28515625" style="55" customWidth="1"/>
    <col min="4107" max="4107" width="13.140625" style="55" customWidth="1"/>
    <col min="4108" max="4108" width="12.28515625" style="55" customWidth="1"/>
    <col min="4109" max="4351" width="9.140625" style="55"/>
    <col min="4352" max="4352" width="77.85546875" style="55" customWidth="1"/>
    <col min="4353" max="4353" width="13.85546875" style="55" customWidth="1"/>
    <col min="4354" max="4354" width="12.140625" style="55" customWidth="1"/>
    <col min="4355" max="4355" width="11" style="55" customWidth="1"/>
    <col min="4356" max="4356" width="14.140625" style="55" customWidth="1"/>
    <col min="4357" max="4357" width="11.85546875" style="55" customWidth="1"/>
    <col min="4358" max="4358" width="9.5703125" style="55" customWidth="1"/>
    <col min="4359" max="4359" width="14.7109375" style="55" customWidth="1"/>
    <col min="4360" max="4361" width="9.5703125" style="55" customWidth="1"/>
    <col min="4362" max="4362" width="14.28515625" style="55" customWidth="1"/>
    <col min="4363" max="4363" width="13.140625" style="55" customWidth="1"/>
    <col min="4364" max="4364" width="12.28515625" style="55" customWidth="1"/>
    <col min="4365" max="4607" width="9.140625" style="55"/>
    <col min="4608" max="4608" width="77.85546875" style="55" customWidth="1"/>
    <col min="4609" max="4609" width="13.85546875" style="55" customWidth="1"/>
    <col min="4610" max="4610" width="12.140625" style="55" customWidth="1"/>
    <col min="4611" max="4611" width="11" style="55" customWidth="1"/>
    <col min="4612" max="4612" width="14.140625" style="55" customWidth="1"/>
    <col min="4613" max="4613" width="11.85546875" style="55" customWidth="1"/>
    <col min="4614" max="4614" width="9.5703125" style="55" customWidth="1"/>
    <col min="4615" max="4615" width="14.7109375" style="55" customWidth="1"/>
    <col min="4616" max="4617" width="9.5703125" style="55" customWidth="1"/>
    <col min="4618" max="4618" width="14.28515625" style="55" customWidth="1"/>
    <col min="4619" max="4619" width="13.140625" style="55" customWidth="1"/>
    <col min="4620" max="4620" width="12.28515625" style="55" customWidth="1"/>
    <col min="4621" max="4863" width="9.140625" style="55"/>
    <col min="4864" max="4864" width="77.85546875" style="55" customWidth="1"/>
    <col min="4865" max="4865" width="13.85546875" style="55" customWidth="1"/>
    <col min="4866" max="4866" width="12.140625" style="55" customWidth="1"/>
    <col min="4867" max="4867" width="11" style="55" customWidth="1"/>
    <col min="4868" max="4868" width="14.140625" style="55" customWidth="1"/>
    <col min="4869" max="4869" width="11.85546875" style="55" customWidth="1"/>
    <col min="4870" max="4870" width="9.5703125" style="55" customWidth="1"/>
    <col min="4871" max="4871" width="14.7109375" style="55" customWidth="1"/>
    <col min="4872" max="4873" width="9.5703125" style="55" customWidth="1"/>
    <col min="4874" max="4874" width="14.28515625" style="55" customWidth="1"/>
    <col min="4875" max="4875" width="13.140625" style="55" customWidth="1"/>
    <col min="4876" max="4876" width="12.28515625" style="55" customWidth="1"/>
    <col min="4877" max="5119" width="9.140625" style="55"/>
    <col min="5120" max="5120" width="77.85546875" style="55" customWidth="1"/>
    <col min="5121" max="5121" width="13.85546875" style="55" customWidth="1"/>
    <col min="5122" max="5122" width="12.140625" style="55" customWidth="1"/>
    <col min="5123" max="5123" width="11" style="55" customWidth="1"/>
    <col min="5124" max="5124" width="14.140625" style="55" customWidth="1"/>
    <col min="5125" max="5125" width="11.85546875" style="55" customWidth="1"/>
    <col min="5126" max="5126" width="9.5703125" style="55" customWidth="1"/>
    <col min="5127" max="5127" width="14.7109375" style="55" customWidth="1"/>
    <col min="5128" max="5129" width="9.5703125" style="55" customWidth="1"/>
    <col min="5130" max="5130" width="14.28515625" style="55" customWidth="1"/>
    <col min="5131" max="5131" width="13.140625" style="55" customWidth="1"/>
    <col min="5132" max="5132" width="12.28515625" style="55" customWidth="1"/>
    <col min="5133" max="5375" width="9.140625" style="55"/>
    <col min="5376" max="5376" width="77.85546875" style="55" customWidth="1"/>
    <col min="5377" max="5377" width="13.85546875" style="55" customWidth="1"/>
    <col min="5378" max="5378" width="12.140625" style="55" customWidth="1"/>
    <col min="5379" max="5379" width="11" style="55" customWidth="1"/>
    <col min="5380" max="5380" width="14.140625" style="55" customWidth="1"/>
    <col min="5381" max="5381" width="11.85546875" style="55" customWidth="1"/>
    <col min="5382" max="5382" width="9.5703125" style="55" customWidth="1"/>
    <col min="5383" max="5383" width="14.7109375" style="55" customWidth="1"/>
    <col min="5384" max="5385" width="9.5703125" style="55" customWidth="1"/>
    <col min="5386" max="5386" width="14.28515625" style="55" customWidth="1"/>
    <col min="5387" max="5387" width="13.140625" style="55" customWidth="1"/>
    <col min="5388" max="5388" width="12.28515625" style="55" customWidth="1"/>
    <col min="5389" max="5631" width="9.140625" style="55"/>
    <col min="5632" max="5632" width="77.85546875" style="55" customWidth="1"/>
    <col min="5633" max="5633" width="13.85546875" style="55" customWidth="1"/>
    <col min="5634" max="5634" width="12.140625" style="55" customWidth="1"/>
    <col min="5635" max="5635" width="11" style="55" customWidth="1"/>
    <col min="5636" max="5636" width="14.140625" style="55" customWidth="1"/>
    <col min="5637" max="5637" width="11.85546875" style="55" customWidth="1"/>
    <col min="5638" max="5638" width="9.5703125" style="55" customWidth="1"/>
    <col min="5639" max="5639" width="14.7109375" style="55" customWidth="1"/>
    <col min="5640" max="5641" width="9.5703125" style="55" customWidth="1"/>
    <col min="5642" max="5642" width="14.28515625" style="55" customWidth="1"/>
    <col min="5643" max="5643" width="13.140625" style="55" customWidth="1"/>
    <col min="5644" max="5644" width="12.28515625" style="55" customWidth="1"/>
    <col min="5645" max="5887" width="9.140625" style="55"/>
    <col min="5888" max="5888" width="77.85546875" style="55" customWidth="1"/>
    <col min="5889" max="5889" width="13.85546875" style="55" customWidth="1"/>
    <col min="5890" max="5890" width="12.140625" style="55" customWidth="1"/>
    <col min="5891" max="5891" width="11" style="55" customWidth="1"/>
    <col min="5892" max="5892" width="14.140625" style="55" customWidth="1"/>
    <col min="5893" max="5893" width="11.85546875" style="55" customWidth="1"/>
    <col min="5894" max="5894" width="9.5703125" style="55" customWidth="1"/>
    <col min="5895" max="5895" width="14.7109375" style="55" customWidth="1"/>
    <col min="5896" max="5897" width="9.5703125" style="55" customWidth="1"/>
    <col min="5898" max="5898" width="14.28515625" style="55" customWidth="1"/>
    <col min="5899" max="5899" width="13.140625" style="55" customWidth="1"/>
    <col min="5900" max="5900" width="12.28515625" style="55" customWidth="1"/>
    <col min="5901" max="6143" width="9.140625" style="55"/>
    <col min="6144" max="6144" width="77.85546875" style="55" customWidth="1"/>
    <col min="6145" max="6145" width="13.85546875" style="55" customWidth="1"/>
    <col min="6146" max="6146" width="12.140625" style="55" customWidth="1"/>
    <col min="6147" max="6147" width="11" style="55" customWidth="1"/>
    <col min="6148" max="6148" width="14.140625" style="55" customWidth="1"/>
    <col min="6149" max="6149" width="11.85546875" style="55" customWidth="1"/>
    <col min="6150" max="6150" width="9.5703125" style="55" customWidth="1"/>
    <col min="6151" max="6151" width="14.7109375" style="55" customWidth="1"/>
    <col min="6152" max="6153" width="9.5703125" style="55" customWidth="1"/>
    <col min="6154" max="6154" width="14.28515625" style="55" customWidth="1"/>
    <col min="6155" max="6155" width="13.140625" style="55" customWidth="1"/>
    <col min="6156" max="6156" width="12.28515625" style="55" customWidth="1"/>
    <col min="6157" max="6399" width="9.140625" style="55"/>
    <col min="6400" max="6400" width="77.85546875" style="55" customWidth="1"/>
    <col min="6401" max="6401" width="13.85546875" style="55" customWidth="1"/>
    <col min="6402" max="6402" width="12.140625" style="55" customWidth="1"/>
    <col min="6403" max="6403" width="11" style="55" customWidth="1"/>
    <col min="6404" max="6404" width="14.140625" style="55" customWidth="1"/>
    <col min="6405" max="6405" width="11.85546875" style="55" customWidth="1"/>
    <col min="6406" max="6406" width="9.5703125" style="55" customWidth="1"/>
    <col min="6407" max="6407" width="14.7109375" style="55" customWidth="1"/>
    <col min="6408" max="6409" width="9.5703125" style="55" customWidth="1"/>
    <col min="6410" max="6410" width="14.28515625" style="55" customWidth="1"/>
    <col min="6411" max="6411" width="13.140625" style="55" customWidth="1"/>
    <col min="6412" max="6412" width="12.28515625" style="55" customWidth="1"/>
    <col min="6413" max="6655" width="9.140625" style="55"/>
    <col min="6656" max="6656" width="77.85546875" style="55" customWidth="1"/>
    <col min="6657" max="6657" width="13.85546875" style="55" customWidth="1"/>
    <col min="6658" max="6658" width="12.140625" style="55" customWidth="1"/>
    <col min="6659" max="6659" width="11" style="55" customWidth="1"/>
    <col min="6660" max="6660" width="14.140625" style="55" customWidth="1"/>
    <col min="6661" max="6661" width="11.85546875" style="55" customWidth="1"/>
    <col min="6662" max="6662" width="9.5703125" style="55" customWidth="1"/>
    <col min="6663" max="6663" width="14.7109375" style="55" customWidth="1"/>
    <col min="6664" max="6665" width="9.5703125" style="55" customWidth="1"/>
    <col min="6666" max="6666" width="14.28515625" style="55" customWidth="1"/>
    <col min="6667" max="6667" width="13.140625" style="55" customWidth="1"/>
    <col min="6668" max="6668" width="12.28515625" style="55" customWidth="1"/>
    <col min="6669" max="6911" width="9.140625" style="55"/>
    <col min="6912" max="6912" width="77.85546875" style="55" customWidth="1"/>
    <col min="6913" max="6913" width="13.85546875" style="55" customWidth="1"/>
    <col min="6914" max="6914" width="12.140625" style="55" customWidth="1"/>
    <col min="6915" max="6915" width="11" style="55" customWidth="1"/>
    <col min="6916" max="6916" width="14.140625" style="55" customWidth="1"/>
    <col min="6917" max="6917" width="11.85546875" style="55" customWidth="1"/>
    <col min="6918" max="6918" width="9.5703125" style="55" customWidth="1"/>
    <col min="6919" max="6919" width="14.7109375" style="55" customWidth="1"/>
    <col min="6920" max="6921" width="9.5703125" style="55" customWidth="1"/>
    <col min="6922" max="6922" width="14.28515625" style="55" customWidth="1"/>
    <col min="6923" max="6923" width="13.140625" style="55" customWidth="1"/>
    <col min="6924" max="6924" width="12.28515625" style="55" customWidth="1"/>
    <col min="6925" max="7167" width="9.140625" style="55"/>
    <col min="7168" max="7168" width="77.85546875" style="55" customWidth="1"/>
    <col min="7169" max="7169" width="13.85546875" style="55" customWidth="1"/>
    <col min="7170" max="7170" width="12.140625" style="55" customWidth="1"/>
    <col min="7171" max="7171" width="11" style="55" customWidth="1"/>
    <col min="7172" max="7172" width="14.140625" style="55" customWidth="1"/>
    <col min="7173" max="7173" width="11.85546875" style="55" customWidth="1"/>
    <col min="7174" max="7174" width="9.5703125" style="55" customWidth="1"/>
    <col min="7175" max="7175" width="14.7109375" style="55" customWidth="1"/>
    <col min="7176" max="7177" width="9.5703125" style="55" customWidth="1"/>
    <col min="7178" max="7178" width="14.28515625" style="55" customWidth="1"/>
    <col min="7179" max="7179" width="13.140625" style="55" customWidth="1"/>
    <col min="7180" max="7180" width="12.28515625" style="55" customWidth="1"/>
    <col min="7181" max="7423" width="9.140625" style="55"/>
    <col min="7424" max="7424" width="77.85546875" style="55" customWidth="1"/>
    <col min="7425" max="7425" width="13.85546875" style="55" customWidth="1"/>
    <col min="7426" max="7426" width="12.140625" style="55" customWidth="1"/>
    <col min="7427" max="7427" width="11" style="55" customWidth="1"/>
    <col min="7428" max="7428" width="14.140625" style="55" customWidth="1"/>
    <col min="7429" max="7429" width="11.85546875" style="55" customWidth="1"/>
    <col min="7430" max="7430" width="9.5703125" style="55" customWidth="1"/>
    <col min="7431" max="7431" width="14.7109375" style="55" customWidth="1"/>
    <col min="7432" max="7433" width="9.5703125" style="55" customWidth="1"/>
    <col min="7434" max="7434" width="14.28515625" style="55" customWidth="1"/>
    <col min="7435" max="7435" width="13.140625" style="55" customWidth="1"/>
    <col min="7436" max="7436" width="12.28515625" style="55" customWidth="1"/>
    <col min="7437" max="7679" width="9.140625" style="55"/>
    <col min="7680" max="7680" width="77.85546875" style="55" customWidth="1"/>
    <col min="7681" max="7681" width="13.85546875" style="55" customWidth="1"/>
    <col min="7682" max="7682" width="12.140625" style="55" customWidth="1"/>
    <col min="7683" max="7683" width="11" style="55" customWidth="1"/>
    <col min="7684" max="7684" width="14.140625" style="55" customWidth="1"/>
    <col min="7685" max="7685" width="11.85546875" style="55" customWidth="1"/>
    <col min="7686" max="7686" width="9.5703125" style="55" customWidth="1"/>
    <col min="7687" max="7687" width="14.7109375" style="55" customWidth="1"/>
    <col min="7688" max="7689" width="9.5703125" style="55" customWidth="1"/>
    <col min="7690" max="7690" width="14.28515625" style="55" customWidth="1"/>
    <col min="7691" max="7691" width="13.140625" style="55" customWidth="1"/>
    <col min="7692" max="7692" width="12.28515625" style="55" customWidth="1"/>
    <col min="7693" max="7935" width="9.140625" style="55"/>
    <col min="7936" max="7936" width="77.85546875" style="55" customWidth="1"/>
    <col min="7937" max="7937" width="13.85546875" style="55" customWidth="1"/>
    <col min="7938" max="7938" width="12.140625" style="55" customWidth="1"/>
    <col min="7939" max="7939" width="11" style="55" customWidth="1"/>
    <col min="7940" max="7940" width="14.140625" style="55" customWidth="1"/>
    <col min="7941" max="7941" width="11.85546875" style="55" customWidth="1"/>
    <col min="7942" max="7942" width="9.5703125" style="55" customWidth="1"/>
    <col min="7943" max="7943" width="14.7109375" style="55" customWidth="1"/>
    <col min="7944" max="7945" width="9.5703125" style="55" customWidth="1"/>
    <col min="7946" max="7946" width="14.28515625" style="55" customWidth="1"/>
    <col min="7947" max="7947" width="13.140625" style="55" customWidth="1"/>
    <col min="7948" max="7948" width="12.28515625" style="55" customWidth="1"/>
    <col min="7949" max="8191" width="9.140625" style="55"/>
    <col min="8192" max="8192" width="77.85546875" style="55" customWidth="1"/>
    <col min="8193" max="8193" width="13.85546875" style="55" customWidth="1"/>
    <col min="8194" max="8194" width="12.140625" style="55" customWidth="1"/>
    <col min="8195" max="8195" width="11" style="55" customWidth="1"/>
    <col min="8196" max="8196" width="14.140625" style="55" customWidth="1"/>
    <col min="8197" max="8197" width="11.85546875" style="55" customWidth="1"/>
    <col min="8198" max="8198" width="9.5703125" style="55" customWidth="1"/>
    <col min="8199" max="8199" width="14.7109375" style="55" customWidth="1"/>
    <col min="8200" max="8201" width="9.5703125" style="55" customWidth="1"/>
    <col min="8202" max="8202" width="14.28515625" style="55" customWidth="1"/>
    <col min="8203" max="8203" width="13.140625" style="55" customWidth="1"/>
    <col min="8204" max="8204" width="12.28515625" style="55" customWidth="1"/>
    <col min="8205" max="8447" width="9.140625" style="55"/>
    <col min="8448" max="8448" width="77.85546875" style="55" customWidth="1"/>
    <col min="8449" max="8449" width="13.85546875" style="55" customWidth="1"/>
    <col min="8450" max="8450" width="12.140625" style="55" customWidth="1"/>
    <col min="8451" max="8451" width="11" style="55" customWidth="1"/>
    <col min="8452" max="8452" width="14.140625" style="55" customWidth="1"/>
    <col min="8453" max="8453" width="11.85546875" style="55" customWidth="1"/>
    <col min="8454" max="8454" width="9.5703125" style="55" customWidth="1"/>
    <col min="8455" max="8455" width="14.7109375" style="55" customWidth="1"/>
    <col min="8456" max="8457" width="9.5703125" style="55" customWidth="1"/>
    <col min="8458" max="8458" width="14.28515625" style="55" customWidth="1"/>
    <col min="8459" max="8459" width="13.140625" style="55" customWidth="1"/>
    <col min="8460" max="8460" width="12.28515625" style="55" customWidth="1"/>
    <col min="8461" max="8703" width="9.140625" style="55"/>
    <col min="8704" max="8704" width="77.85546875" style="55" customWidth="1"/>
    <col min="8705" max="8705" width="13.85546875" style="55" customWidth="1"/>
    <col min="8706" max="8706" width="12.140625" style="55" customWidth="1"/>
    <col min="8707" max="8707" width="11" style="55" customWidth="1"/>
    <col min="8708" max="8708" width="14.140625" style="55" customWidth="1"/>
    <col min="8709" max="8709" width="11.85546875" style="55" customWidth="1"/>
    <col min="8710" max="8710" width="9.5703125" style="55" customWidth="1"/>
    <col min="8711" max="8711" width="14.7109375" style="55" customWidth="1"/>
    <col min="8712" max="8713" width="9.5703125" style="55" customWidth="1"/>
    <col min="8714" max="8714" width="14.28515625" style="55" customWidth="1"/>
    <col min="8715" max="8715" width="13.140625" style="55" customWidth="1"/>
    <col min="8716" max="8716" width="12.28515625" style="55" customWidth="1"/>
    <col min="8717" max="8959" width="9.140625" style="55"/>
    <col min="8960" max="8960" width="77.85546875" style="55" customWidth="1"/>
    <col min="8961" max="8961" width="13.85546875" style="55" customWidth="1"/>
    <col min="8962" max="8962" width="12.140625" style="55" customWidth="1"/>
    <col min="8963" max="8963" width="11" style="55" customWidth="1"/>
    <col min="8964" max="8964" width="14.140625" style="55" customWidth="1"/>
    <col min="8965" max="8965" width="11.85546875" style="55" customWidth="1"/>
    <col min="8966" max="8966" width="9.5703125" style="55" customWidth="1"/>
    <col min="8967" max="8967" width="14.7109375" style="55" customWidth="1"/>
    <col min="8968" max="8969" width="9.5703125" style="55" customWidth="1"/>
    <col min="8970" max="8970" width="14.28515625" style="55" customWidth="1"/>
    <col min="8971" max="8971" width="13.140625" style="55" customWidth="1"/>
    <col min="8972" max="8972" width="12.28515625" style="55" customWidth="1"/>
    <col min="8973" max="9215" width="9.140625" style="55"/>
    <col min="9216" max="9216" width="77.85546875" style="55" customWidth="1"/>
    <col min="9217" max="9217" width="13.85546875" style="55" customWidth="1"/>
    <col min="9218" max="9218" width="12.140625" style="55" customWidth="1"/>
    <col min="9219" max="9219" width="11" style="55" customWidth="1"/>
    <col min="9220" max="9220" width="14.140625" style="55" customWidth="1"/>
    <col min="9221" max="9221" width="11.85546875" style="55" customWidth="1"/>
    <col min="9222" max="9222" width="9.5703125" style="55" customWidth="1"/>
    <col min="9223" max="9223" width="14.7109375" style="55" customWidth="1"/>
    <col min="9224" max="9225" width="9.5703125" style="55" customWidth="1"/>
    <col min="9226" max="9226" width="14.28515625" style="55" customWidth="1"/>
    <col min="9227" max="9227" width="13.140625" style="55" customWidth="1"/>
    <col min="9228" max="9228" width="12.28515625" style="55" customWidth="1"/>
    <col min="9229" max="9471" width="9.140625" style="55"/>
    <col min="9472" max="9472" width="77.85546875" style="55" customWidth="1"/>
    <col min="9473" max="9473" width="13.85546875" style="55" customWidth="1"/>
    <col min="9474" max="9474" width="12.140625" style="55" customWidth="1"/>
    <col min="9475" max="9475" width="11" style="55" customWidth="1"/>
    <col min="9476" max="9476" width="14.140625" style="55" customWidth="1"/>
    <col min="9477" max="9477" width="11.85546875" style="55" customWidth="1"/>
    <col min="9478" max="9478" width="9.5703125" style="55" customWidth="1"/>
    <col min="9479" max="9479" width="14.7109375" style="55" customWidth="1"/>
    <col min="9480" max="9481" width="9.5703125" style="55" customWidth="1"/>
    <col min="9482" max="9482" width="14.28515625" style="55" customWidth="1"/>
    <col min="9483" max="9483" width="13.140625" style="55" customWidth="1"/>
    <col min="9484" max="9484" width="12.28515625" style="55" customWidth="1"/>
    <col min="9485" max="9727" width="9.140625" style="55"/>
    <col min="9728" max="9728" width="77.85546875" style="55" customWidth="1"/>
    <col min="9729" max="9729" width="13.85546875" style="55" customWidth="1"/>
    <col min="9730" max="9730" width="12.140625" style="55" customWidth="1"/>
    <col min="9731" max="9731" width="11" style="55" customWidth="1"/>
    <col min="9732" max="9732" width="14.140625" style="55" customWidth="1"/>
    <col min="9733" max="9733" width="11.85546875" style="55" customWidth="1"/>
    <col min="9734" max="9734" width="9.5703125" style="55" customWidth="1"/>
    <col min="9735" max="9735" width="14.7109375" style="55" customWidth="1"/>
    <col min="9736" max="9737" width="9.5703125" style="55" customWidth="1"/>
    <col min="9738" max="9738" width="14.28515625" style="55" customWidth="1"/>
    <col min="9739" max="9739" width="13.140625" style="55" customWidth="1"/>
    <col min="9740" max="9740" width="12.28515625" style="55" customWidth="1"/>
    <col min="9741" max="9983" width="9.140625" style="55"/>
    <col min="9984" max="9984" width="77.85546875" style="55" customWidth="1"/>
    <col min="9985" max="9985" width="13.85546875" style="55" customWidth="1"/>
    <col min="9986" max="9986" width="12.140625" style="55" customWidth="1"/>
    <col min="9987" max="9987" width="11" style="55" customWidth="1"/>
    <col min="9988" max="9988" width="14.140625" style="55" customWidth="1"/>
    <col min="9989" max="9989" width="11.85546875" style="55" customWidth="1"/>
    <col min="9990" max="9990" width="9.5703125" style="55" customWidth="1"/>
    <col min="9991" max="9991" width="14.7109375" style="55" customWidth="1"/>
    <col min="9992" max="9993" width="9.5703125" style="55" customWidth="1"/>
    <col min="9994" max="9994" width="14.28515625" style="55" customWidth="1"/>
    <col min="9995" max="9995" width="13.140625" style="55" customWidth="1"/>
    <col min="9996" max="9996" width="12.28515625" style="55" customWidth="1"/>
    <col min="9997" max="10239" width="9.140625" style="55"/>
    <col min="10240" max="10240" width="77.85546875" style="55" customWidth="1"/>
    <col min="10241" max="10241" width="13.85546875" style="55" customWidth="1"/>
    <col min="10242" max="10242" width="12.140625" style="55" customWidth="1"/>
    <col min="10243" max="10243" width="11" style="55" customWidth="1"/>
    <col min="10244" max="10244" width="14.140625" style="55" customWidth="1"/>
    <col min="10245" max="10245" width="11.85546875" style="55" customWidth="1"/>
    <col min="10246" max="10246" width="9.5703125" style="55" customWidth="1"/>
    <col min="10247" max="10247" width="14.7109375" style="55" customWidth="1"/>
    <col min="10248" max="10249" width="9.5703125" style="55" customWidth="1"/>
    <col min="10250" max="10250" width="14.28515625" style="55" customWidth="1"/>
    <col min="10251" max="10251" width="13.140625" style="55" customWidth="1"/>
    <col min="10252" max="10252" width="12.28515625" style="55" customWidth="1"/>
    <col min="10253" max="10495" width="9.140625" style="55"/>
    <col min="10496" max="10496" width="77.85546875" style="55" customWidth="1"/>
    <col min="10497" max="10497" width="13.85546875" style="55" customWidth="1"/>
    <col min="10498" max="10498" width="12.140625" style="55" customWidth="1"/>
    <col min="10499" max="10499" width="11" style="55" customWidth="1"/>
    <col min="10500" max="10500" width="14.140625" style="55" customWidth="1"/>
    <col min="10501" max="10501" width="11.85546875" style="55" customWidth="1"/>
    <col min="10502" max="10502" width="9.5703125" style="55" customWidth="1"/>
    <col min="10503" max="10503" width="14.7109375" style="55" customWidth="1"/>
    <col min="10504" max="10505" width="9.5703125" style="55" customWidth="1"/>
    <col min="10506" max="10506" width="14.28515625" style="55" customWidth="1"/>
    <col min="10507" max="10507" width="13.140625" style="55" customWidth="1"/>
    <col min="10508" max="10508" width="12.28515625" style="55" customWidth="1"/>
    <col min="10509" max="10751" width="9.140625" style="55"/>
    <col min="10752" max="10752" width="77.85546875" style="55" customWidth="1"/>
    <col min="10753" max="10753" width="13.85546875" style="55" customWidth="1"/>
    <col min="10754" max="10754" width="12.140625" style="55" customWidth="1"/>
    <col min="10755" max="10755" width="11" style="55" customWidth="1"/>
    <col min="10756" max="10756" width="14.140625" style="55" customWidth="1"/>
    <col min="10757" max="10757" width="11.85546875" style="55" customWidth="1"/>
    <col min="10758" max="10758" width="9.5703125" style="55" customWidth="1"/>
    <col min="10759" max="10759" width="14.7109375" style="55" customWidth="1"/>
    <col min="10760" max="10761" width="9.5703125" style="55" customWidth="1"/>
    <col min="10762" max="10762" width="14.28515625" style="55" customWidth="1"/>
    <col min="10763" max="10763" width="13.140625" style="55" customWidth="1"/>
    <col min="10764" max="10764" width="12.28515625" style="55" customWidth="1"/>
    <col min="10765" max="11007" width="9.140625" style="55"/>
    <col min="11008" max="11008" width="77.85546875" style="55" customWidth="1"/>
    <col min="11009" max="11009" width="13.85546875" style="55" customWidth="1"/>
    <col min="11010" max="11010" width="12.140625" style="55" customWidth="1"/>
    <col min="11011" max="11011" width="11" style="55" customWidth="1"/>
    <col min="11012" max="11012" width="14.140625" style="55" customWidth="1"/>
    <col min="11013" max="11013" width="11.85546875" style="55" customWidth="1"/>
    <col min="11014" max="11014" width="9.5703125" style="55" customWidth="1"/>
    <col min="11015" max="11015" width="14.7109375" style="55" customWidth="1"/>
    <col min="11016" max="11017" width="9.5703125" style="55" customWidth="1"/>
    <col min="11018" max="11018" width="14.28515625" style="55" customWidth="1"/>
    <col min="11019" max="11019" width="13.140625" style="55" customWidth="1"/>
    <col min="11020" max="11020" width="12.28515625" style="55" customWidth="1"/>
    <col min="11021" max="11263" width="9.140625" style="55"/>
    <col min="11264" max="11264" width="77.85546875" style="55" customWidth="1"/>
    <col min="11265" max="11265" width="13.85546875" style="55" customWidth="1"/>
    <col min="11266" max="11266" width="12.140625" style="55" customWidth="1"/>
    <col min="11267" max="11267" width="11" style="55" customWidth="1"/>
    <col min="11268" max="11268" width="14.140625" style="55" customWidth="1"/>
    <col min="11269" max="11269" width="11.85546875" style="55" customWidth="1"/>
    <col min="11270" max="11270" width="9.5703125" style="55" customWidth="1"/>
    <col min="11271" max="11271" width="14.7109375" style="55" customWidth="1"/>
    <col min="11272" max="11273" width="9.5703125" style="55" customWidth="1"/>
    <col min="11274" max="11274" width="14.28515625" style="55" customWidth="1"/>
    <col min="11275" max="11275" width="13.140625" style="55" customWidth="1"/>
    <col min="11276" max="11276" width="12.28515625" style="55" customWidth="1"/>
    <col min="11277" max="11519" width="9.140625" style="55"/>
    <col min="11520" max="11520" width="77.85546875" style="55" customWidth="1"/>
    <col min="11521" max="11521" width="13.85546875" style="55" customWidth="1"/>
    <col min="11522" max="11522" width="12.140625" style="55" customWidth="1"/>
    <col min="11523" max="11523" width="11" style="55" customWidth="1"/>
    <col min="11524" max="11524" width="14.140625" style="55" customWidth="1"/>
    <col min="11525" max="11525" width="11.85546875" style="55" customWidth="1"/>
    <col min="11526" max="11526" width="9.5703125" style="55" customWidth="1"/>
    <col min="11527" max="11527" width="14.7109375" style="55" customWidth="1"/>
    <col min="11528" max="11529" width="9.5703125" style="55" customWidth="1"/>
    <col min="11530" max="11530" width="14.28515625" style="55" customWidth="1"/>
    <col min="11531" max="11531" width="13.140625" style="55" customWidth="1"/>
    <col min="11532" max="11532" width="12.28515625" style="55" customWidth="1"/>
    <col min="11533" max="11775" width="9.140625" style="55"/>
    <col min="11776" max="11776" width="77.85546875" style="55" customWidth="1"/>
    <col min="11777" max="11777" width="13.85546875" style="55" customWidth="1"/>
    <col min="11778" max="11778" width="12.140625" style="55" customWidth="1"/>
    <col min="11779" max="11779" width="11" style="55" customWidth="1"/>
    <col min="11780" max="11780" width="14.140625" style="55" customWidth="1"/>
    <col min="11781" max="11781" width="11.85546875" style="55" customWidth="1"/>
    <col min="11782" max="11782" width="9.5703125" style="55" customWidth="1"/>
    <col min="11783" max="11783" width="14.7109375" style="55" customWidth="1"/>
    <col min="11784" max="11785" width="9.5703125" style="55" customWidth="1"/>
    <col min="11786" max="11786" width="14.28515625" style="55" customWidth="1"/>
    <col min="11787" max="11787" width="13.140625" style="55" customWidth="1"/>
    <col min="11788" max="11788" width="12.28515625" style="55" customWidth="1"/>
    <col min="11789" max="12031" width="9.140625" style="55"/>
    <col min="12032" max="12032" width="77.85546875" style="55" customWidth="1"/>
    <col min="12033" max="12033" width="13.85546875" style="55" customWidth="1"/>
    <col min="12034" max="12034" width="12.140625" style="55" customWidth="1"/>
    <col min="12035" max="12035" width="11" style="55" customWidth="1"/>
    <col min="12036" max="12036" width="14.140625" style="55" customWidth="1"/>
    <col min="12037" max="12037" width="11.85546875" style="55" customWidth="1"/>
    <col min="12038" max="12038" width="9.5703125" style="55" customWidth="1"/>
    <col min="12039" max="12039" width="14.7109375" style="55" customWidth="1"/>
    <col min="12040" max="12041" width="9.5703125" style="55" customWidth="1"/>
    <col min="12042" max="12042" width="14.28515625" style="55" customWidth="1"/>
    <col min="12043" max="12043" width="13.140625" style="55" customWidth="1"/>
    <col min="12044" max="12044" width="12.28515625" style="55" customWidth="1"/>
    <col min="12045" max="12287" width="9.140625" style="55"/>
    <col min="12288" max="12288" width="77.85546875" style="55" customWidth="1"/>
    <col min="12289" max="12289" width="13.85546875" style="55" customWidth="1"/>
    <col min="12290" max="12290" width="12.140625" style="55" customWidth="1"/>
    <col min="12291" max="12291" width="11" style="55" customWidth="1"/>
    <col min="12292" max="12292" width="14.140625" style="55" customWidth="1"/>
    <col min="12293" max="12293" width="11.85546875" style="55" customWidth="1"/>
    <col min="12294" max="12294" width="9.5703125" style="55" customWidth="1"/>
    <col min="12295" max="12295" width="14.7109375" style="55" customWidth="1"/>
    <col min="12296" max="12297" width="9.5703125" style="55" customWidth="1"/>
    <col min="12298" max="12298" width="14.28515625" style="55" customWidth="1"/>
    <col min="12299" max="12299" width="13.140625" style="55" customWidth="1"/>
    <col min="12300" max="12300" width="12.28515625" style="55" customWidth="1"/>
    <col min="12301" max="12543" width="9.140625" style="55"/>
    <col min="12544" max="12544" width="77.85546875" style="55" customWidth="1"/>
    <col min="12545" max="12545" width="13.85546875" style="55" customWidth="1"/>
    <col min="12546" max="12546" width="12.140625" style="55" customWidth="1"/>
    <col min="12547" max="12547" width="11" style="55" customWidth="1"/>
    <col min="12548" max="12548" width="14.140625" style="55" customWidth="1"/>
    <col min="12549" max="12549" width="11.85546875" style="55" customWidth="1"/>
    <col min="12550" max="12550" width="9.5703125" style="55" customWidth="1"/>
    <col min="12551" max="12551" width="14.7109375" style="55" customWidth="1"/>
    <col min="12552" max="12553" width="9.5703125" style="55" customWidth="1"/>
    <col min="12554" max="12554" width="14.28515625" style="55" customWidth="1"/>
    <col min="12555" max="12555" width="13.140625" style="55" customWidth="1"/>
    <col min="12556" max="12556" width="12.28515625" style="55" customWidth="1"/>
    <col min="12557" max="12799" width="9.140625" style="55"/>
    <col min="12800" max="12800" width="77.85546875" style="55" customWidth="1"/>
    <col min="12801" max="12801" width="13.85546875" style="55" customWidth="1"/>
    <col min="12802" max="12802" width="12.140625" style="55" customWidth="1"/>
    <col min="12803" max="12803" width="11" style="55" customWidth="1"/>
    <col min="12804" max="12804" width="14.140625" style="55" customWidth="1"/>
    <col min="12805" max="12805" width="11.85546875" style="55" customWidth="1"/>
    <col min="12806" max="12806" width="9.5703125" style="55" customWidth="1"/>
    <col min="12807" max="12807" width="14.7109375" style="55" customWidth="1"/>
    <col min="12808" max="12809" width="9.5703125" style="55" customWidth="1"/>
    <col min="12810" max="12810" width="14.28515625" style="55" customWidth="1"/>
    <col min="12811" max="12811" width="13.140625" style="55" customWidth="1"/>
    <col min="12812" max="12812" width="12.28515625" style="55" customWidth="1"/>
    <col min="12813" max="13055" width="9.140625" style="55"/>
    <col min="13056" max="13056" width="77.85546875" style="55" customWidth="1"/>
    <col min="13057" max="13057" width="13.85546875" style="55" customWidth="1"/>
    <col min="13058" max="13058" width="12.140625" style="55" customWidth="1"/>
    <col min="13059" max="13059" width="11" style="55" customWidth="1"/>
    <col min="13060" max="13060" width="14.140625" style="55" customWidth="1"/>
    <col min="13061" max="13061" width="11.85546875" style="55" customWidth="1"/>
    <col min="13062" max="13062" width="9.5703125" style="55" customWidth="1"/>
    <col min="13063" max="13063" width="14.7109375" style="55" customWidth="1"/>
    <col min="13064" max="13065" width="9.5703125" style="55" customWidth="1"/>
    <col min="13066" max="13066" width="14.28515625" style="55" customWidth="1"/>
    <col min="13067" max="13067" width="13.140625" style="55" customWidth="1"/>
    <col min="13068" max="13068" width="12.28515625" style="55" customWidth="1"/>
    <col min="13069" max="13311" width="9.140625" style="55"/>
    <col min="13312" max="13312" width="77.85546875" style="55" customWidth="1"/>
    <col min="13313" max="13313" width="13.85546875" style="55" customWidth="1"/>
    <col min="13314" max="13314" width="12.140625" style="55" customWidth="1"/>
    <col min="13315" max="13315" width="11" style="55" customWidth="1"/>
    <col min="13316" max="13316" width="14.140625" style="55" customWidth="1"/>
    <col min="13317" max="13317" width="11.85546875" style="55" customWidth="1"/>
    <col min="13318" max="13318" width="9.5703125" style="55" customWidth="1"/>
    <col min="13319" max="13319" width="14.7109375" style="55" customWidth="1"/>
    <col min="13320" max="13321" width="9.5703125" style="55" customWidth="1"/>
    <col min="13322" max="13322" width="14.28515625" style="55" customWidth="1"/>
    <col min="13323" max="13323" width="13.140625" style="55" customWidth="1"/>
    <col min="13324" max="13324" width="12.28515625" style="55" customWidth="1"/>
    <col min="13325" max="13567" width="9.140625" style="55"/>
    <col min="13568" max="13568" width="77.85546875" style="55" customWidth="1"/>
    <col min="13569" max="13569" width="13.85546875" style="55" customWidth="1"/>
    <col min="13570" max="13570" width="12.140625" style="55" customWidth="1"/>
    <col min="13571" max="13571" width="11" style="55" customWidth="1"/>
    <col min="13572" max="13572" width="14.140625" style="55" customWidth="1"/>
    <col min="13573" max="13573" width="11.85546875" style="55" customWidth="1"/>
    <col min="13574" max="13574" width="9.5703125" style="55" customWidth="1"/>
    <col min="13575" max="13575" width="14.7109375" style="55" customWidth="1"/>
    <col min="13576" max="13577" width="9.5703125" style="55" customWidth="1"/>
    <col min="13578" max="13578" width="14.28515625" style="55" customWidth="1"/>
    <col min="13579" max="13579" width="13.140625" style="55" customWidth="1"/>
    <col min="13580" max="13580" width="12.28515625" style="55" customWidth="1"/>
    <col min="13581" max="13823" width="9.140625" style="55"/>
    <col min="13824" max="13824" width="77.85546875" style="55" customWidth="1"/>
    <col min="13825" max="13825" width="13.85546875" style="55" customWidth="1"/>
    <col min="13826" max="13826" width="12.140625" style="55" customWidth="1"/>
    <col min="13827" max="13827" width="11" style="55" customWidth="1"/>
    <col min="13828" max="13828" width="14.140625" style="55" customWidth="1"/>
    <col min="13829" max="13829" width="11.85546875" style="55" customWidth="1"/>
    <col min="13830" max="13830" width="9.5703125" style="55" customWidth="1"/>
    <col min="13831" max="13831" width="14.7109375" style="55" customWidth="1"/>
    <col min="13832" max="13833" width="9.5703125" style="55" customWidth="1"/>
    <col min="13834" max="13834" width="14.28515625" style="55" customWidth="1"/>
    <col min="13835" max="13835" width="13.140625" style="55" customWidth="1"/>
    <col min="13836" max="13836" width="12.28515625" style="55" customWidth="1"/>
    <col min="13837" max="14079" width="9.140625" style="55"/>
    <col min="14080" max="14080" width="77.85546875" style="55" customWidth="1"/>
    <col min="14081" max="14081" width="13.85546875" style="55" customWidth="1"/>
    <col min="14082" max="14082" width="12.140625" style="55" customWidth="1"/>
    <col min="14083" max="14083" width="11" style="55" customWidth="1"/>
    <col min="14084" max="14084" width="14.140625" style="55" customWidth="1"/>
    <col min="14085" max="14085" width="11.85546875" style="55" customWidth="1"/>
    <col min="14086" max="14086" width="9.5703125" style="55" customWidth="1"/>
    <col min="14087" max="14087" width="14.7109375" style="55" customWidth="1"/>
    <col min="14088" max="14089" width="9.5703125" style="55" customWidth="1"/>
    <col min="14090" max="14090" width="14.28515625" style="55" customWidth="1"/>
    <col min="14091" max="14091" width="13.140625" style="55" customWidth="1"/>
    <col min="14092" max="14092" width="12.28515625" style="55" customWidth="1"/>
    <col min="14093" max="14335" width="9.140625" style="55"/>
    <col min="14336" max="14336" width="77.85546875" style="55" customWidth="1"/>
    <col min="14337" max="14337" width="13.85546875" style="55" customWidth="1"/>
    <col min="14338" max="14338" width="12.140625" style="55" customWidth="1"/>
    <col min="14339" max="14339" width="11" style="55" customWidth="1"/>
    <col min="14340" max="14340" width="14.140625" style="55" customWidth="1"/>
    <col min="14341" max="14341" width="11.85546875" style="55" customWidth="1"/>
    <col min="14342" max="14342" width="9.5703125" style="55" customWidth="1"/>
    <col min="14343" max="14343" width="14.7109375" style="55" customWidth="1"/>
    <col min="14344" max="14345" width="9.5703125" style="55" customWidth="1"/>
    <col min="14346" max="14346" width="14.28515625" style="55" customWidth="1"/>
    <col min="14347" max="14347" width="13.140625" style="55" customWidth="1"/>
    <col min="14348" max="14348" width="12.28515625" style="55" customWidth="1"/>
    <col min="14349" max="14591" width="9.140625" style="55"/>
    <col min="14592" max="14592" width="77.85546875" style="55" customWidth="1"/>
    <col min="14593" max="14593" width="13.85546875" style="55" customWidth="1"/>
    <col min="14594" max="14594" width="12.140625" style="55" customWidth="1"/>
    <col min="14595" max="14595" width="11" style="55" customWidth="1"/>
    <col min="14596" max="14596" width="14.140625" style="55" customWidth="1"/>
    <col min="14597" max="14597" width="11.85546875" style="55" customWidth="1"/>
    <col min="14598" max="14598" width="9.5703125" style="55" customWidth="1"/>
    <col min="14599" max="14599" width="14.7109375" style="55" customWidth="1"/>
    <col min="14600" max="14601" width="9.5703125" style="55" customWidth="1"/>
    <col min="14602" max="14602" width="14.28515625" style="55" customWidth="1"/>
    <col min="14603" max="14603" width="13.140625" style="55" customWidth="1"/>
    <col min="14604" max="14604" width="12.28515625" style="55" customWidth="1"/>
    <col min="14605" max="14847" width="9.140625" style="55"/>
    <col min="14848" max="14848" width="77.85546875" style="55" customWidth="1"/>
    <col min="14849" max="14849" width="13.85546875" style="55" customWidth="1"/>
    <col min="14850" max="14850" width="12.140625" style="55" customWidth="1"/>
    <col min="14851" max="14851" width="11" style="55" customWidth="1"/>
    <col min="14852" max="14852" width="14.140625" style="55" customWidth="1"/>
    <col min="14853" max="14853" width="11.85546875" style="55" customWidth="1"/>
    <col min="14854" max="14854" width="9.5703125" style="55" customWidth="1"/>
    <col min="14855" max="14855" width="14.7109375" style="55" customWidth="1"/>
    <col min="14856" max="14857" width="9.5703125" style="55" customWidth="1"/>
    <col min="14858" max="14858" width="14.28515625" style="55" customWidth="1"/>
    <col min="14859" max="14859" width="13.140625" style="55" customWidth="1"/>
    <col min="14860" max="14860" width="12.28515625" style="55" customWidth="1"/>
    <col min="14861" max="15103" width="9.140625" style="55"/>
    <col min="15104" max="15104" width="77.85546875" style="55" customWidth="1"/>
    <col min="15105" max="15105" width="13.85546875" style="55" customWidth="1"/>
    <col min="15106" max="15106" width="12.140625" style="55" customWidth="1"/>
    <col min="15107" max="15107" width="11" style="55" customWidth="1"/>
    <col min="15108" max="15108" width="14.140625" style="55" customWidth="1"/>
    <col min="15109" max="15109" width="11.85546875" style="55" customWidth="1"/>
    <col min="15110" max="15110" width="9.5703125" style="55" customWidth="1"/>
    <col min="15111" max="15111" width="14.7109375" style="55" customWidth="1"/>
    <col min="15112" max="15113" width="9.5703125" style="55" customWidth="1"/>
    <col min="15114" max="15114" width="14.28515625" style="55" customWidth="1"/>
    <col min="15115" max="15115" width="13.140625" style="55" customWidth="1"/>
    <col min="15116" max="15116" width="12.28515625" style="55" customWidth="1"/>
    <col min="15117" max="15359" width="9.140625" style="55"/>
    <col min="15360" max="15360" width="77.85546875" style="55" customWidth="1"/>
    <col min="15361" max="15361" width="13.85546875" style="55" customWidth="1"/>
    <col min="15362" max="15362" width="12.140625" style="55" customWidth="1"/>
    <col min="15363" max="15363" width="11" style="55" customWidth="1"/>
    <col min="15364" max="15364" width="14.140625" style="55" customWidth="1"/>
    <col min="15365" max="15365" width="11.85546875" style="55" customWidth="1"/>
    <col min="15366" max="15366" width="9.5703125" style="55" customWidth="1"/>
    <col min="15367" max="15367" width="14.7109375" style="55" customWidth="1"/>
    <col min="15368" max="15369" width="9.5703125" style="55" customWidth="1"/>
    <col min="15370" max="15370" width="14.28515625" style="55" customWidth="1"/>
    <col min="15371" max="15371" width="13.140625" style="55" customWidth="1"/>
    <col min="15372" max="15372" width="12.28515625" style="55" customWidth="1"/>
    <col min="15373" max="15615" width="9.140625" style="55"/>
    <col min="15616" max="15616" width="77.85546875" style="55" customWidth="1"/>
    <col min="15617" max="15617" width="13.85546875" style="55" customWidth="1"/>
    <col min="15618" max="15618" width="12.140625" style="55" customWidth="1"/>
    <col min="15619" max="15619" width="11" style="55" customWidth="1"/>
    <col min="15620" max="15620" width="14.140625" style="55" customWidth="1"/>
    <col min="15621" max="15621" width="11.85546875" style="55" customWidth="1"/>
    <col min="15622" max="15622" width="9.5703125" style="55" customWidth="1"/>
    <col min="15623" max="15623" width="14.7109375" style="55" customWidth="1"/>
    <col min="15624" max="15625" width="9.5703125" style="55" customWidth="1"/>
    <col min="15626" max="15626" width="14.28515625" style="55" customWidth="1"/>
    <col min="15627" max="15627" width="13.140625" style="55" customWidth="1"/>
    <col min="15628" max="15628" width="12.28515625" style="55" customWidth="1"/>
    <col min="15629" max="15871" width="9.140625" style="55"/>
    <col min="15872" max="15872" width="77.85546875" style="55" customWidth="1"/>
    <col min="15873" max="15873" width="13.85546875" style="55" customWidth="1"/>
    <col min="15874" max="15874" width="12.140625" style="55" customWidth="1"/>
    <col min="15875" max="15875" width="11" style="55" customWidth="1"/>
    <col min="15876" max="15876" width="14.140625" style="55" customWidth="1"/>
    <col min="15877" max="15877" width="11.85546875" style="55" customWidth="1"/>
    <col min="15878" max="15878" width="9.5703125" style="55" customWidth="1"/>
    <col min="15879" max="15879" width="14.7109375" style="55" customWidth="1"/>
    <col min="15880" max="15881" width="9.5703125" style="55" customWidth="1"/>
    <col min="15882" max="15882" width="14.28515625" style="55" customWidth="1"/>
    <col min="15883" max="15883" width="13.140625" style="55" customWidth="1"/>
    <col min="15884" max="15884" width="12.28515625" style="55" customWidth="1"/>
    <col min="15885" max="16127" width="9.140625" style="55"/>
    <col min="16128" max="16128" width="77.85546875" style="55" customWidth="1"/>
    <col min="16129" max="16129" width="13.85546875" style="55" customWidth="1"/>
    <col min="16130" max="16130" width="12.140625" style="55" customWidth="1"/>
    <col min="16131" max="16131" width="11" style="55" customWidth="1"/>
    <col min="16132" max="16132" width="14.140625" style="55" customWidth="1"/>
    <col min="16133" max="16133" width="11.85546875" style="55" customWidth="1"/>
    <col min="16134" max="16134" width="9.5703125" style="55" customWidth="1"/>
    <col min="16135" max="16135" width="14.7109375" style="55" customWidth="1"/>
    <col min="16136" max="16137" width="9.5703125" style="55" customWidth="1"/>
    <col min="16138" max="16138" width="14.28515625" style="55" customWidth="1"/>
    <col min="16139" max="16139" width="13.140625" style="55" customWidth="1"/>
    <col min="16140" max="16140" width="12.28515625" style="55" customWidth="1"/>
    <col min="16141" max="16384" width="9.140625" style="55"/>
  </cols>
  <sheetData>
    <row r="1" spans="1:13" ht="22.5" customHeight="1">
      <c r="A1" s="6383" t="s">
        <v>309</v>
      </c>
      <c r="B1" s="6383"/>
      <c r="C1" s="6383"/>
      <c r="D1" s="6383"/>
      <c r="E1" s="6383"/>
      <c r="F1" s="6383"/>
      <c r="G1" s="6383"/>
      <c r="H1" s="6383"/>
      <c r="I1" s="6383"/>
      <c r="J1" s="6383"/>
      <c r="K1" s="6383"/>
      <c r="L1" s="6383"/>
      <c r="M1" s="6383"/>
    </row>
    <row r="2" spans="1:13" ht="22.5" customHeight="1">
      <c r="A2" s="7407" t="s">
        <v>383</v>
      </c>
      <c r="B2" s="7407"/>
      <c r="C2" s="7407"/>
      <c r="D2" s="7407"/>
      <c r="E2" s="7407"/>
      <c r="F2" s="7407"/>
      <c r="G2" s="7407"/>
      <c r="H2" s="7407"/>
      <c r="I2" s="7407"/>
      <c r="J2" s="7407"/>
      <c r="K2" s="7407"/>
      <c r="L2" s="7407"/>
      <c r="M2" s="7407"/>
    </row>
    <row r="3" spans="1:13" ht="21" thickBot="1">
      <c r="A3" s="384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33.75" customHeight="1" thickBot="1">
      <c r="A4" s="7424" t="s">
        <v>1</v>
      </c>
      <c r="B4" s="7426" t="s">
        <v>36</v>
      </c>
      <c r="C4" s="7427"/>
      <c r="D4" s="7428"/>
      <c r="E4" s="7426" t="s">
        <v>37</v>
      </c>
      <c r="F4" s="7427"/>
      <c r="G4" s="7428"/>
      <c r="H4" s="7426" t="s">
        <v>45</v>
      </c>
      <c r="I4" s="7427"/>
      <c r="J4" s="7428"/>
      <c r="K4" s="7429" t="s">
        <v>38</v>
      </c>
      <c r="L4" s="7430"/>
      <c r="M4" s="7431"/>
    </row>
    <row r="5" spans="1:13" ht="175.5" customHeight="1" thickBot="1">
      <c r="A5" s="7425"/>
      <c r="B5" s="3873" t="s">
        <v>7</v>
      </c>
      <c r="C5" s="3873" t="s">
        <v>8</v>
      </c>
      <c r="D5" s="3873" t="s">
        <v>9</v>
      </c>
      <c r="E5" s="3873" t="s">
        <v>7</v>
      </c>
      <c r="F5" s="3873" t="s">
        <v>8</v>
      </c>
      <c r="G5" s="3873" t="s">
        <v>9</v>
      </c>
      <c r="H5" s="3873" t="s">
        <v>7</v>
      </c>
      <c r="I5" s="3873" t="s">
        <v>8</v>
      </c>
      <c r="J5" s="3873" t="s">
        <v>9</v>
      </c>
      <c r="K5" s="3873" t="s">
        <v>7</v>
      </c>
      <c r="L5" s="3873" t="s">
        <v>8</v>
      </c>
      <c r="M5" s="3958" t="s">
        <v>9</v>
      </c>
    </row>
    <row r="6" spans="1:13" ht="28.5" customHeight="1" thickBot="1">
      <c r="A6" s="3854" t="s">
        <v>10</v>
      </c>
      <c r="B6" s="3855"/>
      <c r="C6" s="3855"/>
      <c r="D6" s="3856"/>
      <c r="E6" s="3855"/>
      <c r="F6" s="3855"/>
      <c r="G6" s="3856"/>
      <c r="H6" s="3855"/>
      <c r="I6" s="3855"/>
      <c r="J6" s="3856"/>
      <c r="K6" s="3857"/>
      <c r="L6" s="3857"/>
      <c r="M6" s="3858"/>
    </row>
    <row r="7" spans="1:13" ht="27" customHeight="1" thickBot="1">
      <c r="A7" s="3859" t="s">
        <v>312</v>
      </c>
      <c r="B7" s="3860"/>
      <c r="C7" s="3860"/>
      <c r="D7" s="3861"/>
      <c r="E7" s="3860"/>
      <c r="F7" s="3860"/>
      <c r="G7" s="3861"/>
      <c r="H7" s="3860"/>
      <c r="I7" s="3860"/>
      <c r="J7" s="3861"/>
      <c r="K7" s="3959"/>
      <c r="L7" s="3959"/>
      <c r="M7" s="3960"/>
    </row>
    <row r="8" spans="1:13" ht="27.75" customHeight="1" thickBot="1">
      <c r="A8" s="3863" t="s">
        <v>289</v>
      </c>
      <c r="B8" s="2684">
        <v>0</v>
      </c>
      <c r="C8" s="2685">
        <v>0</v>
      </c>
      <c r="D8" s="3928">
        <f>B8+C8</f>
        <v>0</v>
      </c>
      <c r="E8" s="2684">
        <v>0</v>
      </c>
      <c r="F8" s="2685">
        <v>0</v>
      </c>
      <c r="G8" s="3928">
        <f>E8+F8</f>
        <v>0</v>
      </c>
      <c r="H8" s="2684">
        <v>0</v>
      </c>
      <c r="I8" s="2685">
        <v>0</v>
      </c>
      <c r="J8" s="3928">
        <f>H8+I8</f>
        <v>0</v>
      </c>
      <c r="K8" s="3961">
        <f t="shared" ref="K8:M11" si="0">H8+E8+B8</f>
        <v>0</v>
      </c>
      <c r="L8" s="3962">
        <f t="shared" si="0"/>
        <v>0</v>
      </c>
      <c r="M8" s="3928">
        <f t="shared" si="0"/>
        <v>0</v>
      </c>
    </row>
    <row r="9" spans="1:13" ht="28.5" customHeight="1" thickBot="1">
      <c r="A9" s="3594" t="s">
        <v>313</v>
      </c>
      <c r="B9" s="3595">
        <v>0</v>
      </c>
      <c r="C9" s="3596">
        <v>0</v>
      </c>
      <c r="D9" s="3928">
        <f>B9+C9</f>
        <v>0</v>
      </c>
      <c r="E9" s="3595">
        <v>0</v>
      </c>
      <c r="F9" s="3596">
        <v>0</v>
      </c>
      <c r="G9" s="3928">
        <f>E9+F9</f>
        <v>0</v>
      </c>
      <c r="H9" s="3595">
        <v>0</v>
      </c>
      <c r="I9" s="3596">
        <v>0</v>
      </c>
      <c r="J9" s="3928">
        <f>H9+I9</f>
        <v>0</v>
      </c>
      <c r="K9" s="3961">
        <f t="shared" si="0"/>
        <v>0</v>
      </c>
      <c r="L9" s="3962">
        <f t="shared" si="0"/>
        <v>0</v>
      </c>
      <c r="M9" s="3928">
        <f t="shared" si="0"/>
        <v>0</v>
      </c>
    </row>
    <row r="10" spans="1:13" ht="30.75" customHeight="1" thickBot="1">
      <c r="A10" s="3594" t="s">
        <v>316</v>
      </c>
      <c r="B10" s="3595">
        <v>13</v>
      </c>
      <c r="C10" s="3596">
        <v>0</v>
      </c>
      <c r="D10" s="3928">
        <f>B10+C10</f>
        <v>13</v>
      </c>
      <c r="E10" s="3595">
        <v>11</v>
      </c>
      <c r="F10" s="3596">
        <v>0</v>
      </c>
      <c r="G10" s="3928">
        <f>E10+F10</f>
        <v>11</v>
      </c>
      <c r="H10" s="3595">
        <v>0</v>
      </c>
      <c r="I10" s="3596">
        <v>0</v>
      </c>
      <c r="J10" s="3928">
        <f>H10+I10</f>
        <v>0</v>
      </c>
      <c r="K10" s="3961">
        <f t="shared" si="0"/>
        <v>24</v>
      </c>
      <c r="L10" s="3962">
        <f t="shared" si="0"/>
        <v>0</v>
      </c>
      <c r="M10" s="3928">
        <f t="shared" si="0"/>
        <v>24</v>
      </c>
    </row>
    <row r="11" spans="1:13" ht="31.5" customHeight="1" thickBot="1">
      <c r="A11" s="3963" t="s">
        <v>301</v>
      </c>
      <c r="B11" s="3874">
        <v>10</v>
      </c>
      <c r="C11" s="3875">
        <v>0</v>
      </c>
      <c r="D11" s="3928">
        <f>B11+C11</f>
        <v>10</v>
      </c>
      <c r="E11" s="3874">
        <v>5</v>
      </c>
      <c r="F11" s="3875">
        <v>0</v>
      </c>
      <c r="G11" s="3928">
        <f>E11+F11</f>
        <v>5</v>
      </c>
      <c r="H11" s="3874">
        <v>1</v>
      </c>
      <c r="I11" s="3875">
        <v>0</v>
      </c>
      <c r="J11" s="3928">
        <f>H11+I11</f>
        <v>1</v>
      </c>
      <c r="K11" s="3961">
        <f t="shared" si="0"/>
        <v>16</v>
      </c>
      <c r="L11" s="3962">
        <f t="shared" si="0"/>
        <v>0</v>
      </c>
      <c r="M11" s="3928">
        <f t="shared" si="0"/>
        <v>16</v>
      </c>
    </row>
    <row r="12" spans="1:13" ht="31.5" customHeight="1" thickBot="1">
      <c r="A12" s="3964" t="s">
        <v>27</v>
      </c>
      <c r="B12" s="3860">
        <f>SUM(B8:B11)</f>
        <v>23</v>
      </c>
      <c r="C12" s="3860">
        <f t="shared" ref="C12:M12" si="1">SUM(C8:C11)</f>
        <v>0</v>
      </c>
      <c r="D12" s="3860">
        <f t="shared" si="1"/>
        <v>23</v>
      </c>
      <c r="E12" s="3860">
        <f t="shared" si="1"/>
        <v>16</v>
      </c>
      <c r="F12" s="3860">
        <f t="shared" si="1"/>
        <v>0</v>
      </c>
      <c r="G12" s="3860">
        <f t="shared" si="1"/>
        <v>16</v>
      </c>
      <c r="H12" s="3860">
        <f t="shared" si="1"/>
        <v>1</v>
      </c>
      <c r="I12" s="3860">
        <f t="shared" si="1"/>
        <v>0</v>
      </c>
      <c r="J12" s="3860">
        <f t="shared" si="1"/>
        <v>1</v>
      </c>
      <c r="K12" s="3860">
        <f t="shared" si="1"/>
        <v>40</v>
      </c>
      <c r="L12" s="3860">
        <f t="shared" si="1"/>
        <v>0</v>
      </c>
      <c r="M12" s="3860">
        <f t="shared" si="1"/>
        <v>40</v>
      </c>
    </row>
    <row r="13" spans="1:13" ht="26.25" customHeight="1" thickBot="1">
      <c r="A13" s="3601" t="s">
        <v>15</v>
      </c>
      <c r="B13" s="577"/>
      <c r="C13" s="577"/>
      <c r="D13" s="577"/>
      <c r="E13" s="577"/>
      <c r="F13" s="577"/>
      <c r="G13" s="577"/>
      <c r="H13" s="577"/>
      <c r="I13" s="577"/>
      <c r="J13" s="577"/>
      <c r="K13" s="3965"/>
      <c r="L13" s="3965"/>
      <c r="M13" s="3966"/>
    </row>
    <row r="14" spans="1:13" ht="34.5" customHeight="1" thickBot="1">
      <c r="A14" s="3964" t="s">
        <v>16</v>
      </c>
      <c r="B14" s="3967"/>
      <c r="C14" s="3967"/>
      <c r="D14" s="3967"/>
      <c r="E14" s="3967"/>
      <c r="F14" s="3967"/>
      <c r="G14" s="3967"/>
      <c r="H14" s="3967"/>
      <c r="I14" s="3967"/>
      <c r="J14" s="3967"/>
      <c r="K14" s="3968"/>
      <c r="L14" s="3968"/>
      <c r="M14" s="3969"/>
    </row>
    <row r="15" spans="1:13" ht="35.25" customHeight="1" thickBot="1">
      <c r="A15" s="3859" t="s">
        <v>312</v>
      </c>
      <c r="B15" s="3860"/>
      <c r="C15" s="3860"/>
      <c r="D15" s="3861"/>
      <c r="E15" s="3860"/>
      <c r="F15" s="3860"/>
      <c r="G15" s="3860"/>
      <c r="H15" s="3860"/>
      <c r="I15" s="3860"/>
      <c r="J15" s="3860"/>
      <c r="K15" s="3860"/>
      <c r="L15" s="3860"/>
      <c r="M15" s="3862"/>
    </row>
    <row r="16" spans="1:13" ht="30" customHeight="1" thickBot="1">
      <c r="A16" s="3863" t="s">
        <v>289</v>
      </c>
      <c r="B16" s="2684">
        <v>0</v>
      </c>
      <c r="C16" s="2685">
        <v>0</v>
      </c>
      <c r="D16" s="3928">
        <f>B16+C16</f>
        <v>0</v>
      </c>
      <c r="E16" s="2684">
        <v>0</v>
      </c>
      <c r="F16" s="2685">
        <v>0</v>
      </c>
      <c r="G16" s="3928">
        <f>E16+F16</f>
        <v>0</v>
      </c>
      <c r="H16" s="2684">
        <v>0</v>
      </c>
      <c r="I16" s="2685">
        <v>0</v>
      </c>
      <c r="J16" s="3928">
        <v>0</v>
      </c>
      <c r="K16" s="3961">
        <f t="shared" ref="K16:M19" si="2">H16+E16+B16</f>
        <v>0</v>
      </c>
      <c r="L16" s="3962">
        <f t="shared" si="2"/>
        <v>0</v>
      </c>
      <c r="M16" s="3970">
        <f t="shared" si="2"/>
        <v>0</v>
      </c>
    </row>
    <row r="17" spans="1:13" ht="28.5" customHeight="1" thickBot="1">
      <c r="A17" s="3594" t="s">
        <v>313</v>
      </c>
      <c r="B17" s="3595">
        <v>0</v>
      </c>
      <c r="C17" s="3596">
        <v>0</v>
      </c>
      <c r="D17" s="3928">
        <f>B17+C17</f>
        <v>0</v>
      </c>
      <c r="E17" s="3595">
        <v>0</v>
      </c>
      <c r="F17" s="3596">
        <v>0</v>
      </c>
      <c r="G17" s="3928">
        <f>E17+F17</f>
        <v>0</v>
      </c>
      <c r="H17" s="3595">
        <v>0</v>
      </c>
      <c r="I17" s="3596">
        <v>0</v>
      </c>
      <c r="J17" s="3928">
        <f>H17+I17</f>
        <v>0</v>
      </c>
      <c r="K17" s="3961">
        <f t="shared" si="2"/>
        <v>0</v>
      </c>
      <c r="L17" s="3962">
        <f t="shared" si="2"/>
        <v>0</v>
      </c>
      <c r="M17" s="3970">
        <f t="shared" si="2"/>
        <v>0</v>
      </c>
    </row>
    <row r="18" spans="1:13" ht="27" customHeight="1" thickBot="1">
      <c r="A18" s="3594" t="s">
        <v>316</v>
      </c>
      <c r="B18" s="3595">
        <v>13</v>
      </c>
      <c r="C18" s="3596">
        <v>0</v>
      </c>
      <c r="D18" s="3928">
        <f>B18+C18</f>
        <v>13</v>
      </c>
      <c r="E18" s="3595">
        <v>11</v>
      </c>
      <c r="F18" s="3596">
        <v>0</v>
      </c>
      <c r="G18" s="3928">
        <f>E18+F18</f>
        <v>11</v>
      </c>
      <c r="H18" s="3595">
        <v>0</v>
      </c>
      <c r="I18" s="3596">
        <v>0</v>
      </c>
      <c r="J18" s="3928">
        <f>H18+I18</f>
        <v>0</v>
      </c>
      <c r="K18" s="3961">
        <f t="shared" si="2"/>
        <v>24</v>
      </c>
      <c r="L18" s="3962">
        <f t="shared" si="2"/>
        <v>0</v>
      </c>
      <c r="M18" s="3970">
        <f t="shared" si="2"/>
        <v>24</v>
      </c>
    </row>
    <row r="19" spans="1:13" ht="27" customHeight="1" thickBot="1">
      <c r="A19" s="3963" t="s">
        <v>301</v>
      </c>
      <c r="B19" s="3874">
        <v>10</v>
      </c>
      <c r="C19" s="3875">
        <v>0</v>
      </c>
      <c r="D19" s="3928">
        <f>B19+C19</f>
        <v>10</v>
      </c>
      <c r="E19" s="3874">
        <v>5</v>
      </c>
      <c r="F19" s="3875">
        <v>0</v>
      </c>
      <c r="G19" s="3928">
        <f>E19+F19</f>
        <v>5</v>
      </c>
      <c r="H19" s="3874">
        <v>1</v>
      </c>
      <c r="I19" s="3875">
        <v>0</v>
      </c>
      <c r="J19" s="3928">
        <f>H19+I19</f>
        <v>1</v>
      </c>
      <c r="K19" s="3961">
        <f t="shared" si="2"/>
        <v>16</v>
      </c>
      <c r="L19" s="3962">
        <f t="shared" si="2"/>
        <v>0</v>
      </c>
      <c r="M19" s="3970">
        <f t="shared" si="2"/>
        <v>16</v>
      </c>
    </row>
    <row r="20" spans="1:13" ht="24.75" customHeight="1" thickBot="1">
      <c r="A20" s="3854" t="s">
        <v>17</v>
      </c>
      <c r="B20" s="3860">
        <f>SUM(B16:B19)</f>
        <v>23</v>
      </c>
      <c r="C20" s="3860">
        <f t="shared" ref="C20:M20" si="3">SUM(C16:C19)</f>
        <v>0</v>
      </c>
      <c r="D20" s="3860">
        <f t="shared" si="3"/>
        <v>23</v>
      </c>
      <c r="E20" s="3860">
        <f t="shared" si="3"/>
        <v>16</v>
      </c>
      <c r="F20" s="3860">
        <f t="shared" si="3"/>
        <v>0</v>
      </c>
      <c r="G20" s="3860">
        <f t="shared" si="3"/>
        <v>16</v>
      </c>
      <c r="H20" s="3860">
        <f t="shared" si="3"/>
        <v>1</v>
      </c>
      <c r="I20" s="3860">
        <f t="shared" si="3"/>
        <v>0</v>
      </c>
      <c r="J20" s="3860">
        <f t="shared" si="3"/>
        <v>1</v>
      </c>
      <c r="K20" s="3860">
        <f t="shared" si="3"/>
        <v>40</v>
      </c>
      <c r="L20" s="3860">
        <f t="shared" si="3"/>
        <v>0</v>
      </c>
      <c r="M20" s="3860">
        <f t="shared" si="3"/>
        <v>40</v>
      </c>
    </row>
    <row r="21" spans="1:13" ht="24.75" customHeight="1" thickBot="1">
      <c r="A21" s="3971" t="s">
        <v>18</v>
      </c>
      <c r="B21" s="3972"/>
      <c r="C21" s="3972"/>
      <c r="D21" s="3972"/>
      <c r="E21" s="3972"/>
      <c r="F21" s="3972"/>
      <c r="G21" s="3972"/>
      <c r="H21" s="3972"/>
      <c r="I21" s="3972"/>
      <c r="J21" s="3972"/>
      <c r="K21" s="3965"/>
      <c r="L21" s="3965"/>
      <c r="M21" s="3966"/>
    </row>
    <row r="22" spans="1:13" ht="26.25" customHeight="1" thickBot="1">
      <c r="A22" s="3859" t="s">
        <v>312</v>
      </c>
      <c r="B22" s="3860"/>
      <c r="C22" s="3860"/>
      <c r="D22" s="3860"/>
      <c r="E22" s="3860"/>
      <c r="F22" s="3860"/>
      <c r="G22" s="3860"/>
      <c r="H22" s="3860"/>
      <c r="I22" s="3860"/>
      <c r="J22" s="3860"/>
      <c r="K22" s="3860"/>
      <c r="L22" s="3860"/>
      <c r="M22" s="3862"/>
    </row>
    <row r="23" spans="1:13" ht="21" thickBot="1">
      <c r="A23" s="3863" t="s">
        <v>289</v>
      </c>
      <c r="B23" s="2684">
        <v>0</v>
      </c>
      <c r="C23" s="2685">
        <v>0</v>
      </c>
      <c r="D23" s="3928">
        <f>B23+C23</f>
        <v>0</v>
      </c>
      <c r="E23" s="2684">
        <v>0</v>
      </c>
      <c r="F23" s="2685">
        <v>0</v>
      </c>
      <c r="G23" s="3928">
        <f>E23+F23</f>
        <v>0</v>
      </c>
      <c r="H23" s="2684">
        <v>0</v>
      </c>
      <c r="I23" s="2685">
        <v>0</v>
      </c>
      <c r="J23" s="3928">
        <v>0</v>
      </c>
      <c r="K23" s="3961">
        <f t="shared" ref="K23:M26" si="4">H23+E23+B23</f>
        <v>0</v>
      </c>
      <c r="L23" s="3962">
        <f t="shared" si="4"/>
        <v>0</v>
      </c>
      <c r="M23" s="3970">
        <f t="shared" si="4"/>
        <v>0</v>
      </c>
    </row>
    <row r="24" spans="1:13" ht="21" thickBot="1">
      <c r="A24" s="3594" t="s">
        <v>313</v>
      </c>
      <c r="B24" s="3595">
        <v>0</v>
      </c>
      <c r="C24" s="3596">
        <v>0</v>
      </c>
      <c r="D24" s="3928">
        <f>B24+C24</f>
        <v>0</v>
      </c>
      <c r="E24" s="3595">
        <v>0</v>
      </c>
      <c r="F24" s="3596">
        <v>0</v>
      </c>
      <c r="G24" s="3928">
        <f>E24+F24</f>
        <v>0</v>
      </c>
      <c r="H24" s="3595">
        <v>0</v>
      </c>
      <c r="I24" s="3596">
        <v>0</v>
      </c>
      <c r="J24" s="3928">
        <f>H24+I24</f>
        <v>0</v>
      </c>
      <c r="K24" s="3961">
        <f t="shared" si="4"/>
        <v>0</v>
      </c>
      <c r="L24" s="3962">
        <f t="shared" si="4"/>
        <v>0</v>
      </c>
      <c r="M24" s="3970">
        <f t="shared" si="4"/>
        <v>0</v>
      </c>
    </row>
    <row r="25" spans="1:13" ht="26.25" customHeight="1" thickBot="1">
      <c r="A25" s="3594" t="s">
        <v>316</v>
      </c>
      <c r="B25" s="3595">
        <v>0</v>
      </c>
      <c r="C25" s="3596">
        <v>0</v>
      </c>
      <c r="D25" s="3928">
        <f>B25+C25</f>
        <v>0</v>
      </c>
      <c r="E25" s="3595">
        <v>0</v>
      </c>
      <c r="F25" s="3596">
        <v>0</v>
      </c>
      <c r="G25" s="3928">
        <f>E25+F25</f>
        <v>0</v>
      </c>
      <c r="H25" s="3595">
        <v>0</v>
      </c>
      <c r="I25" s="3596">
        <v>0</v>
      </c>
      <c r="J25" s="3928">
        <f>H25+I25</f>
        <v>0</v>
      </c>
      <c r="K25" s="3961">
        <f t="shared" si="4"/>
        <v>0</v>
      </c>
      <c r="L25" s="3962">
        <f t="shared" si="4"/>
        <v>0</v>
      </c>
      <c r="M25" s="3970">
        <f t="shared" si="4"/>
        <v>0</v>
      </c>
    </row>
    <row r="26" spans="1:13" ht="27" customHeight="1" thickBot="1">
      <c r="A26" s="3963" t="s">
        <v>301</v>
      </c>
      <c r="B26" s="3874">
        <v>0</v>
      </c>
      <c r="C26" s="3875">
        <v>0</v>
      </c>
      <c r="D26" s="3928">
        <f>B26+C26</f>
        <v>0</v>
      </c>
      <c r="E26" s="3874">
        <v>0</v>
      </c>
      <c r="F26" s="3875">
        <v>0</v>
      </c>
      <c r="G26" s="3928">
        <f>E26+F26</f>
        <v>0</v>
      </c>
      <c r="H26" s="3874">
        <v>0</v>
      </c>
      <c r="I26" s="3875">
        <v>0</v>
      </c>
      <c r="J26" s="3928">
        <f>H26+I26</f>
        <v>0</v>
      </c>
      <c r="K26" s="3961">
        <f t="shared" si="4"/>
        <v>0</v>
      </c>
      <c r="L26" s="3962">
        <f t="shared" si="4"/>
        <v>0</v>
      </c>
      <c r="M26" s="3970">
        <f t="shared" si="4"/>
        <v>0</v>
      </c>
    </row>
    <row r="27" spans="1:13" ht="24.75" customHeight="1" thickBot="1">
      <c r="A27" s="3854" t="s">
        <v>19</v>
      </c>
      <c r="B27" s="3860">
        <f>SUM(B23:B26)</f>
        <v>0</v>
      </c>
      <c r="C27" s="3860">
        <f t="shared" ref="C27:M27" si="5">SUM(C23:C26)</f>
        <v>0</v>
      </c>
      <c r="D27" s="3860">
        <f t="shared" si="5"/>
        <v>0</v>
      </c>
      <c r="E27" s="3860">
        <f t="shared" si="5"/>
        <v>0</v>
      </c>
      <c r="F27" s="3860">
        <f t="shared" si="5"/>
        <v>0</v>
      </c>
      <c r="G27" s="3860">
        <f t="shared" si="5"/>
        <v>0</v>
      </c>
      <c r="H27" s="3860">
        <f t="shared" si="5"/>
        <v>0</v>
      </c>
      <c r="I27" s="3860">
        <f t="shared" si="5"/>
        <v>0</v>
      </c>
      <c r="J27" s="3860">
        <f t="shared" si="5"/>
        <v>0</v>
      </c>
      <c r="K27" s="3860">
        <f t="shared" si="5"/>
        <v>0</v>
      </c>
      <c r="L27" s="3860">
        <f t="shared" si="5"/>
        <v>0</v>
      </c>
      <c r="M27" s="3860">
        <f t="shared" si="5"/>
        <v>0</v>
      </c>
    </row>
    <row r="28" spans="1:13" ht="32.25" customHeight="1" thickBot="1">
      <c r="A28" s="3973" t="s">
        <v>273</v>
      </c>
      <c r="B28" s="3974">
        <f>B20+B27</f>
        <v>23</v>
      </c>
      <c r="C28" s="3974">
        <f t="shared" ref="C28:M28" si="6">C20+C27</f>
        <v>0</v>
      </c>
      <c r="D28" s="3974">
        <f t="shared" si="6"/>
        <v>23</v>
      </c>
      <c r="E28" s="3974">
        <f t="shared" si="6"/>
        <v>16</v>
      </c>
      <c r="F28" s="3974">
        <f t="shared" si="6"/>
        <v>0</v>
      </c>
      <c r="G28" s="3974">
        <f t="shared" si="6"/>
        <v>16</v>
      </c>
      <c r="H28" s="3974">
        <f t="shared" si="6"/>
        <v>1</v>
      </c>
      <c r="I28" s="3974">
        <f t="shared" si="6"/>
        <v>0</v>
      </c>
      <c r="J28" s="3974">
        <f t="shared" si="6"/>
        <v>1</v>
      </c>
      <c r="K28" s="3974">
        <f t="shared" si="6"/>
        <v>40</v>
      </c>
      <c r="L28" s="3974">
        <f t="shared" si="6"/>
        <v>0</v>
      </c>
      <c r="M28" s="3974">
        <f t="shared" si="6"/>
        <v>40</v>
      </c>
    </row>
    <row r="29" spans="1:13">
      <c r="A29" s="575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>
      <c r="A30" s="575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1"/>
  <sheetViews>
    <sheetView view="pageBreakPreview" zoomScale="51" zoomScaleNormal="75" workbookViewId="0">
      <selection activeCell="AG16" sqref="AG16"/>
    </sheetView>
  </sheetViews>
  <sheetFormatPr defaultColWidth="9.140625" defaultRowHeight="12.75"/>
  <cols>
    <col min="1" max="1" width="53.42578125" style="2" customWidth="1"/>
    <col min="2" max="2" width="10.85546875" style="2" customWidth="1"/>
    <col min="3" max="3" width="11.140625" style="2" customWidth="1"/>
    <col min="4" max="4" width="10.28515625" style="2" customWidth="1"/>
    <col min="5" max="5" width="11" style="2" customWidth="1"/>
    <col min="6" max="6" width="11.5703125" style="2" customWidth="1"/>
    <col min="7" max="7" width="8.85546875" style="2" customWidth="1"/>
    <col min="8" max="8" width="9.7109375" style="2" customWidth="1"/>
    <col min="9" max="9" width="10" style="2" customWidth="1"/>
    <col min="10" max="10" width="9.5703125" style="2" customWidth="1"/>
    <col min="11" max="11" width="9.28515625" style="2" customWidth="1"/>
    <col min="12" max="12" width="9.5703125" style="2" customWidth="1"/>
    <col min="13" max="13" width="10.42578125" style="2" customWidth="1"/>
    <col min="14" max="14" width="10" style="2" customWidth="1"/>
    <col min="15" max="15" width="9.85546875" style="2" customWidth="1"/>
    <col min="16" max="16" width="9.5703125" style="2" customWidth="1"/>
    <col min="17" max="17" width="10.28515625" style="2" customWidth="1"/>
    <col min="18" max="18" width="11" style="2" customWidth="1"/>
    <col min="19" max="19" width="9.42578125" style="2" customWidth="1"/>
    <col min="20" max="20" width="10.28515625" style="2" customWidth="1"/>
    <col min="21" max="21" width="10.7109375" style="2" customWidth="1"/>
    <col min="22" max="22" width="10" style="2" customWidth="1"/>
    <col min="23" max="23" width="9.85546875" style="2" customWidth="1"/>
    <col min="24" max="24" width="10.140625" style="2" customWidth="1"/>
    <col min="25" max="25" width="9.140625" style="2" customWidth="1"/>
    <col min="26" max="26" width="10.5703125" style="2" customWidth="1"/>
    <col min="27" max="27" width="10.7109375" style="2" customWidth="1"/>
    <col min="28" max="28" width="9.5703125" style="2" customWidth="1"/>
    <col min="29" max="29" width="10.42578125" style="2" customWidth="1"/>
    <col min="30" max="30" width="10.28515625" style="2" customWidth="1"/>
    <col min="31" max="32" width="10.7109375" style="2" customWidth="1"/>
    <col min="33" max="33" width="12.5703125" style="2" customWidth="1"/>
    <col min="34" max="34" width="11.5703125" style="2" customWidth="1"/>
    <col min="35" max="16384" width="9.140625" style="2"/>
  </cols>
  <sheetData>
    <row r="2" spans="1:31" ht="3.75" customHeight="1"/>
    <row r="3" spans="1:31" ht="25.5">
      <c r="A3" s="7432" t="s">
        <v>320</v>
      </c>
      <c r="B3" s="7432"/>
      <c r="C3" s="7432"/>
      <c r="D3" s="7432"/>
      <c r="E3" s="7432"/>
      <c r="F3" s="7432"/>
      <c r="G3" s="7432"/>
      <c r="H3" s="7432"/>
      <c r="I3" s="7432"/>
      <c r="J3" s="7432"/>
      <c r="K3" s="7432"/>
      <c r="L3" s="7432"/>
      <c r="M3" s="7432"/>
      <c r="N3" s="7432"/>
      <c r="O3" s="7432"/>
      <c r="P3" s="7432"/>
      <c r="Q3" s="7432"/>
      <c r="R3" s="7432"/>
      <c r="S3" s="7432"/>
      <c r="T3" s="7432"/>
      <c r="U3" s="7432"/>
      <c r="V3" s="7432"/>
      <c r="W3" s="7432"/>
      <c r="X3" s="7432"/>
      <c r="Y3" s="7432"/>
      <c r="Z3" s="7432"/>
      <c r="AA3" s="7432"/>
      <c r="AB3" s="7432"/>
      <c r="AC3" s="7432"/>
      <c r="AD3" s="7432"/>
      <c r="AE3" s="7432"/>
    </row>
    <row r="4" spans="1:31" ht="25.5">
      <c r="A4" s="7433" t="s">
        <v>400</v>
      </c>
      <c r="B4" s="7433"/>
      <c r="C4" s="7433"/>
      <c r="D4" s="7433"/>
      <c r="E4" s="7433"/>
      <c r="F4" s="7433"/>
      <c r="G4" s="7433"/>
      <c r="H4" s="7433"/>
      <c r="I4" s="7433"/>
      <c r="J4" s="7433"/>
      <c r="K4" s="7433"/>
      <c r="L4" s="7433"/>
      <c r="M4" s="7433"/>
      <c r="N4" s="7433"/>
      <c r="O4" s="7433"/>
      <c r="P4" s="7433"/>
      <c r="Q4" s="7433"/>
      <c r="R4" s="7433"/>
      <c r="S4" s="7433"/>
      <c r="T4" s="7433"/>
      <c r="U4" s="7433"/>
      <c r="V4" s="7433"/>
      <c r="W4" s="7433"/>
      <c r="X4" s="7433"/>
      <c r="Y4" s="7433"/>
      <c r="Z4" s="7433"/>
      <c r="AA4" s="7433"/>
      <c r="AB4" s="7433"/>
      <c r="AC4" s="7433"/>
      <c r="AD4" s="7433"/>
      <c r="AE4" s="7433"/>
    </row>
    <row r="5" spans="1:31" ht="16.5" customHeight="1">
      <c r="A5" s="7432" t="s">
        <v>321</v>
      </c>
      <c r="B5" s="7432"/>
      <c r="C5" s="7432"/>
      <c r="D5" s="7432"/>
      <c r="E5" s="7432"/>
      <c r="F5" s="7432"/>
      <c r="G5" s="7432"/>
      <c r="H5" s="7432"/>
      <c r="I5" s="7432"/>
      <c r="J5" s="7432"/>
      <c r="K5" s="7432"/>
      <c r="L5" s="7432"/>
      <c r="M5" s="7432"/>
      <c r="N5" s="7432"/>
      <c r="O5" s="7432"/>
      <c r="P5" s="7432"/>
      <c r="Q5" s="7432"/>
      <c r="R5" s="7432"/>
      <c r="S5" s="7432"/>
      <c r="T5" s="7432"/>
      <c r="U5" s="7432"/>
      <c r="V5" s="7432"/>
      <c r="W5" s="7432"/>
      <c r="X5" s="7432"/>
      <c r="Y5" s="7432"/>
      <c r="Z5" s="7432"/>
      <c r="AA5" s="7432"/>
      <c r="AB5" s="7432"/>
      <c r="AC5" s="7432"/>
      <c r="AD5" s="7432"/>
      <c r="AE5" s="7432"/>
    </row>
    <row r="6" spans="1:31" ht="36" customHeight="1">
      <c r="A6" s="7432"/>
      <c r="B6" s="7432"/>
      <c r="C6" s="7432"/>
      <c r="D6" s="7432"/>
      <c r="E6" s="7432"/>
      <c r="F6" s="7432"/>
      <c r="G6" s="7432"/>
      <c r="H6" s="7432"/>
      <c r="I6" s="7432"/>
      <c r="J6" s="7432"/>
      <c r="K6" s="7432"/>
      <c r="L6" s="7432"/>
      <c r="M6" s="7432"/>
      <c r="N6" s="7432"/>
      <c r="O6" s="7432"/>
      <c r="P6" s="7432"/>
      <c r="Q6" s="7432"/>
      <c r="R6" s="7432"/>
      <c r="S6" s="7432"/>
      <c r="T6" s="7432"/>
      <c r="U6" s="7432"/>
      <c r="V6" s="7432"/>
      <c r="W6" s="7432"/>
      <c r="X6" s="7432"/>
      <c r="Y6" s="7432"/>
      <c r="Z6" s="7432"/>
      <c r="AA6" s="7432"/>
      <c r="AB6" s="7432"/>
      <c r="AC6" s="7432"/>
      <c r="AD6" s="7432"/>
      <c r="AE6" s="7432"/>
    </row>
    <row r="7" spans="1:31" ht="24.75" customHeight="1">
      <c r="A7" s="7447" t="s">
        <v>322</v>
      </c>
      <c r="B7" s="7450">
        <v>1</v>
      </c>
      <c r="C7" s="7451"/>
      <c r="D7" s="7452"/>
      <c r="E7" s="7450">
        <v>2</v>
      </c>
      <c r="F7" s="7451"/>
      <c r="G7" s="7452"/>
      <c r="H7" s="7450">
        <v>3</v>
      </c>
      <c r="I7" s="7451"/>
      <c r="J7" s="7452"/>
      <c r="K7" s="7450">
        <v>4</v>
      </c>
      <c r="L7" s="7451"/>
      <c r="M7" s="7452"/>
      <c r="N7" s="7450">
        <v>5</v>
      </c>
      <c r="O7" s="7451"/>
      <c r="P7" s="7452"/>
      <c r="Q7" s="7434" t="s">
        <v>9</v>
      </c>
      <c r="R7" s="7435"/>
      <c r="S7" s="7436"/>
      <c r="T7" s="7437">
        <v>1</v>
      </c>
      <c r="U7" s="7438"/>
      <c r="V7" s="7439"/>
      <c r="W7" s="7437">
        <v>2</v>
      </c>
      <c r="X7" s="7438"/>
      <c r="Y7" s="7438"/>
      <c r="Z7" s="7440" t="s">
        <v>323</v>
      </c>
      <c r="AA7" s="7441"/>
      <c r="AB7" s="7442"/>
      <c r="AC7" s="5917" t="s">
        <v>9</v>
      </c>
      <c r="AD7" s="5918"/>
      <c r="AE7" s="5919" t="s">
        <v>324</v>
      </c>
    </row>
    <row r="8" spans="1:31" ht="32.25" customHeight="1">
      <c r="A8" s="7448"/>
      <c r="B8" s="7453"/>
      <c r="C8" s="7454"/>
      <c r="D8" s="7455"/>
      <c r="E8" s="7453"/>
      <c r="F8" s="7454"/>
      <c r="G8" s="7455"/>
      <c r="H8" s="7453"/>
      <c r="I8" s="7454"/>
      <c r="J8" s="7455"/>
      <c r="K8" s="7453"/>
      <c r="L8" s="7454"/>
      <c r="M8" s="7455"/>
      <c r="N8" s="7453"/>
      <c r="O8" s="7454"/>
      <c r="P8" s="7455"/>
      <c r="Q8" s="7443" t="s">
        <v>325</v>
      </c>
      <c r="R8" s="7444"/>
      <c r="S8" s="7445"/>
      <c r="T8" s="7443" t="s">
        <v>39</v>
      </c>
      <c r="U8" s="7444"/>
      <c r="V8" s="7445"/>
      <c r="W8" s="7443" t="s">
        <v>39</v>
      </c>
      <c r="X8" s="7444"/>
      <c r="Y8" s="7445"/>
      <c r="Z8" s="7443" t="s">
        <v>39</v>
      </c>
      <c r="AA8" s="7444"/>
      <c r="AB8" s="7445"/>
      <c r="AC8" s="36"/>
      <c r="AD8" s="37"/>
      <c r="AE8" s="5920"/>
    </row>
    <row r="9" spans="1:31" ht="82.5" customHeight="1">
      <c r="A9" s="7449"/>
      <c r="B9" s="3" t="s">
        <v>326</v>
      </c>
      <c r="C9" s="4" t="s">
        <v>327</v>
      </c>
      <c r="D9" s="5" t="s">
        <v>328</v>
      </c>
      <c r="E9" s="3" t="s">
        <v>326</v>
      </c>
      <c r="F9" s="4" t="s">
        <v>327</v>
      </c>
      <c r="G9" s="5" t="s">
        <v>328</v>
      </c>
      <c r="H9" s="3" t="s">
        <v>326</v>
      </c>
      <c r="I9" s="4" t="s">
        <v>327</v>
      </c>
      <c r="J9" s="21" t="s">
        <v>328</v>
      </c>
      <c r="K9" s="3" t="s">
        <v>326</v>
      </c>
      <c r="L9" s="4" t="s">
        <v>327</v>
      </c>
      <c r="M9" s="5" t="s">
        <v>328</v>
      </c>
      <c r="N9" s="3" t="s">
        <v>326</v>
      </c>
      <c r="O9" s="4" t="s">
        <v>327</v>
      </c>
      <c r="P9" s="5" t="s">
        <v>328</v>
      </c>
      <c r="Q9" s="3" t="s">
        <v>326</v>
      </c>
      <c r="R9" s="4" t="s">
        <v>327</v>
      </c>
      <c r="S9" s="9" t="s">
        <v>328</v>
      </c>
      <c r="T9" s="3" t="s">
        <v>326</v>
      </c>
      <c r="U9" s="4" t="s">
        <v>327</v>
      </c>
      <c r="V9" s="24" t="s">
        <v>328</v>
      </c>
      <c r="W9" s="3" t="s">
        <v>326</v>
      </c>
      <c r="X9" s="4" t="s">
        <v>327</v>
      </c>
      <c r="Y9" s="24" t="s">
        <v>328</v>
      </c>
      <c r="Z9" s="3" t="s">
        <v>326</v>
      </c>
      <c r="AA9" s="4" t="s">
        <v>327</v>
      </c>
      <c r="AB9" s="9" t="s">
        <v>328</v>
      </c>
      <c r="AC9" s="3" t="s">
        <v>326</v>
      </c>
      <c r="AD9" s="4" t="s">
        <v>327</v>
      </c>
      <c r="AE9" s="5921" t="s">
        <v>329</v>
      </c>
    </row>
    <row r="10" spans="1:31" ht="39" customHeight="1">
      <c r="A10" s="6200" t="s">
        <v>330</v>
      </c>
      <c r="B10" s="6201">
        <v>344</v>
      </c>
      <c r="C10" s="6202">
        <v>95</v>
      </c>
      <c r="D10" s="6203">
        <v>439</v>
      </c>
      <c r="E10" s="6201">
        <v>367</v>
      </c>
      <c r="F10" s="6202">
        <v>108</v>
      </c>
      <c r="G10" s="6203">
        <v>475</v>
      </c>
      <c r="H10" s="6201">
        <v>324</v>
      </c>
      <c r="I10" s="6202">
        <v>97</v>
      </c>
      <c r="J10" s="6203">
        <v>421</v>
      </c>
      <c r="K10" s="6201">
        <v>347</v>
      </c>
      <c r="L10" s="6202">
        <v>137</v>
      </c>
      <c r="M10" s="6203">
        <v>484</v>
      </c>
      <c r="N10" s="6201">
        <v>0</v>
      </c>
      <c r="O10" s="6202">
        <v>0</v>
      </c>
      <c r="P10" s="6204">
        <v>0</v>
      </c>
      <c r="Q10" s="6205">
        <f t="shared" ref="Q10:S22" si="0">B10+E10+H10+K10+N10</f>
        <v>1382</v>
      </c>
      <c r="R10" s="6206">
        <f t="shared" si="0"/>
        <v>437</v>
      </c>
      <c r="S10" s="6207">
        <f>D10+G10+J10+M10+P10</f>
        <v>1819</v>
      </c>
      <c r="T10" s="6204">
        <v>144</v>
      </c>
      <c r="U10" s="6202">
        <v>18</v>
      </c>
      <c r="V10" s="6203">
        <v>162</v>
      </c>
      <c r="W10" s="6201">
        <v>163</v>
      </c>
      <c r="X10" s="6202">
        <v>8</v>
      </c>
      <c r="Y10" s="6204">
        <v>171</v>
      </c>
      <c r="Z10" s="6208">
        <v>307</v>
      </c>
      <c r="AA10" s="6202">
        <v>26</v>
      </c>
      <c r="AB10" s="6209">
        <v>333</v>
      </c>
      <c r="AC10" s="6210">
        <f>Q10+Z10</f>
        <v>1689</v>
      </c>
      <c r="AD10" s="6211">
        <f t="shared" ref="AC10:AE22" si="1">R10+AA10</f>
        <v>463</v>
      </c>
      <c r="AE10" s="6212">
        <f t="shared" si="1"/>
        <v>2152</v>
      </c>
    </row>
    <row r="11" spans="1:31" ht="36.75" customHeight="1">
      <c r="A11" s="6213" t="s">
        <v>331</v>
      </c>
      <c r="B11" s="6214">
        <v>193</v>
      </c>
      <c r="C11" s="6215">
        <v>8</v>
      </c>
      <c r="D11" s="6216">
        <v>201</v>
      </c>
      <c r="E11" s="6217">
        <v>184</v>
      </c>
      <c r="F11" s="6218">
        <v>9</v>
      </c>
      <c r="G11" s="6219">
        <v>193</v>
      </c>
      <c r="H11" s="6217">
        <v>164</v>
      </c>
      <c r="I11" s="6218">
        <v>1</v>
      </c>
      <c r="J11" s="6219">
        <v>165</v>
      </c>
      <c r="K11" s="6217">
        <v>185</v>
      </c>
      <c r="L11" s="6218">
        <v>6</v>
      </c>
      <c r="M11" s="6220">
        <v>191</v>
      </c>
      <c r="N11" s="6217">
        <v>0</v>
      </c>
      <c r="O11" s="6218">
        <v>0</v>
      </c>
      <c r="P11" s="6220">
        <v>0</v>
      </c>
      <c r="Q11" s="6221">
        <f t="shared" si="0"/>
        <v>726</v>
      </c>
      <c r="R11" s="6222">
        <f t="shared" si="0"/>
        <v>24</v>
      </c>
      <c r="S11" s="6223">
        <f>D11+G11+J11+M11+P11</f>
        <v>750</v>
      </c>
      <c r="T11" s="6220">
        <v>124</v>
      </c>
      <c r="U11" s="6218">
        <v>1</v>
      </c>
      <c r="V11" s="6220">
        <v>125</v>
      </c>
      <c r="W11" s="6221">
        <v>116</v>
      </c>
      <c r="X11" s="6218">
        <v>2</v>
      </c>
      <c r="Y11" s="6219">
        <v>118</v>
      </c>
      <c r="Z11" s="6224">
        <v>240</v>
      </c>
      <c r="AA11" s="6218">
        <v>3</v>
      </c>
      <c r="AB11" s="6225">
        <v>243</v>
      </c>
      <c r="AC11" s="6217">
        <f t="shared" si="1"/>
        <v>966</v>
      </c>
      <c r="AD11" s="6218">
        <f>R11+AA11</f>
        <v>27</v>
      </c>
      <c r="AE11" s="6226">
        <f t="shared" si="1"/>
        <v>993</v>
      </c>
    </row>
    <row r="12" spans="1:31" ht="47.25" customHeight="1">
      <c r="A12" s="6227" t="s">
        <v>276</v>
      </c>
      <c r="B12" s="6228">
        <v>83</v>
      </c>
      <c r="C12" s="6229">
        <v>21</v>
      </c>
      <c r="D12" s="6230">
        <v>104</v>
      </c>
      <c r="E12" s="6217">
        <v>79</v>
      </c>
      <c r="F12" s="6218">
        <v>21</v>
      </c>
      <c r="G12" s="6219">
        <v>100</v>
      </c>
      <c r="H12" s="6217">
        <v>92</v>
      </c>
      <c r="I12" s="6218">
        <v>27</v>
      </c>
      <c r="J12" s="6219">
        <v>119</v>
      </c>
      <c r="K12" s="6217">
        <v>88</v>
      </c>
      <c r="L12" s="6218">
        <v>26</v>
      </c>
      <c r="M12" s="6220">
        <v>114</v>
      </c>
      <c r="N12" s="6217">
        <v>0</v>
      </c>
      <c r="O12" s="6218">
        <v>0</v>
      </c>
      <c r="P12" s="6220">
        <v>0</v>
      </c>
      <c r="Q12" s="6221">
        <f t="shared" si="0"/>
        <v>342</v>
      </c>
      <c r="R12" s="6222">
        <f t="shared" si="0"/>
        <v>95</v>
      </c>
      <c r="S12" s="6223">
        <f t="shared" si="0"/>
        <v>437</v>
      </c>
      <c r="T12" s="6220">
        <v>19</v>
      </c>
      <c r="U12" s="6218">
        <v>3</v>
      </c>
      <c r="V12" s="6220">
        <v>22</v>
      </c>
      <c r="W12" s="6231">
        <v>17</v>
      </c>
      <c r="X12" s="6218">
        <v>0</v>
      </c>
      <c r="Y12" s="6220">
        <v>17</v>
      </c>
      <c r="Z12" s="6224">
        <v>36</v>
      </c>
      <c r="AA12" s="6218">
        <v>3</v>
      </c>
      <c r="AB12" s="6225">
        <v>39</v>
      </c>
      <c r="AC12" s="6217">
        <f t="shared" si="1"/>
        <v>378</v>
      </c>
      <c r="AD12" s="6218">
        <f t="shared" si="1"/>
        <v>98</v>
      </c>
      <c r="AE12" s="6226">
        <f t="shared" si="1"/>
        <v>476</v>
      </c>
    </row>
    <row r="13" spans="1:31" ht="48.75" customHeight="1">
      <c r="A13" s="6232" t="s">
        <v>375</v>
      </c>
      <c r="B13" s="6228">
        <v>100</v>
      </c>
      <c r="C13" s="6229">
        <v>2</v>
      </c>
      <c r="D13" s="6233">
        <v>102</v>
      </c>
      <c r="E13" s="6234">
        <v>87</v>
      </c>
      <c r="F13" s="6235">
        <v>2</v>
      </c>
      <c r="G13" s="6236">
        <v>89</v>
      </c>
      <c r="H13" s="6234">
        <v>79</v>
      </c>
      <c r="I13" s="6235">
        <v>2</v>
      </c>
      <c r="J13" s="6236">
        <v>81</v>
      </c>
      <c r="K13" s="6234">
        <v>82</v>
      </c>
      <c r="L13" s="6235">
        <v>3</v>
      </c>
      <c r="M13" s="6237">
        <v>85</v>
      </c>
      <c r="N13" s="6234">
        <v>0</v>
      </c>
      <c r="O13" s="6235">
        <v>0</v>
      </c>
      <c r="P13" s="6237">
        <v>0</v>
      </c>
      <c r="Q13" s="6221">
        <f t="shared" si="0"/>
        <v>348</v>
      </c>
      <c r="R13" s="6222">
        <f t="shared" si="0"/>
        <v>9</v>
      </c>
      <c r="S13" s="6223">
        <f t="shared" si="0"/>
        <v>357</v>
      </c>
      <c r="T13" s="6237">
        <v>39</v>
      </c>
      <c r="U13" s="6235">
        <v>1</v>
      </c>
      <c r="V13" s="6237">
        <v>40</v>
      </c>
      <c r="W13" s="6238">
        <v>34</v>
      </c>
      <c r="X13" s="6235">
        <v>0</v>
      </c>
      <c r="Y13" s="6237">
        <v>34</v>
      </c>
      <c r="Z13" s="6239">
        <v>73</v>
      </c>
      <c r="AA13" s="6235">
        <v>1</v>
      </c>
      <c r="AB13" s="6240">
        <v>74</v>
      </c>
      <c r="AC13" s="6217">
        <f t="shared" si="1"/>
        <v>421</v>
      </c>
      <c r="AD13" s="6218">
        <f t="shared" si="1"/>
        <v>10</v>
      </c>
      <c r="AE13" s="6226">
        <f t="shared" si="1"/>
        <v>431</v>
      </c>
    </row>
    <row r="14" spans="1:31" ht="50.25" customHeight="1">
      <c r="A14" s="6241" t="s">
        <v>332</v>
      </c>
      <c r="B14" s="6242">
        <v>274</v>
      </c>
      <c r="C14" s="6243">
        <v>5</v>
      </c>
      <c r="D14" s="6244">
        <v>279</v>
      </c>
      <c r="E14" s="6245">
        <v>211</v>
      </c>
      <c r="F14" s="6246">
        <v>10</v>
      </c>
      <c r="G14" s="6247">
        <v>221</v>
      </c>
      <c r="H14" s="6245">
        <v>219</v>
      </c>
      <c r="I14" s="6246">
        <v>19</v>
      </c>
      <c r="J14" s="6247">
        <v>238</v>
      </c>
      <c r="K14" s="6245">
        <v>229</v>
      </c>
      <c r="L14" s="6246">
        <v>12</v>
      </c>
      <c r="M14" s="6248">
        <v>241</v>
      </c>
      <c r="N14" s="6249">
        <v>54</v>
      </c>
      <c r="O14" s="6246">
        <v>12</v>
      </c>
      <c r="P14" s="6250">
        <v>66</v>
      </c>
      <c r="Q14" s="6249">
        <f t="shared" si="0"/>
        <v>987</v>
      </c>
      <c r="R14" s="6246">
        <f t="shared" si="0"/>
        <v>58</v>
      </c>
      <c r="S14" s="6250">
        <f t="shared" si="0"/>
        <v>1045</v>
      </c>
      <c r="T14" s="6248">
        <v>102</v>
      </c>
      <c r="U14" s="6246">
        <v>3</v>
      </c>
      <c r="V14" s="6247">
        <v>115</v>
      </c>
      <c r="W14" s="6245">
        <v>117</v>
      </c>
      <c r="X14" s="6246">
        <v>2</v>
      </c>
      <c r="Y14" s="6248">
        <v>119</v>
      </c>
      <c r="Z14" s="6249">
        <v>219</v>
      </c>
      <c r="AA14" s="6246">
        <v>5</v>
      </c>
      <c r="AB14" s="6251">
        <v>224</v>
      </c>
      <c r="AC14" s="6210">
        <f t="shared" si="1"/>
        <v>1206</v>
      </c>
      <c r="AD14" s="6211">
        <f t="shared" si="1"/>
        <v>63</v>
      </c>
      <c r="AE14" s="6212">
        <f t="shared" si="1"/>
        <v>1269</v>
      </c>
    </row>
    <row r="15" spans="1:31" ht="30" customHeight="1">
      <c r="A15" s="6241" t="s">
        <v>333</v>
      </c>
      <c r="B15" s="6242">
        <v>248</v>
      </c>
      <c r="C15" s="6243">
        <v>0</v>
      </c>
      <c r="D15" s="6244">
        <v>248</v>
      </c>
      <c r="E15" s="6245">
        <v>230</v>
      </c>
      <c r="F15" s="6246">
        <v>0</v>
      </c>
      <c r="G15" s="6247">
        <v>230</v>
      </c>
      <c r="H15" s="6245">
        <v>177</v>
      </c>
      <c r="I15" s="6246">
        <v>0</v>
      </c>
      <c r="J15" s="6247">
        <v>177</v>
      </c>
      <c r="K15" s="6245">
        <v>224</v>
      </c>
      <c r="L15" s="6246">
        <v>0</v>
      </c>
      <c r="M15" s="6248">
        <v>224</v>
      </c>
      <c r="N15" s="6249">
        <v>0</v>
      </c>
      <c r="O15" s="6246">
        <v>0</v>
      </c>
      <c r="P15" s="6250">
        <v>0</v>
      </c>
      <c r="Q15" s="6249">
        <f t="shared" si="0"/>
        <v>879</v>
      </c>
      <c r="R15" s="6246">
        <f>C15+F15+I15+L15+O15</f>
        <v>0</v>
      </c>
      <c r="S15" s="6250">
        <f t="shared" si="0"/>
        <v>879</v>
      </c>
      <c r="T15" s="6248">
        <v>115</v>
      </c>
      <c r="U15" s="6246">
        <v>2</v>
      </c>
      <c r="V15" s="6247">
        <v>117</v>
      </c>
      <c r="W15" s="6245">
        <v>103</v>
      </c>
      <c r="X15" s="6246">
        <v>0</v>
      </c>
      <c r="Y15" s="6252">
        <v>103</v>
      </c>
      <c r="Z15" s="6248">
        <v>218</v>
      </c>
      <c r="AA15" s="6246">
        <v>2</v>
      </c>
      <c r="AB15" s="6247">
        <v>220</v>
      </c>
      <c r="AC15" s="6210">
        <f t="shared" si="1"/>
        <v>1097</v>
      </c>
      <c r="AD15" s="6211">
        <f t="shared" si="1"/>
        <v>2</v>
      </c>
      <c r="AE15" s="6212">
        <f t="shared" si="1"/>
        <v>1099</v>
      </c>
    </row>
    <row r="16" spans="1:31" ht="38.25" customHeight="1">
      <c r="A16" s="6241" t="s">
        <v>208</v>
      </c>
      <c r="B16" s="6242">
        <v>321</v>
      </c>
      <c r="C16" s="6243">
        <v>12</v>
      </c>
      <c r="D16" s="6244">
        <v>333</v>
      </c>
      <c r="E16" s="6245">
        <v>339</v>
      </c>
      <c r="F16" s="6246">
        <v>16</v>
      </c>
      <c r="G16" s="6247">
        <v>355</v>
      </c>
      <c r="H16" s="6245">
        <v>256</v>
      </c>
      <c r="I16" s="6246">
        <v>13</v>
      </c>
      <c r="J16" s="6247">
        <v>269</v>
      </c>
      <c r="K16" s="6245">
        <v>261</v>
      </c>
      <c r="L16" s="6246">
        <v>11</v>
      </c>
      <c r="M16" s="6247">
        <v>272</v>
      </c>
      <c r="N16" s="6249">
        <v>0</v>
      </c>
      <c r="O16" s="6246">
        <v>0</v>
      </c>
      <c r="P16" s="6250">
        <v>0</v>
      </c>
      <c r="Q16" s="6249">
        <f t="shared" si="0"/>
        <v>1177</v>
      </c>
      <c r="R16" s="6246">
        <f t="shared" si="0"/>
        <v>52</v>
      </c>
      <c r="S16" s="6250">
        <f t="shared" si="0"/>
        <v>1229</v>
      </c>
      <c r="T16" s="6248">
        <v>117</v>
      </c>
      <c r="U16" s="6246">
        <v>2</v>
      </c>
      <c r="V16" s="6248">
        <v>119</v>
      </c>
      <c r="W16" s="6249">
        <v>120</v>
      </c>
      <c r="X16" s="6246">
        <v>4</v>
      </c>
      <c r="Y16" s="6247">
        <v>124</v>
      </c>
      <c r="Z16" s="6249">
        <v>237</v>
      </c>
      <c r="AA16" s="6246">
        <v>6</v>
      </c>
      <c r="AB16" s="6251">
        <v>243</v>
      </c>
      <c r="AC16" s="6210">
        <f t="shared" si="1"/>
        <v>1414</v>
      </c>
      <c r="AD16" s="6211">
        <f t="shared" si="1"/>
        <v>58</v>
      </c>
      <c r="AE16" s="6212">
        <f t="shared" si="1"/>
        <v>1472</v>
      </c>
    </row>
    <row r="17" spans="1:36" ht="48" customHeight="1">
      <c r="A17" s="6241" t="s">
        <v>334</v>
      </c>
      <c r="B17" s="6242">
        <v>243</v>
      </c>
      <c r="C17" s="6243">
        <v>54</v>
      </c>
      <c r="D17" s="6244">
        <v>297</v>
      </c>
      <c r="E17" s="6245">
        <v>266</v>
      </c>
      <c r="F17" s="6246">
        <v>19</v>
      </c>
      <c r="G17" s="6247">
        <v>285</v>
      </c>
      <c r="H17" s="6245">
        <v>235</v>
      </c>
      <c r="I17" s="6246">
        <v>10</v>
      </c>
      <c r="J17" s="6247">
        <v>245</v>
      </c>
      <c r="K17" s="6245">
        <v>232</v>
      </c>
      <c r="L17" s="6246">
        <v>47</v>
      </c>
      <c r="M17" s="6247">
        <v>279</v>
      </c>
      <c r="N17" s="6249">
        <v>0</v>
      </c>
      <c r="O17" s="6246">
        <v>0</v>
      </c>
      <c r="P17" s="6250">
        <v>0</v>
      </c>
      <c r="Q17" s="6249">
        <f t="shared" si="0"/>
        <v>976</v>
      </c>
      <c r="R17" s="6246">
        <f t="shared" si="0"/>
        <v>130</v>
      </c>
      <c r="S17" s="6250">
        <f>D17+G17+J17+M17+P17</f>
        <v>1106</v>
      </c>
      <c r="T17" s="6248">
        <v>154</v>
      </c>
      <c r="U17" s="6246">
        <v>4</v>
      </c>
      <c r="V17" s="6248">
        <v>158</v>
      </c>
      <c r="W17" s="6245">
        <v>132</v>
      </c>
      <c r="X17" s="6246">
        <v>3</v>
      </c>
      <c r="Y17" s="6252">
        <v>135</v>
      </c>
      <c r="Z17" s="6248">
        <v>286</v>
      </c>
      <c r="AA17" s="6246">
        <v>7</v>
      </c>
      <c r="AB17" s="6248">
        <v>293</v>
      </c>
      <c r="AC17" s="6210">
        <f t="shared" si="1"/>
        <v>1262</v>
      </c>
      <c r="AD17" s="6211">
        <f t="shared" si="1"/>
        <v>137</v>
      </c>
      <c r="AE17" s="6212">
        <f t="shared" si="1"/>
        <v>1399</v>
      </c>
      <c r="AG17" s="983" t="s">
        <v>28</v>
      </c>
    </row>
    <row r="18" spans="1:36" ht="51" customHeight="1">
      <c r="A18" s="6253" t="s">
        <v>0</v>
      </c>
      <c r="B18" s="6254">
        <v>47</v>
      </c>
      <c r="C18" s="6255">
        <v>2</v>
      </c>
      <c r="D18" s="6256">
        <v>49</v>
      </c>
      <c r="E18" s="6254">
        <v>27</v>
      </c>
      <c r="F18" s="6255">
        <v>3</v>
      </c>
      <c r="G18" s="6256">
        <v>30</v>
      </c>
      <c r="H18" s="6254">
        <v>26</v>
      </c>
      <c r="I18" s="6255">
        <v>12</v>
      </c>
      <c r="J18" s="6256">
        <v>38</v>
      </c>
      <c r="K18" s="6254">
        <v>58</v>
      </c>
      <c r="L18" s="6255">
        <v>3</v>
      </c>
      <c r="M18" s="6257">
        <v>61</v>
      </c>
      <c r="N18" s="6258">
        <v>0</v>
      </c>
      <c r="O18" s="6255">
        <v>0</v>
      </c>
      <c r="P18" s="6259">
        <v>0</v>
      </c>
      <c r="Q18" s="6249">
        <f t="shared" si="0"/>
        <v>158</v>
      </c>
      <c r="R18" s="6246">
        <f t="shared" si="0"/>
        <v>20</v>
      </c>
      <c r="S18" s="6250">
        <f>D18+G18+J18+M18+P18</f>
        <v>178</v>
      </c>
      <c r="T18" s="6256">
        <v>20</v>
      </c>
      <c r="U18" s="6260">
        <v>0</v>
      </c>
      <c r="V18" s="6256">
        <v>20</v>
      </c>
      <c r="W18" s="6261">
        <v>15</v>
      </c>
      <c r="X18" s="6255">
        <v>0</v>
      </c>
      <c r="Y18" s="6262">
        <v>15</v>
      </c>
      <c r="Z18" s="6263">
        <v>35</v>
      </c>
      <c r="AA18" s="6255">
        <v>0</v>
      </c>
      <c r="AB18" s="6263">
        <v>35</v>
      </c>
      <c r="AC18" s="6210">
        <f t="shared" si="1"/>
        <v>193</v>
      </c>
      <c r="AD18" s="6211">
        <f t="shared" si="1"/>
        <v>20</v>
      </c>
      <c r="AE18" s="6212">
        <f t="shared" si="1"/>
        <v>213</v>
      </c>
      <c r="AG18" s="983"/>
    </row>
    <row r="19" spans="1:36" ht="75" customHeight="1">
      <c r="A19" s="6264" t="s">
        <v>335</v>
      </c>
      <c r="B19" s="6265">
        <v>26</v>
      </c>
      <c r="C19" s="6266">
        <v>0</v>
      </c>
      <c r="D19" s="6256">
        <v>26</v>
      </c>
      <c r="E19" s="6265">
        <v>53</v>
      </c>
      <c r="F19" s="6266">
        <v>0</v>
      </c>
      <c r="G19" s="6256">
        <v>53</v>
      </c>
      <c r="H19" s="6265">
        <v>32</v>
      </c>
      <c r="I19" s="6266">
        <v>0</v>
      </c>
      <c r="J19" s="6256">
        <v>32</v>
      </c>
      <c r="K19" s="6265">
        <v>82</v>
      </c>
      <c r="L19" s="6266">
        <v>0</v>
      </c>
      <c r="M19" s="6257">
        <v>82</v>
      </c>
      <c r="N19" s="6267">
        <v>0</v>
      </c>
      <c r="O19" s="6266">
        <v>0</v>
      </c>
      <c r="P19" s="6268">
        <v>0</v>
      </c>
      <c r="Q19" s="6267">
        <f t="shared" si="0"/>
        <v>193</v>
      </c>
      <c r="R19" s="6266">
        <f t="shared" si="0"/>
        <v>0</v>
      </c>
      <c r="S19" s="6268">
        <f t="shared" si="0"/>
        <v>193</v>
      </c>
      <c r="T19" s="6257">
        <v>0</v>
      </c>
      <c r="U19" s="6260">
        <v>0</v>
      </c>
      <c r="V19" s="6269">
        <v>0</v>
      </c>
      <c r="W19" s="6257">
        <v>0</v>
      </c>
      <c r="X19" s="6260">
        <v>0</v>
      </c>
      <c r="Y19" s="6270">
        <v>0</v>
      </c>
      <c r="Z19" s="6267">
        <v>0</v>
      </c>
      <c r="AA19" s="6266">
        <v>0</v>
      </c>
      <c r="AB19" s="6271">
        <v>0</v>
      </c>
      <c r="AC19" s="6272">
        <f t="shared" si="1"/>
        <v>193</v>
      </c>
      <c r="AD19" s="6273">
        <f t="shared" si="1"/>
        <v>0</v>
      </c>
      <c r="AE19" s="6274">
        <f t="shared" si="1"/>
        <v>193</v>
      </c>
    </row>
    <row r="20" spans="1:36" ht="54.75" customHeight="1">
      <c r="A20" s="6275" t="s">
        <v>336</v>
      </c>
      <c r="B20" s="6249">
        <v>128</v>
      </c>
      <c r="C20" s="6246">
        <v>2</v>
      </c>
      <c r="D20" s="6251">
        <v>130</v>
      </c>
      <c r="E20" s="6249">
        <v>155</v>
      </c>
      <c r="F20" s="6246">
        <v>3</v>
      </c>
      <c r="G20" s="6251">
        <v>158</v>
      </c>
      <c r="H20" s="6249">
        <v>184</v>
      </c>
      <c r="I20" s="6246">
        <v>1</v>
      </c>
      <c r="J20" s="6251">
        <v>185</v>
      </c>
      <c r="K20" s="6249">
        <v>209</v>
      </c>
      <c r="L20" s="6246">
        <v>3</v>
      </c>
      <c r="M20" s="6251">
        <v>212</v>
      </c>
      <c r="N20" s="6249">
        <v>5</v>
      </c>
      <c r="O20" s="6246">
        <v>0</v>
      </c>
      <c r="P20" s="6250">
        <v>5</v>
      </c>
      <c r="Q20" s="6245">
        <f t="shared" si="0"/>
        <v>681</v>
      </c>
      <c r="R20" s="6246">
        <f t="shared" si="0"/>
        <v>9</v>
      </c>
      <c r="S20" s="6250">
        <f t="shared" si="0"/>
        <v>690</v>
      </c>
      <c r="T20" s="6257">
        <v>73</v>
      </c>
      <c r="U20" s="6260">
        <v>4</v>
      </c>
      <c r="V20" s="6269">
        <v>77</v>
      </c>
      <c r="W20" s="6257">
        <v>79</v>
      </c>
      <c r="X20" s="6260">
        <v>3</v>
      </c>
      <c r="Y20" s="6270">
        <v>82</v>
      </c>
      <c r="Z20" s="6249">
        <v>152</v>
      </c>
      <c r="AA20" s="6246">
        <v>7</v>
      </c>
      <c r="AB20" s="6251">
        <v>159</v>
      </c>
      <c r="AC20" s="6210">
        <f t="shared" si="1"/>
        <v>833</v>
      </c>
      <c r="AD20" s="6211">
        <f t="shared" si="1"/>
        <v>16</v>
      </c>
      <c r="AE20" s="6212">
        <f t="shared" si="1"/>
        <v>849</v>
      </c>
      <c r="AF20" s="38"/>
      <c r="AH20" s="2" t="s">
        <v>337</v>
      </c>
    </row>
    <row r="21" spans="1:36" s="1" customFormat="1" ht="48.75" customHeight="1">
      <c r="A21" s="6275" t="s">
        <v>338</v>
      </c>
      <c r="B21" s="6245">
        <v>39</v>
      </c>
      <c r="C21" s="6246">
        <v>0</v>
      </c>
      <c r="D21" s="6252">
        <v>39</v>
      </c>
      <c r="E21" s="6248">
        <v>50</v>
      </c>
      <c r="F21" s="6246">
        <v>0</v>
      </c>
      <c r="G21" s="6248">
        <v>50</v>
      </c>
      <c r="H21" s="6245">
        <v>27</v>
      </c>
      <c r="I21" s="6246">
        <v>0</v>
      </c>
      <c r="J21" s="6252">
        <v>27</v>
      </c>
      <c r="K21" s="6248">
        <v>41</v>
      </c>
      <c r="L21" s="6246">
        <v>0</v>
      </c>
      <c r="M21" s="6248">
        <v>41</v>
      </c>
      <c r="N21" s="6245">
        <v>0</v>
      </c>
      <c r="O21" s="6246">
        <v>0</v>
      </c>
      <c r="P21" s="6252">
        <v>0</v>
      </c>
      <c r="Q21" s="6249">
        <f t="shared" si="0"/>
        <v>157</v>
      </c>
      <c r="R21" s="6246">
        <f t="shared" si="0"/>
        <v>0</v>
      </c>
      <c r="S21" s="6250">
        <f t="shared" si="0"/>
        <v>157</v>
      </c>
      <c r="T21" s="6245">
        <v>15</v>
      </c>
      <c r="U21" s="6246">
        <v>1</v>
      </c>
      <c r="V21" s="6247">
        <v>16</v>
      </c>
      <c r="W21" s="6245">
        <v>20</v>
      </c>
      <c r="X21" s="6246">
        <v>1</v>
      </c>
      <c r="Y21" s="6247">
        <v>21</v>
      </c>
      <c r="Z21" s="6245">
        <v>35</v>
      </c>
      <c r="AA21" s="6246">
        <v>2</v>
      </c>
      <c r="AB21" s="6248">
        <v>37</v>
      </c>
      <c r="AC21" s="6210">
        <f t="shared" si="1"/>
        <v>192</v>
      </c>
      <c r="AD21" s="6211">
        <f t="shared" si="1"/>
        <v>2</v>
      </c>
      <c r="AE21" s="6212">
        <f t="shared" si="1"/>
        <v>194</v>
      </c>
      <c r="AF21" s="39"/>
      <c r="AG21" s="39"/>
      <c r="AH21" s="985"/>
    </row>
    <row r="22" spans="1:36" s="1" customFormat="1" ht="63.75" customHeight="1">
      <c r="A22" s="6276" t="s">
        <v>339</v>
      </c>
      <c r="B22" s="6277">
        <v>78</v>
      </c>
      <c r="C22" s="6260">
        <v>10</v>
      </c>
      <c r="D22" s="6270">
        <v>88</v>
      </c>
      <c r="E22" s="6277">
        <v>48</v>
      </c>
      <c r="F22" s="6260">
        <v>4</v>
      </c>
      <c r="G22" s="6270">
        <v>52</v>
      </c>
      <c r="H22" s="6277">
        <v>65</v>
      </c>
      <c r="I22" s="6260">
        <v>6</v>
      </c>
      <c r="J22" s="6270">
        <v>71</v>
      </c>
      <c r="K22" s="6278">
        <v>46</v>
      </c>
      <c r="L22" s="6279">
        <v>13</v>
      </c>
      <c r="M22" s="6270">
        <v>59</v>
      </c>
      <c r="N22" s="6278">
        <v>0</v>
      </c>
      <c r="O22" s="6279">
        <v>0</v>
      </c>
      <c r="P22" s="6280">
        <v>0</v>
      </c>
      <c r="Q22" s="6278">
        <f t="shared" si="0"/>
        <v>237</v>
      </c>
      <c r="R22" s="6279">
        <f t="shared" si="0"/>
        <v>33</v>
      </c>
      <c r="S22" s="6250">
        <f t="shared" si="0"/>
        <v>270</v>
      </c>
      <c r="T22" s="6257">
        <v>0</v>
      </c>
      <c r="U22" s="6260">
        <v>0</v>
      </c>
      <c r="V22" s="6270">
        <v>0</v>
      </c>
      <c r="W22" s="6277">
        <v>0</v>
      </c>
      <c r="X22" s="6260">
        <v>0</v>
      </c>
      <c r="Y22" s="6270">
        <v>0</v>
      </c>
      <c r="Z22" s="6249">
        <v>0</v>
      </c>
      <c r="AA22" s="6246">
        <v>0</v>
      </c>
      <c r="AB22" s="6251">
        <v>0</v>
      </c>
      <c r="AC22" s="6281">
        <f t="shared" si="1"/>
        <v>237</v>
      </c>
      <c r="AD22" s="6282">
        <f t="shared" si="1"/>
        <v>33</v>
      </c>
      <c r="AE22" s="6283">
        <f t="shared" si="1"/>
        <v>270</v>
      </c>
      <c r="AF22" s="2"/>
    </row>
    <row r="23" spans="1:36" ht="48" customHeight="1" thickBot="1">
      <c r="A23" s="1322" t="s">
        <v>340</v>
      </c>
      <c r="B23" s="7">
        <f t="shared" ref="B23:AB23" si="2">SUM(B10:B22)</f>
        <v>2124</v>
      </c>
      <c r="C23" s="7">
        <f t="shared" si="2"/>
        <v>211</v>
      </c>
      <c r="D23" s="7">
        <f t="shared" si="2"/>
        <v>2335</v>
      </c>
      <c r="E23" s="7">
        <f t="shared" si="2"/>
        <v>2096</v>
      </c>
      <c r="F23" s="7">
        <f t="shared" si="2"/>
        <v>195</v>
      </c>
      <c r="G23" s="8">
        <f t="shared" si="2"/>
        <v>2291</v>
      </c>
      <c r="H23" s="7">
        <f t="shared" si="2"/>
        <v>1880</v>
      </c>
      <c r="I23" s="7">
        <f t="shared" si="2"/>
        <v>188</v>
      </c>
      <c r="J23" s="22">
        <f t="shared" si="2"/>
        <v>2068</v>
      </c>
      <c r="K23" s="23">
        <f t="shared" si="2"/>
        <v>2084</v>
      </c>
      <c r="L23" s="7">
        <f t="shared" si="2"/>
        <v>261</v>
      </c>
      <c r="M23" s="8">
        <f t="shared" si="2"/>
        <v>2345</v>
      </c>
      <c r="N23" s="22">
        <f t="shared" si="2"/>
        <v>59</v>
      </c>
      <c r="O23" s="23">
        <f t="shared" si="2"/>
        <v>12</v>
      </c>
      <c r="P23" s="8">
        <f t="shared" si="2"/>
        <v>71</v>
      </c>
      <c r="Q23" s="7">
        <f t="shared" si="2"/>
        <v>8243</v>
      </c>
      <c r="R23" s="25">
        <f t="shared" si="2"/>
        <v>867</v>
      </c>
      <c r="S23" s="26">
        <f t="shared" si="2"/>
        <v>9110</v>
      </c>
      <c r="T23" s="23">
        <f t="shared" si="2"/>
        <v>922</v>
      </c>
      <c r="U23" s="7">
        <f t="shared" si="2"/>
        <v>39</v>
      </c>
      <c r="V23" s="7">
        <f t="shared" si="2"/>
        <v>971</v>
      </c>
      <c r="W23" s="7">
        <f t="shared" si="2"/>
        <v>916</v>
      </c>
      <c r="X23" s="7">
        <f t="shared" si="2"/>
        <v>23</v>
      </c>
      <c r="Y23" s="7">
        <f t="shared" si="2"/>
        <v>939</v>
      </c>
      <c r="Z23" s="7">
        <f t="shared" si="2"/>
        <v>1838</v>
      </c>
      <c r="AA23" s="7">
        <f t="shared" si="2"/>
        <v>62</v>
      </c>
      <c r="AB23" s="7">
        <f t="shared" si="2"/>
        <v>1900</v>
      </c>
      <c r="AC23" s="22">
        <f t="shared" ref="AC23" si="3">Q23+Z23</f>
        <v>10081</v>
      </c>
      <c r="AD23" s="22">
        <f t="shared" ref="AD23" si="4">R23+AA23</f>
        <v>929</v>
      </c>
      <c r="AE23" s="22">
        <f t="shared" ref="AE23" si="5">S23+AB23</f>
        <v>11010</v>
      </c>
      <c r="AF23" s="40"/>
      <c r="AH23" s="38"/>
      <c r="AJ23" s="2" t="s">
        <v>28</v>
      </c>
    </row>
    <row r="24" spans="1:36" ht="42.75" customHeight="1">
      <c r="A24" s="7446" t="s">
        <v>341</v>
      </c>
      <c r="B24" s="7446"/>
      <c r="C24" s="7446"/>
      <c r="D24" s="7446"/>
      <c r="E24" s="7446"/>
      <c r="F24" s="7446"/>
      <c r="G24" s="7446"/>
      <c r="H24" s="7446"/>
      <c r="I24" s="7446"/>
      <c r="J24" s="7446"/>
      <c r="K24" s="7446"/>
      <c r="L24" s="7446"/>
      <c r="M24" s="7446"/>
      <c r="N24" s="7446"/>
      <c r="O24" s="7446"/>
      <c r="P24" s="7446"/>
      <c r="Q24" s="7446"/>
      <c r="R24" s="7446"/>
      <c r="S24" s="7446"/>
      <c r="T24" s="7446"/>
      <c r="U24" s="7446"/>
      <c r="V24" s="7446"/>
      <c r="W24" s="7446"/>
      <c r="X24" s="7446"/>
      <c r="Y24" s="7446"/>
      <c r="Z24" s="7446"/>
      <c r="AA24" s="7446"/>
      <c r="AB24" s="7446"/>
      <c r="AC24" s="7446"/>
      <c r="AD24" s="7446"/>
      <c r="AE24" s="7446"/>
      <c r="AF24" s="41"/>
      <c r="AG24" s="41"/>
      <c r="AH24" s="41"/>
      <c r="AI24" s="41"/>
      <c r="AJ24" s="41"/>
    </row>
    <row r="25" spans="1:36" ht="38.25" customHeight="1">
      <c r="A25" s="7433" t="s">
        <v>400</v>
      </c>
      <c r="B25" s="7433"/>
      <c r="C25" s="7433"/>
      <c r="D25" s="7433"/>
      <c r="E25" s="7433"/>
      <c r="F25" s="7433"/>
      <c r="G25" s="7433"/>
      <c r="H25" s="7433"/>
      <c r="I25" s="7433"/>
      <c r="J25" s="7433"/>
      <c r="K25" s="7433"/>
      <c r="L25" s="7433"/>
      <c r="M25" s="7433"/>
      <c r="N25" s="7433"/>
      <c r="O25" s="7433"/>
      <c r="P25" s="7433"/>
      <c r="Q25" s="7433"/>
      <c r="R25" s="7433"/>
      <c r="S25" s="7433"/>
      <c r="T25" s="7433"/>
      <c r="U25" s="7433"/>
      <c r="V25" s="7433"/>
      <c r="W25" s="7433"/>
      <c r="X25" s="7433"/>
      <c r="Y25" s="7433"/>
      <c r="Z25" s="7433"/>
      <c r="AA25" s="7433"/>
      <c r="AB25" s="7433"/>
      <c r="AC25" s="7433"/>
      <c r="AD25" s="7433"/>
      <c r="AE25" s="7433"/>
      <c r="AF25" s="42"/>
      <c r="AG25" s="42"/>
      <c r="AH25" s="42"/>
      <c r="AI25" s="42"/>
      <c r="AJ25" s="42"/>
    </row>
    <row r="26" spans="1:36" ht="34.5" customHeight="1" thickBot="1">
      <c r="A26" s="7456" t="s">
        <v>342</v>
      </c>
      <c r="B26" s="7456"/>
      <c r="C26" s="7456"/>
      <c r="D26" s="7456"/>
      <c r="E26" s="7456"/>
      <c r="F26" s="7456"/>
      <c r="G26" s="7456"/>
      <c r="H26" s="7456"/>
      <c r="I26" s="7456"/>
      <c r="J26" s="7456"/>
      <c r="K26" s="7456"/>
      <c r="L26" s="7456"/>
      <c r="M26" s="7456"/>
      <c r="N26" s="7456"/>
      <c r="O26" s="7456"/>
      <c r="P26" s="7456"/>
      <c r="Q26" s="7456"/>
      <c r="R26" s="7456"/>
      <c r="S26" s="7456"/>
      <c r="T26" s="7456"/>
      <c r="U26" s="7456"/>
      <c r="V26" s="7456"/>
      <c r="W26" s="7456"/>
      <c r="X26" s="7456"/>
      <c r="Y26" s="7456"/>
      <c r="Z26" s="7456"/>
      <c r="AA26" s="7456"/>
      <c r="AB26" s="7456"/>
      <c r="AC26" s="7456"/>
      <c r="AD26" s="7456"/>
      <c r="AE26" s="7456"/>
      <c r="AF26" s="41"/>
      <c r="AG26" s="41"/>
      <c r="AH26" s="41"/>
      <c r="AI26" s="46"/>
      <c r="AJ26" s="46"/>
    </row>
    <row r="27" spans="1:36" ht="27.75" customHeight="1">
      <c r="A27" s="7447" t="s">
        <v>322</v>
      </c>
      <c r="B27" s="7450">
        <v>1</v>
      </c>
      <c r="C27" s="7451"/>
      <c r="D27" s="7452"/>
      <c r="E27" s="7450">
        <v>2</v>
      </c>
      <c r="F27" s="7451"/>
      <c r="G27" s="7452"/>
      <c r="H27" s="7450">
        <v>3</v>
      </c>
      <c r="I27" s="7451"/>
      <c r="J27" s="7452"/>
      <c r="K27" s="7450">
        <v>4</v>
      </c>
      <c r="L27" s="7451"/>
      <c r="M27" s="7452"/>
      <c r="N27" s="7450">
        <v>5</v>
      </c>
      <c r="O27" s="7451"/>
      <c r="P27" s="7452"/>
      <c r="Q27" s="7457" t="s">
        <v>9</v>
      </c>
      <c r="R27" s="7458"/>
      <c r="S27" s="7459"/>
      <c r="T27" s="7437">
        <v>1</v>
      </c>
      <c r="U27" s="7438"/>
      <c r="V27" s="7439"/>
      <c r="W27" s="7437">
        <v>2</v>
      </c>
      <c r="X27" s="7438"/>
      <c r="Y27" s="7438"/>
      <c r="Z27" s="7437">
        <v>3</v>
      </c>
      <c r="AA27" s="7438"/>
      <c r="AB27" s="7439"/>
      <c r="AC27" s="7437" t="s">
        <v>343</v>
      </c>
      <c r="AD27" s="7438"/>
      <c r="AE27" s="7439"/>
      <c r="AF27" s="7434" t="s">
        <v>9</v>
      </c>
      <c r="AG27" s="7436"/>
      <c r="AH27" s="7447" t="s">
        <v>344</v>
      </c>
    </row>
    <row r="28" spans="1:36" ht="18" customHeight="1">
      <c r="A28" s="7448"/>
      <c r="B28" s="7453"/>
      <c r="C28" s="7454"/>
      <c r="D28" s="7455"/>
      <c r="E28" s="7453"/>
      <c r="F28" s="7454"/>
      <c r="G28" s="7455"/>
      <c r="H28" s="7453"/>
      <c r="I28" s="7454"/>
      <c r="J28" s="7455"/>
      <c r="K28" s="7453"/>
      <c r="L28" s="7454"/>
      <c r="M28" s="7455"/>
      <c r="N28" s="7453"/>
      <c r="O28" s="7454"/>
      <c r="P28" s="7455"/>
      <c r="Q28" s="7443" t="s">
        <v>325</v>
      </c>
      <c r="R28" s="7444"/>
      <c r="S28" s="7445"/>
      <c r="T28" s="7443" t="s">
        <v>39</v>
      </c>
      <c r="U28" s="7444"/>
      <c r="V28" s="7445"/>
      <c r="W28" s="7443" t="s">
        <v>39</v>
      </c>
      <c r="X28" s="7444"/>
      <c r="Y28" s="7445"/>
      <c r="Z28" s="7443" t="s">
        <v>39</v>
      </c>
      <c r="AA28" s="7444"/>
      <c r="AB28" s="7445"/>
      <c r="AC28" s="7443" t="s">
        <v>39</v>
      </c>
      <c r="AD28" s="7444"/>
      <c r="AE28" s="7445"/>
      <c r="AF28" s="36"/>
      <c r="AG28" s="37"/>
      <c r="AH28" s="7448"/>
    </row>
    <row r="29" spans="1:36" ht="85.5" customHeight="1" thickBot="1">
      <c r="A29" s="7449"/>
      <c r="B29" s="3" t="s">
        <v>326</v>
      </c>
      <c r="C29" s="4" t="s">
        <v>327</v>
      </c>
      <c r="D29" s="9" t="s">
        <v>328</v>
      </c>
      <c r="E29" s="3" t="s">
        <v>326</v>
      </c>
      <c r="F29" s="4" t="s">
        <v>327</v>
      </c>
      <c r="G29" s="9" t="s">
        <v>328</v>
      </c>
      <c r="H29" s="3" t="s">
        <v>326</v>
      </c>
      <c r="I29" s="4" t="s">
        <v>327</v>
      </c>
      <c r="J29" s="24" t="s">
        <v>328</v>
      </c>
      <c r="K29" s="3" t="s">
        <v>326</v>
      </c>
      <c r="L29" s="4" t="s">
        <v>345</v>
      </c>
      <c r="M29" s="9" t="s">
        <v>328</v>
      </c>
      <c r="N29" s="3" t="s">
        <v>326</v>
      </c>
      <c r="O29" s="4" t="s">
        <v>327</v>
      </c>
      <c r="P29" s="24" t="s">
        <v>328</v>
      </c>
      <c r="Q29" s="3" t="s">
        <v>326</v>
      </c>
      <c r="R29" s="4" t="s">
        <v>327</v>
      </c>
      <c r="S29" s="9" t="s">
        <v>328</v>
      </c>
      <c r="T29" s="3" t="s">
        <v>326</v>
      </c>
      <c r="U29" s="4" t="s">
        <v>327</v>
      </c>
      <c r="V29" s="27" t="s">
        <v>328</v>
      </c>
      <c r="W29" s="3" t="s">
        <v>326</v>
      </c>
      <c r="X29" s="4" t="s">
        <v>327</v>
      </c>
      <c r="Y29" s="43" t="s">
        <v>328</v>
      </c>
      <c r="Z29" s="3" t="s">
        <v>326</v>
      </c>
      <c r="AA29" s="4" t="s">
        <v>327</v>
      </c>
      <c r="AB29" s="24" t="s">
        <v>328</v>
      </c>
      <c r="AC29" s="3" t="s">
        <v>326</v>
      </c>
      <c r="AD29" s="4" t="s">
        <v>327</v>
      </c>
      <c r="AE29" s="9" t="s">
        <v>328</v>
      </c>
      <c r="AF29" s="3" t="s">
        <v>326</v>
      </c>
      <c r="AG29" s="4" t="s">
        <v>327</v>
      </c>
      <c r="AH29" s="7449"/>
    </row>
    <row r="30" spans="1:36" ht="33" customHeight="1">
      <c r="A30" s="6284" t="s">
        <v>330</v>
      </c>
      <c r="B30" s="6285">
        <v>51</v>
      </c>
      <c r="C30" s="6286">
        <v>24</v>
      </c>
      <c r="D30" s="6287">
        <v>75</v>
      </c>
      <c r="E30" s="6288">
        <v>32</v>
      </c>
      <c r="F30" s="6206">
        <v>54</v>
      </c>
      <c r="G30" s="6289">
        <v>86</v>
      </c>
      <c r="H30" s="6288">
        <v>51</v>
      </c>
      <c r="I30" s="6206">
        <v>43</v>
      </c>
      <c r="J30" s="6289">
        <v>94</v>
      </c>
      <c r="K30" s="6288">
        <v>41</v>
      </c>
      <c r="L30" s="6206">
        <v>35</v>
      </c>
      <c r="M30" s="6289">
        <v>76</v>
      </c>
      <c r="N30" s="6288">
        <v>43</v>
      </c>
      <c r="O30" s="6206">
        <v>39</v>
      </c>
      <c r="P30" s="6290">
        <v>82</v>
      </c>
      <c r="Q30" s="6291">
        <f>B30+E30+H30+K30+N30</f>
        <v>218</v>
      </c>
      <c r="R30" s="6260">
        <f t="shared" ref="Q30:S42" si="6">C30+F30+I30+L30+O30</f>
        <v>195</v>
      </c>
      <c r="S30" s="6207">
        <f t="shared" si="6"/>
        <v>413</v>
      </c>
      <c r="T30" s="6288">
        <v>13</v>
      </c>
      <c r="U30" s="6206">
        <v>133</v>
      </c>
      <c r="V30" s="6289">
        <v>146</v>
      </c>
      <c r="W30" s="6288">
        <v>7</v>
      </c>
      <c r="X30" s="6206">
        <v>191</v>
      </c>
      <c r="Y30" s="6289">
        <v>198</v>
      </c>
      <c r="Z30" s="6288">
        <v>1</v>
      </c>
      <c r="AA30" s="6206">
        <v>5</v>
      </c>
      <c r="AB30" s="6290">
        <v>6</v>
      </c>
      <c r="AC30" s="6288">
        <v>21</v>
      </c>
      <c r="AD30" s="6206">
        <v>329</v>
      </c>
      <c r="AE30" s="6289">
        <v>350</v>
      </c>
      <c r="AF30" s="6281">
        <f t="shared" ref="AF30:AH42" si="7">Q30+AC30</f>
        <v>239</v>
      </c>
      <c r="AG30" s="6282">
        <f t="shared" si="7"/>
        <v>524</v>
      </c>
      <c r="AH30" s="6292">
        <f t="shared" si="7"/>
        <v>763</v>
      </c>
    </row>
    <row r="31" spans="1:36" ht="39.75" customHeight="1">
      <c r="A31" s="6213" t="s">
        <v>331</v>
      </c>
      <c r="B31" s="6214">
        <v>35</v>
      </c>
      <c r="C31" s="6215">
        <v>1</v>
      </c>
      <c r="D31" s="6293">
        <v>36</v>
      </c>
      <c r="E31" s="6294">
        <v>30</v>
      </c>
      <c r="F31" s="6295">
        <v>1</v>
      </c>
      <c r="G31" s="6296">
        <v>31</v>
      </c>
      <c r="H31" s="6294">
        <v>40</v>
      </c>
      <c r="I31" s="6295">
        <v>7</v>
      </c>
      <c r="J31" s="6296">
        <v>47</v>
      </c>
      <c r="K31" s="6294">
        <v>32</v>
      </c>
      <c r="L31" s="6295">
        <v>6</v>
      </c>
      <c r="M31" s="6296">
        <v>38</v>
      </c>
      <c r="N31" s="6294">
        <v>28</v>
      </c>
      <c r="O31" s="6295">
        <v>11</v>
      </c>
      <c r="P31" s="6297">
        <v>39</v>
      </c>
      <c r="Q31" s="6298">
        <f>B31+E31+H31+K31+N31</f>
        <v>165</v>
      </c>
      <c r="R31" s="6295">
        <f t="shared" si="6"/>
        <v>26</v>
      </c>
      <c r="S31" s="6299">
        <f t="shared" si="6"/>
        <v>191</v>
      </c>
      <c r="T31" s="6294">
        <v>23</v>
      </c>
      <c r="U31" s="6295">
        <v>0</v>
      </c>
      <c r="V31" s="6296">
        <v>23</v>
      </c>
      <c r="W31" s="6294">
        <v>16</v>
      </c>
      <c r="X31" s="6295">
        <v>0</v>
      </c>
      <c r="Y31" s="6296">
        <v>16</v>
      </c>
      <c r="Z31" s="6294">
        <v>1</v>
      </c>
      <c r="AA31" s="6295">
        <v>0</v>
      </c>
      <c r="AB31" s="6296">
        <v>1</v>
      </c>
      <c r="AC31" s="6294">
        <v>40</v>
      </c>
      <c r="AD31" s="6295">
        <v>0</v>
      </c>
      <c r="AE31" s="6296">
        <v>40</v>
      </c>
      <c r="AF31" s="6300">
        <f t="shared" si="7"/>
        <v>205</v>
      </c>
      <c r="AG31" s="6266">
        <f t="shared" si="7"/>
        <v>26</v>
      </c>
      <c r="AH31" s="6268">
        <f t="shared" si="7"/>
        <v>231</v>
      </c>
    </row>
    <row r="32" spans="1:36" ht="48.75" customHeight="1">
      <c r="A32" s="6227" t="s">
        <v>276</v>
      </c>
      <c r="B32" s="6214">
        <v>0</v>
      </c>
      <c r="C32" s="6215">
        <v>0</v>
      </c>
      <c r="D32" s="6293">
        <v>0</v>
      </c>
      <c r="E32" s="6294">
        <v>14</v>
      </c>
      <c r="F32" s="6295">
        <v>10</v>
      </c>
      <c r="G32" s="6296">
        <v>24</v>
      </c>
      <c r="H32" s="6294">
        <v>25</v>
      </c>
      <c r="I32" s="6295">
        <v>10</v>
      </c>
      <c r="J32" s="6296">
        <v>35</v>
      </c>
      <c r="K32" s="6294">
        <v>31</v>
      </c>
      <c r="L32" s="6295">
        <v>8</v>
      </c>
      <c r="M32" s="6296">
        <v>39</v>
      </c>
      <c r="N32" s="6294">
        <v>29</v>
      </c>
      <c r="O32" s="6295">
        <v>3</v>
      </c>
      <c r="P32" s="6297">
        <v>32</v>
      </c>
      <c r="Q32" s="6298">
        <f>B32+E32+H32+K32+N32</f>
        <v>99</v>
      </c>
      <c r="R32" s="6295">
        <f t="shared" si="6"/>
        <v>31</v>
      </c>
      <c r="S32" s="6299">
        <f t="shared" si="6"/>
        <v>130</v>
      </c>
      <c r="T32" s="6294">
        <v>0</v>
      </c>
      <c r="U32" s="6295">
        <v>0</v>
      </c>
      <c r="V32" s="6296">
        <v>0</v>
      </c>
      <c r="W32" s="6294">
        <v>0</v>
      </c>
      <c r="X32" s="6295">
        <v>0</v>
      </c>
      <c r="Y32" s="6296">
        <v>0</v>
      </c>
      <c r="Z32" s="6294">
        <v>0</v>
      </c>
      <c r="AA32" s="6295">
        <v>0</v>
      </c>
      <c r="AB32" s="6301">
        <v>0</v>
      </c>
      <c r="AC32" s="6294">
        <v>0</v>
      </c>
      <c r="AD32" s="6295">
        <v>0</v>
      </c>
      <c r="AE32" s="6301">
        <v>0</v>
      </c>
      <c r="AF32" s="6300">
        <f t="shared" si="7"/>
        <v>99</v>
      </c>
      <c r="AG32" s="6266">
        <f t="shared" si="7"/>
        <v>31</v>
      </c>
      <c r="AH32" s="6268">
        <f t="shared" si="7"/>
        <v>130</v>
      </c>
    </row>
    <row r="33" spans="1:35" ht="50.25" customHeight="1">
      <c r="A33" s="6232" t="s">
        <v>375</v>
      </c>
      <c r="B33" s="6238">
        <v>0</v>
      </c>
      <c r="C33" s="6302">
        <v>0</v>
      </c>
      <c r="D33" s="6303">
        <v>0</v>
      </c>
      <c r="E33" s="6238">
        <v>0</v>
      </c>
      <c r="F33" s="6302">
        <v>20</v>
      </c>
      <c r="G33" s="6303">
        <v>20</v>
      </c>
      <c r="H33" s="6238">
        <v>0</v>
      </c>
      <c r="I33" s="6302">
        <v>33</v>
      </c>
      <c r="J33" s="6303">
        <v>33</v>
      </c>
      <c r="K33" s="6238">
        <v>0</v>
      </c>
      <c r="L33" s="6302">
        <v>21</v>
      </c>
      <c r="M33" s="6303">
        <v>21</v>
      </c>
      <c r="N33" s="6238">
        <v>0</v>
      </c>
      <c r="O33" s="6302">
        <v>13</v>
      </c>
      <c r="P33" s="6304">
        <v>13</v>
      </c>
      <c r="Q33" s="6298">
        <f>B33+E33+H33+K33+N33</f>
        <v>0</v>
      </c>
      <c r="R33" s="6295">
        <f t="shared" si="6"/>
        <v>87</v>
      </c>
      <c r="S33" s="6299">
        <f t="shared" si="6"/>
        <v>87</v>
      </c>
      <c r="T33" s="6238">
        <v>0</v>
      </c>
      <c r="U33" s="6302">
        <v>0</v>
      </c>
      <c r="V33" s="6303">
        <v>0</v>
      </c>
      <c r="W33" s="6238">
        <v>0</v>
      </c>
      <c r="X33" s="6302">
        <v>0</v>
      </c>
      <c r="Y33" s="6303">
        <v>0</v>
      </c>
      <c r="Z33" s="6238">
        <v>0</v>
      </c>
      <c r="AA33" s="6302">
        <v>0</v>
      </c>
      <c r="AB33" s="6304">
        <v>0</v>
      </c>
      <c r="AC33" s="6238">
        <v>0</v>
      </c>
      <c r="AD33" s="6302">
        <v>0</v>
      </c>
      <c r="AE33" s="6304">
        <v>0</v>
      </c>
      <c r="AF33" s="6300">
        <f t="shared" si="7"/>
        <v>0</v>
      </c>
      <c r="AG33" s="6266">
        <f t="shared" si="7"/>
        <v>87</v>
      </c>
      <c r="AH33" s="6268">
        <f t="shared" si="7"/>
        <v>87</v>
      </c>
    </row>
    <row r="34" spans="1:35" ht="50.25" customHeight="1">
      <c r="A34" s="6305" t="s">
        <v>332</v>
      </c>
      <c r="B34" s="6242">
        <v>0</v>
      </c>
      <c r="C34" s="6243">
        <v>5</v>
      </c>
      <c r="D34" s="6306">
        <v>5</v>
      </c>
      <c r="E34" s="6300">
        <v>0</v>
      </c>
      <c r="F34" s="6266">
        <v>37</v>
      </c>
      <c r="G34" s="6307">
        <v>37</v>
      </c>
      <c r="H34" s="6300">
        <v>0</v>
      </c>
      <c r="I34" s="6266">
        <v>37</v>
      </c>
      <c r="J34" s="6307">
        <v>37</v>
      </c>
      <c r="K34" s="6300">
        <v>0</v>
      </c>
      <c r="L34" s="6266">
        <v>56</v>
      </c>
      <c r="M34" s="6307">
        <v>56</v>
      </c>
      <c r="N34" s="6300">
        <v>0</v>
      </c>
      <c r="O34" s="6266">
        <v>53</v>
      </c>
      <c r="P34" s="6244">
        <v>53</v>
      </c>
      <c r="Q34" s="6308">
        <f>B34+E34+H34+K34+N34</f>
        <v>0</v>
      </c>
      <c r="R34" s="6266">
        <f t="shared" si="6"/>
        <v>188</v>
      </c>
      <c r="S34" s="6268">
        <f t="shared" si="6"/>
        <v>188</v>
      </c>
      <c r="T34" s="6300">
        <v>0</v>
      </c>
      <c r="U34" s="6266">
        <v>66</v>
      </c>
      <c r="V34" s="6307">
        <v>66</v>
      </c>
      <c r="W34" s="6300">
        <v>0</v>
      </c>
      <c r="X34" s="6266">
        <v>67</v>
      </c>
      <c r="Y34" s="6307">
        <v>67</v>
      </c>
      <c r="Z34" s="6300">
        <v>0</v>
      </c>
      <c r="AA34" s="6266">
        <v>3</v>
      </c>
      <c r="AB34" s="6309">
        <v>3</v>
      </c>
      <c r="AC34" s="6267">
        <v>0</v>
      </c>
      <c r="AD34" s="6266">
        <v>136</v>
      </c>
      <c r="AE34" s="6268">
        <v>136</v>
      </c>
      <c r="AF34" s="6272">
        <f t="shared" si="7"/>
        <v>0</v>
      </c>
      <c r="AG34" s="6273">
        <f t="shared" si="7"/>
        <v>324</v>
      </c>
      <c r="AH34" s="6274">
        <f t="shared" si="7"/>
        <v>324</v>
      </c>
    </row>
    <row r="35" spans="1:35" ht="34.5" customHeight="1">
      <c r="A35" s="6241" t="s">
        <v>333</v>
      </c>
      <c r="B35" s="6242">
        <v>106</v>
      </c>
      <c r="C35" s="6243">
        <v>12</v>
      </c>
      <c r="D35" s="6306">
        <v>118</v>
      </c>
      <c r="E35" s="6300">
        <v>151</v>
      </c>
      <c r="F35" s="6266">
        <v>9</v>
      </c>
      <c r="G35" s="6307">
        <v>160</v>
      </c>
      <c r="H35" s="6300">
        <v>117</v>
      </c>
      <c r="I35" s="6266">
        <v>15</v>
      </c>
      <c r="J35" s="6307">
        <v>132</v>
      </c>
      <c r="K35" s="6300">
        <v>112</v>
      </c>
      <c r="L35" s="6266">
        <v>37</v>
      </c>
      <c r="M35" s="6307">
        <v>149</v>
      </c>
      <c r="N35" s="6300">
        <v>95</v>
      </c>
      <c r="O35" s="6266">
        <v>25</v>
      </c>
      <c r="P35" s="6244">
        <v>120</v>
      </c>
      <c r="Q35" s="6308">
        <f t="shared" si="6"/>
        <v>581</v>
      </c>
      <c r="R35" s="6266">
        <f t="shared" si="6"/>
        <v>98</v>
      </c>
      <c r="S35" s="6268">
        <f t="shared" si="6"/>
        <v>679</v>
      </c>
      <c r="T35" s="6300">
        <v>61</v>
      </c>
      <c r="U35" s="6266">
        <v>11</v>
      </c>
      <c r="V35" s="6307">
        <v>72</v>
      </c>
      <c r="W35" s="6300">
        <v>57</v>
      </c>
      <c r="X35" s="6266">
        <v>37</v>
      </c>
      <c r="Y35" s="6307">
        <v>94</v>
      </c>
      <c r="Z35" s="6300">
        <v>1</v>
      </c>
      <c r="AA35" s="6266">
        <v>0</v>
      </c>
      <c r="AB35" s="6309">
        <v>1</v>
      </c>
      <c r="AC35" s="6267">
        <v>119</v>
      </c>
      <c r="AD35" s="6266">
        <v>48</v>
      </c>
      <c r="AE35" s="6271">
        <v>167</v>
      </c>
      <c r="AF35" s="6272">
        <f t="shared" si="7"/>
        <v>700</v>
      </c>
      <c r="AG35" s="6273">
        <f t="shared" si="7"/>
        <v>146</v>
      </c>
      <c r="AH35" s="6274">
        <f t="shared" si="7"/>
        <v>846</v>
      </c>
    </row>
    <row r="36" spans="1:35" ht="36" customHeight="1">
      <c r="A36" s="6241" t="s">
        <v>208</v>
      </c>
      <c r="B36" s="6242">
        <v>20</v>
      </c>
      <c r="C36" s="6243">
        <v>5</v>
      </c>
      <c r="D36" s="6306">
        <v>25</v>
      </c>
      <c r="E36" s="6300">
        <v>17</v>
      </c>
      <c r="F36" s="6266">
        <v>15</v>
      </c>
      <c r="G36" s="6307">
        <v>32</v>
      </c>
      <c r="H36" s="6300">
        <v>29</v>
      </c>
      <c r="I36" s="6266">
        <v>15</v>
      </c>
      <c r="J36" s="6307">
        <v>44</v>
      </c>
      <c r="K36" s="6300">
        <v>17</v>
      </c>
      <c r="L36" s="6266">
        <v>30</v>
      </c>
      <c r="M36" s="6307">
        <v>47</v>
      </c>
      <c r="N36" s="6300">
        <v>23</v>
      </c>
      <c r="O36" s="6266">
        <v>17</v>
      </c>
      <c r="P36" s="6244">
        <v>40</v>
      </c>
      <c r="Q36" s="6308">
        <f t="shared" si="6"/>
        <v>106</v>
      </c>
      <c r="R36" s="6266">
        <f t="shared" si="6"/>
        <v>82</v>
      </c>
      <c r="S36" s="6268">
        <f t="shared" si="6"/>
        <v>188</v>
      </c>
      <c r="T36" s="6300">
        <v>0</v>
      </c>
      <c r="U36" s="6266">
        <v>9</v>
      </c>
      <c r="V36" s="6307">
        <v>9</v>
      </c>
      <c r="W36" s="6300">
        <v>0</v>
      </c>
      <c r="X36" s="6266">
        <v>5</v>
      </c>
      <c r="Y36" s="6307">
        <v>5</v>
      </c>
      <c r="Z36" s="6300">
        <v>0</v>
      </c>
      <c r="AA36" s="6266">
        <v>0</v>
      </c>
      <c r="AB36" s="6307">
        <v>0</v>
      </c>
      <c r="AC36" s="6267">
        <v>0</v>
      </c>
      <c r="AD36" s="6266">
        <v>14</v>
      </c>
      <c r="AE36" s="6271">
        <v>14</v>
      </c>
      <c r="AF36" s="6272">
        <f t="shared" si="7"/>
        <v>106</v>
      </c>
      <c r="AG36" s="6273">
        <f t="shared" si="7"/>
        <v>96</v>
      </c>
      <c r="AH36" s="6274">
        <f t="shared" si="7"/>
        <v>202</v>
      </c>
    </row>
    <row r="37" spans="1:35" ht="50.25" customHeight="1">
      <c r="A37" s="6241" t="s">
        <v>334</v>
      </c>
      <c r="B37" s="6242">
        <v>0</v>
      </c>
      <c r="C37" s="6243">
        <v>0</v>
      </c>
      <c r="D37" s="6306">
        <v>0</v>
      </c>
      <c r="E37" s="6300">
        <v>0</v>
      </c>
      <c r="F37" s="6266">
        <v>60</v>
      </c>
      <c r="G37" s="6307">
        <v>60</v>
      </c>
      <c r="H37" s="6300">
        <v>3</v>
      </c>
      <c r="I37" s="6266">
        <v>62</v>
      </c>
      <c r="J37" s="6307">
        <v>65</v>
      </c>
      <c r="K37" s="6300">
        <v>40</v>
      </c>
      <c r="L37" s="6266">
        <v>88</v>
      </c>
      <c r="M37" s="6307">
        <v>128</v>
      </c>
      <c r="N37" s="6300">
        <v>47</v>
      </c>
      <c r="O37" s="6266">
        <v>53</v>
      </c>
      <c r="P37" s="6244">
        <v>100</v>
      </c>
      <c r="Q37" s="6308">
        <f t="shared" si="6"/>
        <v>90</v>
      </c>
      <c r="R37" s="6266">
        <f t="shared" si="6"/>
        <v>263</v>
      </c>
      <c r="S37" s="6268">
        <f t="shared" si="6"/>
        <v>353</v>
      </c>
      <c r="T37" s="6300">
        <v>29</v>
      </c>
      <c r="U37" s="6266">
        <v>73</v>
      </c>
      <c r="V37" s="6307">
        <v>102</v>
      </c>
      <c r="W37" s="6300">
        <v>23</v>
      </c>
      <c r="X37" s="6266">
        <v>93</v>
      </c>
      <c r="Y37" s="6307">
        <v>116</v>
      </c>
      <c r="Z37" s="6300">
        <v>1</v>
      </c>
      <c r="AA37" s="6266">
        <v>3</v>
      </c>
      <c r="AB37" s="6307">
        <v>4</v>
      </c>
      <c r="AC37" s="6267">
        <v>53</v>
      </c>
      <c r="AD37" s="6266">
        <v>169</v>
      </c>
      <c r="AE37" s="6271">
        <v>222</v>
      </c>
      <c r="AF37" s="6272">
        <f t="shared" ref="AF37" si="8">Q37+AC37</f>
        <v>143</v>
      </c>
      <c r="AG37" s="6273">
        <f t="shared" ref="AG37" si="9">R37+AD37</f>
        <v>432</v>
      </c>
      <c r="AH37" s="6274">
        <f t="shared" si="7"/>
        <v>575</v>
      </c>
      <c r="AI37" s="47"/>
    </row>
    <row r="38" spans="1:35" ht="50.25" customHeight="1">
      <c r="A38" s="6253" t="s">
        <v>0</v>
      </c>
      <c r="B38" s="6261">
        <v>1</v>
      </c>
      <c r="C38" s="6255">
        <v>13</v>
      </c>
      <c r="D38" s="6263">
        <v>14</v>
      </c>
      <c r="E38" s="6261">
        <v>14</v>
      </c>
      <c r="F38" s="6255">
        <v>20</v>
      </c>
      <c r="G38" s="6263">
        <v>34</v>
      </c>
      <c r="H38" s="6261">
        <v>4</v>
      </c>
      <c r="I38" s="6255">
        <v>38</v>
      </c>
      <c r="J38" s="6262">
        <v>42</v>
      </c>
      <c r="K38" s="6263">
        <v>10</v>
      </c>
      <c r="L38" s="6255">
        <v>32</v>
      </c>
      <c r="M38" s="6263">
        <v>42</v>
      </c>
      <c r="N38" s="6261">
        <v>21</v>
      </c>
      <c r="O38" s="6255">
        <v>8</v>
      </c>
      <c r="P38" s="6263">
        <v>29</v>
      </c>
      <c r="Q38" s="6308">
        <f t="shared" si="6"/>
        <v>50</v>
      </c>
      <c r="R38" s="6266">
        <f t="shared" si="6"/>
        <v>111</v>
      </c>
      <c r="S38" s="6268">
        <f t="shared" si="6"/>
        <v>161</v>
      </c>
      <c r="T38" s="6261">
        <v>22</v>
      </c>
      <c r="U38" s="6255">
        <v>9</v>
      </c>
      <c r="V38" s="6263">
        <v>31</v>
      </c>
      <c r="W38" s="6261">
        <v>16</v>
      </c>
      <c r="X38" s="6255">
        <v>8</v>
      </c>
      <c r="Y38" s="6263">
        <v>24</v>
      </c>
      <c r="Z38" s="6261">
        <v>0</v>
      </c>
      <c r="AA38" s="6255">
        <v>0</v>
      </c>
      <c r="AB38" s="6262">
        <v>0</v>
      </c>
      <c r="AC38" s="6258">
        <v>38</v>
      </c>
      <c r="AD38" s="6255">
        <v>17</v>
      </c>
      <c r="AE38" s="6310">
        <v>55</v>
      </c>
      <c r="AF38" s="6272">
        <f t="shared" si="7"/>
        <v>88</v>
      </c>
      <c r="AG38" s="6273">
        <f t="shared" si="7"/>
        <v>128</v>
      </c>
      <c r="AH38" s="6274">
        <f t="shared" si="7"/>
        <v>216</v>
      </c>
      <c r="AI38" s="47"/>
    </row>
    <row r="39" spans="1:35" ht="78.75" customHeight="1">
      <c r="A39" s="6264" t="s">
        <v>335</v>
      </c>
      <c r="B39" s="6300">
        <v>25</v>
      </c>
      <c r="C39" s="6266">
        <v>5</v>
      </c>
      <c r="D39" s="6311">
        <v>30</v>
      </c>
      <c r="E39" s="6309">
        <v>0</v>
      </c>
      <c r="F39" s="6266">
        <v>20</v>
      </c>
      <c r="G39" s="6309">
        <v>20</v>
      </c>
      <c r="H39" s="6300">
        <v>20</v>
      </c>
      <c r="I39" s="6266">
        <v>17</v>
      </c>
      <c r="J39" s="6311">
        <v>37</v>
      </c>
      <c r="K39" s="6309">
        <v>16</v>
      </c>
      <c r="L39" s="6266">
        <v>20</v>
      </c>
      <c r="M39" s="6309">
        <v>36</v>
      </c>
      <c r="N39" s="6300">
        <v>22</v>
      </c>
      <c r="O39" s="6266">
        <v>9</v>
      </c>
      <c r="P39" s="6244">
        <v>31</v>
      </c>
      <c r="Q39" s="6308">
        <f t="shared" si="6"/>
        <v>83</v>
      </c>
      <c r="R39" s="6266">
        <f t="shared" si="6"/>
        <v>71</v>
      </c>
      <c r="S39" s="6268">
        <f>D39+G39+J39+M39+P39</f>
        <v>154</v>
      </c>
      <c r="T39" s="6300">
        <v>0</v>
      </c>
      <c r="U39" s="6266">
        <v>0</v>
      </c>
      <c r="V39" s="6311" t="s">
        <v>28</v>
      </c>
      <c r="W39" s="6309">
        <v>0</v>
      </c>
      <c r="X39" s="6266">
        <v>0</v>
      </c>
      <c r="Y39" s="6309">
        <v>0</v>
      </c>
      <c r="Z39" s="6300">
        <v>0</v>
      </c>
      <c r="AA39" s="6266">
        <v>0</v>
      </c>
      <c r="AB39" s="6309">
        <v>0</v>
      </c>
      <c r="AC39" s="6267">
        <v>0</v>
      </c>
      <c r="AD39" s="6266">
        <v>0</v>
      </c>
      <c r="AE39" s="6271">
        <v>0</v>
      </c>
      <c r="AF39" s="6272">
        <f t="shared" si="7"/>
        <v>83</v>
      </c>
      <c r="AG39" s="6273">
        <f t="shared" si="7"/>
        <v>71</v>
      </c>
      <c r="AH39" s="6274">
        <f t="shared" si="7"/>
        <v>154</v>
      </c>
    </row>
    <row r="40" spans="1:35" ht="48.75" customHeight="1">
      <c r="A40" s="6275" t="s">
        <v>346</v>
      </c>
      <c r="B40" s="6265">
        <v>20</v>
      </c>
      <c r="C40" s="6260">
        <v>0</v>
      </c>
      <c r="D40" s="6257">
        <v>20</v>
      </c>
      <c r="E40" s="6265">
        <v>10</v>
      </c>
      <c r="F40" s="6260">
        <v>1</v>
      </c>
      <c r="G40" s="6257">
        <v>11</v>
      </c>
      <c r="H40" s="6265">
        <v>36</v>
      </c>
      <c r="I40" s="6260">
        <v>29</v>
      </c>
      <c r="J40" s="6257">
        <v>65</v>
      </c>
      <c r="K40" s="6265">
        <v>86</v>
      </c>
      <c r="L40" s="6260">
        <v>38</v>
      </c>
      <c r="M40" s="6257">
        <v>124</v>
      </c>
      <c r="N40" s="6265">
        <v>60</v>
      </c>
      <c r="O40" s="6260">
        <v>19</v>
      </c>
      <c r="P40" s="6256">
        <v>79</v>
      </c>
      <c r="Q40" s="6308">
        <f t="shared" si="6"/>
        <v>212</v>
      </c>
      <c r="R40" s="6266">
        <f t="shared" si="6"/>
        <v>87</v>
      </c>
      <c r="S40" s="6268">
        <f>D40+G40+J40+M40+P40</f>
        <v>299</v>
      </c>
      <c r="T40" s="6300">
        <v>19</v>
      </c>
      <c r="U40" s="6266">
        <v>0</v>
      </c>
      <c r="V40" s="6307">
        <v>19</v>
      </c>
      <c r="W40" s="6300">
        <v>18</v>
      </c>
      <c r="X40" s="6266">
        <v>2</v>
      </c>
      <c r="Y40" s="6307">
        <v>20</v>
      </c>
      <c r="Z40" s="6300">
        <v>0</v>
      </c>
      <c r="AA40" s="6266">
        <v>0</v>
      </c>
      <c r="AB40" s="6309">
        <v>0</v>
      </c>
      <c r="AC40" s="6267">
        <v>37</v>
      </c>
      <c r="AD40" s="6266">
        <v>2</v>
      </c>
      <c r="AE40" s="6271">
        <v>39</v>
      </c>
      <c r="AF40" s="6272">
        <f t="shared" si="7"/>
        <v>249</v>
      </c>
      <c r="AG40" s="6273">
        <f t="shared" si="7"/>
        <v>89</v>
      </c>
      <c r="AH40" s="6274">
        <f t="shared" si="7"/>
        <v>338</v>
      </c>
    </row>
    <row r="41" spans="1:35" ht="54" customHeight="1">
      <c r="A41" s="6275" t="s">
        <v>338</v>
      </c>
      <c r="B41" s="6300">
        <v>20</v>
      </c>
      <c r="C41" s="6266">
        <v>0</v>
      </c>
      <c r="D41" s="6311">
        <v>20</v>
      </c>
      <c r="E41" s="6309">
        <v>20</v>
      </c>
      <c r="F41" s="6266">
        <v>1</v>
      </c>
      <c r="G41" s="6309">
        <v>21</v>
      </c>
      <c r="H41" s="6300">
        <v>27</v>
      </c>
      <c r="I41" s="6266">
        <v>13</v>
      </c>
      <c r="J41" s="6311">
        <v>40</v>
      </c>
      <c r="K41" s="6309">
        <v>27</v>
      </c>
      <c r="L41" s="6266">
        <v>8</v>
      </c>
      <c r="M41" s="6309">
        <v>35</v>
      </c>
      <c r="N41" s="6300">
        <v>17</v>
      </c>
      <c r="O41" s="6266">
        <v>11</v>
      </c>
      <c r="P41" s="6311">
        <v>28</v>
      </c>
      <c r="Q41" s="6267">
        <f t="shared" si="6"/>
        <v>111</v>
      </c>
      <c r="R41" s="6266">
        <f t="shared" si="6"/>
        <v>33</v>
      </c>
      <c r="S41" s="6268">
        <f t="shared" si="6"/>
        <v>144</v>
      </c>
      <c r="T41" s="6300">
        <v>24</v>
      </c>
      <c r="U41" s="6266">
        <v>1</v>
      </c>
      <c r="V41" s="6307">
        <v>25</v>
      </c>
      <c r="W41" s="6300">
        <v>18</v>
      </c>
      <c r="X41" s="6266">
        <v>7</v>
      </c>
      <c r="Y41" s="6307">
        <v>25</v>
      </c>
      <c r="Z41" s="6300">
        <v>0</v>
      </c>
      <c r="AA41" s="6266">
        <v>0</v>
      </c>
      <c r="AB41" s="6309">
        <v>0</v>
      </c>
      <c r="AC41" s="6267">
        <v>42</v>
      </c>
      <c r="AD41" s="6266">
        <v>8</v>
      </c>
      <c r="AE41" s="6271">
        <v>50</v>
      </c>
      <c r="AF41" s="6272">
        <f t="shared" si="7"/>
        <v>153</v>
      </c>
      <c r="AG41" s="6273">
        <f t="shared" si="7"/>
        <v>41</v>
      </c>
      <c r="AH41" s="6274">
        <f t="shared" si="7"/>
        <v>194</v>
      </c>
    </row>
    <row r="42" spans="1:35" ht="51" customHeight="1">
      <c r="A42" s="6312" t="s">
        <v>339</v>
      </c>
      <c r="B42" s="6281">
        <v>0</v>
      </c>
      <c r="C42" s="6313">
        <v>40</v>
      </c>
      <c r="D42" s="6314">
        <v>40</v>
      </c>
      <c r="E42" s="6281">
        <v>0</v>
      </c>
      <c r="F42" s="6313">
        <v>92</v>
      </c>
      <c r="G42" s="6314">
        <v>92</v>
      </c>
      <c r="H42" s="6281">
        <v>15</v>
      </c>
      <c r="I42" s="6313">
        <v>94</v>
      </c>
      <c r="J42" s="6314">
        <v>109</v>
      </c>
      <c r="K42" s="6281">
        <v>0</v>
      </c>
      <c r="L42" s="6313">
        <v>110</v>
      </c>
      <c r="M42" s="6314">
        <v>110</v>
      </c>
      <c r="N42" s="6281">
        <v>43</v>
      </c>
      <c r="O42" s="6313">
        <v>19</v>
      </c>
      <c r="P42" s="6314">
        <v>62</v>
      </c>
      <c r="Q42" s="6315">
        <f>B42+E42+H42+K42+N42</f>
        <v>58</v>
      </c>
      <c r="R42" s="6316">
        <f>C42+F42+I42+L42+O42</f>
        <v>355</v>
      </c>
      <c r="S42" s="6317">
        <f t="shared" si="6"/>
        <v>413</v>
      </c>
      <c r="T42" s="6265">
        <v>0</v>
      </c>
      <c r="U42" s="6316">
        <v>108</v>
      </c>
      <c r="V42" s="6257">
        <v>108</v>
      </c>
      <c r="W42" s="6265">
        <v>0</v>
      </c>
      <c r="X42" s="6316">
        <v>144</v>
      </c>
      <c r="Y42" s="6257">
        <v>144</v>
      </c>
      <c r="Z42" s="6265">
        <v>0</v>
      </c>
      <c r="AA42" s="6316">
        <v>6</v>
      </c>
      <c r="AB42" s="6256">
        <v>6</v>
      </c>
      <c r="AC42" s="6315">
        <v>0</v>
      </c>
      <c r="AD42" s="6316">
        <v>258</v>
      </c>
      <c r="AE42" s="6318">
        <v>258</v>
      </c>
      <c r="AF42" s="6281">
        <f t="shared" si="7"/>
        <v>58</v>
      </c>
      <c r="AG42" s="6273">
        <f t="shared" si="7"/>
        <v>613</v>
      </c>
      <c r="AH42" s="6292">
        <f>S42+AE42</f>
        <v>671</v>
      </c>
    </row>
    <row r="43" spans="1:35" ht="42.75" customHeight="1">
      <c r="A43" s="1322" t="s">
        <v>340</v>
      </c>
      <c r="B43" s="7">
        <f t="shared" ref="B43:AE43" si="10">SUM(B30:B42)</f>
        <v>278</v>
      </c>
      <c r="C43" s="7">
        <f t="shared" si="10"/>
        <v>105</v>
      </c>
      <c r="D43" s="7">
        <f t="shared" si="10"/>
        <v>383</v>
      </c>
      <c r="E43" s="7">
        <f t="shared" si="10"/>
        <v>288</v>
      </c>
      <c r="F43" s="7">
        <f t="shared" si="10"/>
        <v>340</v>
      </c>
      <c r="G43" s="7">
        <f t="shared" si="10"/>
        <v>628</v>
      </c>
      <c r="H43" s="7">
        <f t="shared" si="10"/>
        <v>367</v>
      </c>
      <c r="I43" s="7">
        <f t="shared" si="10"/>
        <v>413</v>
      </c>
      <c r="J43" s="7">
        <f t="shared" si="10"/>
        <v>780</v>
      </c>
      <c r="K43" s="7">
        <f t="shared" si="10"/>
        <v>412</v>
      </c>
      <c r="L43" s="7">
        <f t="shared" si="10"/>
        <v>489</v>
      </c>
      <c r="M43" s="7">
        <f t="shared" si="10"/>
        <v>901</v>
      </c>
      <c r="N43" s="7">
        <f t="shared" si="10"/>
        <v>428</v>
      </c>
      <c r="O43" s="7">
        <f t="shared" si="10"/>
        <v>280</v>
      </c>
      <c r="P43" s="7">
        <f t="shared" si="10"/>
        <v>708</v>
      </c>
      <c r="Q43" s="12">
        <f t="shared" si="10"/>
        <v>1773</v>
      </c>
      <c r="R43" s="12">
        <f t="shared" si="10"/>
        <v>1627</v>
      </c>
      <c r="S43" s="12">
        <f t="shared" si="10"/>
        <v>3400</v>
      </c>
      <c r="T43" s="7">
        <f t="shared" si="10"/>
        <v>191</v>
      </c>
      <c r="U43" s="7">
        <f t="shared" si="10"/>
        <v>410</v>
      </c>
      <c r="V43" s="7">
        <f t="shared" si="10"/>
        <v>601</v>
      </c>
      <c r="W43" s="7">
        <f t="shared" si="10"/>
        <v>155</v>
      </c>
      <c r="X43" s="7">
        <f t="shared" si="10"/>
        <v>554</v>
      </c>
      <c r="Y43" s="8">
        <f t="shared" si="10"/>
        <v>709</v>
      </c>
      <c r="Z43" s="7">
        <f t="shared" si="10"/>
        <v>4</v>
      </c>
      <c r="AA43" s="7">
        <f t="shared" si="10"/>
        <v>17</v>
      </c>
      <c r="AB43" s="22">
        <f t="shared" si="10"/>
        <v>21</v>
      </c>
      <c r="AC43" s="22">
        <f t="shared" si="10"/>
        <v>350</v>
      </c>
      <c r="AD43" s="22">
        <f t="shared" si="10"/>
        <v>981</v>
      </c>
      <c r="AE43" s="22">
        <f t="shared" si="10"/>
        <v>1331</v>
      </c>
      <c r="AF43" s="8">
        <f t="shared" ref="AF43" si="11">Q43+AC43</f>
        <v>2123</v>
      </c>
      <c r="AG43" s="25">
        <f t="shared" ref="AG43:AH43" si="12">R43+AD43</f>
        <v>2608</v>
      </c>
      <c r="AH43" s="26">
        <f t="shared" si="12"/>
        <v>4731</v>
      </c>
    </row>
    <row r="44" spans="1:35" s="1" customFormat="1" ht="31.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8"/>
      <c r="R44" s="28"/>
      <c r="S44" s="28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28"/>
      <c r="AG44" s="28"/>
      <c r="AH44" s="28"/>
    </row>
    <row r="45" spans="1:35" ht="57.75" customHeight="1">
      <c r="A45" s="7460" t="s">
        <v>401</v>
      </c>
      <c r="B45" s="7460"/>
      <c r="C45" s="7460"/>
      <c r="D45" s="7460"/>
      <c r="E45" s="7460"/>
      <c r="F45" s="7460"/>
      <c r="G45" s="7460"/>
      <c r="H45" s="7460"/>
      <c r="I45" s="7460"/>
      <c r="J45" s="7460"/>
      <c r="K45" s="7460"/>
      <c r="L45" s="7460"/>
      <c r="M45" s="7460"/>
      <c r="N45" s="7460"/>
      <c r="O45" s="7460"/>
      <c r="P45" s="7460"/>
      <c r="Q45" s="7460"/>
      <c r="R45" s="7460"/>
      <c r="S45" s="7460"/>
      <c r="T45" s="7460"/>
      <c r="U45" s="7460"/>
      <c r="V45" s="7460"/>
    </row>
    <row r="46" spans="1:35" ht="27" customHeight="1">
      <c r="A46" s="7468" t="s">
        <v>347</v>
      </c>
      <c r="B46" s="5915" t="s">
        <v>2</v>
      </c>
      <c r="C46" s="5916"/>
      <c r="D46" s="520"/>
      <c r="E46" s="5915" t="s">
        <v>3</v>
      </c>
      <c r="F46" s="5916"/>
      <c r="G46" s="520"/>
      <c r="H46" s="5915" t="s">
        <v>4</v>
      </c>
      <c r="I46" s="5916"/>
      <c r="J46" s="520"/>
      <c r="K46" s="5915" t="s">
        <v>5</v>
      </c>
      <c r="L46" s="5916"/>
      <c r="M46" s="520"/>
      <c r="N46" s="5915" t="s">
        <v>348</v>
      </c>
      <c r="O46" s="5916"/>
      <c r="P46" s="520"/>
      <c r="Q46" s="5915" t="s">
        <v>349</v>
      </c>
      <c r="R46" s="5916"/>
      <c r="S46" s="520"/>
      <c r="T46" s="7461" t="s">
        <v>328</v>
      </c>
      <c r="U46" s="7462"/>
      <c r="V46" s="7463"/>
      <c r="W46" s="29"/>
      <c r="X46" s="29"/>
      <c r="Y46" s="29"/>
      <c r="Z46" s="29"/>
      <c r="AA46" s="29"/>
    </row>
    <row r="47" spans="1:35" ht="25.5" customHeight="1">
      <c r="A47" s="7469"/>
      <c r="B47" s="521"/>
      <c r="C47" s="522"/>
      <c r="D47" s="523"/>
      <c r="E47" s="521"/>
      <c r="F47" s="522"/>
      <c r="G47" s="523"/>
      <c r="H47" s="521"/>
      <c r="I47" s="522"/>
      <c r="J47" s="523"/>
      <c r="K47" s="521"/>
      <c r="L47" s="522"/>
      <c r="M47" s="523"/>
      <c r="N47" s="521"/>
      <c r="O47" s="522"/>
      <c r="P47" s="523"/>
      <c r="Q47" s="521"/>
      <c r="R47" s="522"/>
      <c r="S47" s="523"/>
      <c r="T47" s="7464" t="s">
        <v>350</v>
      </c>
      <c r="U47" s="7465"/>
      <c r="V47" s="7466"/>
      <c r="W47" s="30"/>
      <c r="X47" s="30"/>
      <c r="Y47" s="30"/>
      <c r="Z47" s="30"/>
      <c r="AA47" s="30"/>
    </row>
    <row r="48" spans="1:35" ht="83.25" customHeight="1">
      <c r="A48" s="7469"/>
      <c r="B48" s="3" t="s">
        <v>326</v>
      </c>
      <c r="C48" s="4" t="s">
        <v>327</v>
      </c>
      <c r="D48" s="9" t="s">
        <v>328</v>
      </c>
      <c r="E48" s="3" t="s">
        <v>326</v>
      </c>
      <c r="F48" s="4" t="s">
        <v>327</v>
      </c>
      <c r="G48" s="9" t="s">
        <v>328</v>
      </c>
      <c r="H48" s="3" t="s">
        <v>326</v>
      </c>
      <c r="I48" s="4" t="s">
        <v>327</v>
      </c>
      <c r="J48" s="9" t="s">
        <v>328</v>
      </c>
      <c r="K48" s="3" t="s">
        <v>326</v>
      </c>
      <c r="L48" s="4" t="s">
        <v>327</v>
      </c>
      <c r="M48" s="9" t="s">
        <v>328</v>
      </c>
      <c r="N48" s="3" t="s">
        <v>326</v>
      </c>
      <c r="O48" s="4" t="s">
        <v>327</v>
      </c>
      <c r="P48" s="9" t="s">
        <v>328</v>
      </c>
      <c r="Q48" s="3" t="s">
        <v>326</v>
      </c>
      <c r="R48" s="4" t="s">
        <v>327</v>
      </c>
      <c r="S48" s="9" t="s">
        <v>328</v>
      </c>
      <c r="T48" s="3" t="s">
        <v>326</v>
      </c>
      <c r="U48" s="4" t="s">
        <v>327</v>
      </c>
      <c r="V48" s="9" t="s">
        <v>328</v>
      </c>
      <c r="W48" s="31"/>
      <c r="X48" s="31"/>
      <c r="Y48" s="31"/>
      <c r="Z48" s="31"/>
    </row>
    <row r="49" spans="1:31" ht="55.5" customHeight="1">
      <c r="A49" s="6319" t="s">
        <v>276</v>
      </c>
      <c r="B49" s="6320">
        <v>21</v>
      </c>
      <c r="C49" s="6321">
        <v>9</v>
      </c>
      <c r="D49" s="6322">
        <v>30</v>
      </c>
      <c r="E49" s="6320">
        <v>26</v>
      </c>
      <c r="F49" s="6321">
        <v>6</v>
      </c>
      <c r="G49" s="6323">
        <v>32</v>
      </c>
      <c r="H49" s="6324">
        <v>23</v>
      </c>
      <c r="I49" s="6321">
        <v>3</v>
      </c>
      <c r="J49" s="6322">
        <v>26</v>
      </c>
      <c r="K49" s="6320">
        <v>23</v>
      </c>
      <c r="L49" s="6321">
        <v>2</v>
      </c>
      <c r="M49" s="6323">
        <v>25</v>
      </c>
      <c r="N49" s="6324">
        <v>22</v>
      </c>
      <c r="O49" s="6321">
        <v>0</v>
      </c>
      <c r="P49" s="6322">
        <v>22</v>
      </c>
      <c r="Q49" s="6320">
        <v>20</v>
      </c>
      <c r="R49" s="6321">
        <v>1</v>
      </c>
      <c r="S49" s="6323">
        <v>21</v>
      </c>
      <c r="T49" s="6325">
        <f>B49+E49+K49+H49+N49+Q49</f>
        <v>135</v>
      </c>
      <c r="U49" s="6326">
        <f t="shared" ref="T49:V53" si="13">C49+F49+L49+I49+O49+R49</f>
        <v>21</v>
      </c>
      <c r="V49" s="6327">
        <f t="shared" si="13"/>
        <v>156</v>
      </c>
      <c r="W49" s="32"/>
      <c r="X49" s="32"/>
      <c r="Y49" s="32"/>
      <c r="Z49" s="32"/>
      <c r="AA49" s="32"/>
    </row>
    <row r="50" spans="1:31" ht="45" customHeight="1">
      <c r="A50" s="6328" t="s">
        <v>375</v>
      </c>
      <c r="B50" s="6329">
        <v>30</v>
      </c>
      <c r="C50" s="6229">
        <v>3</v>
      </c>
      <c r="D50" s="6330">
        <v>33</v>
      </c>
      <c r="E50" s="6329">
        <v>34</v>
      </c>
      <c r="F50" s="6229">
        <v>14</v>
      </c>
      <c r="G50" s="6331">
        <v>48</v>
      </c>
      <c r="H50" s="6230">
        <v>45</v>
      </c>
      <c r="I50" s="6229">
        <v>13</v>
      </c>
      <c r="J50" s="6330">
        <v>58</v>
      </c>
      <c r="K50" s="6329">
        <v>46</v>
      </c>
      <c r="L50" s="6229">
        <v>23</v>
      </c>
      <c r="M50" s="6331">
        <v>69</v>
      </c>
      <c r="N50" s="6230">
        <v>37</v>
      </c>
      <c r="O50" s="6229">
        <v>4</v>
      </c>
      <c r="P50" s="6330">
        <v>41</v>
      </c>
      <c r="Q50" s="6329">
        <v>0</v>
      </c>
      <c r="R50" s="6229">
        <v>0</v>
      </c>
      <c r="S50" s="6331">
        <v>0</v>
      </c>
      <c r="T50" s="6258">
        <f>B50+E50+K50+H50+N50+Q50</f>
        <v>192</v>
      </c>
      <c r="U50" s="6255">
        <f t="shared" ref="U50" si="14">C50+F50+L50+I50+O50+R50</f>
        <v>57</v>
      </c>
      <c r="V50" s="6259">
        <f t="shared" ref="V50" si="15">D50+G50+M50+J50+P50+S50</f>
        <v>249</v>
      </c>
      <c r="W50" s="32"/>
      <c r="X50" s="32"/>
      <c r="Y50" s="32"/>
      <c r="Z50" s="32"/>
      <c r="AA50" s="32"/>
    </row>
    <row r="51" spans="1:31" ht="49.5" customHeight="1">
      <c r="A51" s="6253" t="s">
        <v>0</v>
      </c>
      <c r="B51" s="6267">
        <v>466</v>
      </c>
      <c r="C51" s="6266">
        <v>1095</v>
      </c>
      <c r="D51" s="6271">
        <v>1561</v>
      </c>
      <c r="E51" s="6267">
        <v>437</v>
      </c>
      <c r="F51" s="6266">
        <v>779</v>
      </c>
      <c r="G51" s="6268">
        <v>1216</v>
      </c>
      <c r="H51" s="6307">
        <v>455</v>
      </c>
      <c r="I51" s="6266">
        <v>474</v>
      </c>
      <c r="J51" s="6271">
        <v>929</v>
      </c>
      <c r="K51" s="6267">
        <v>451</v>
      </c>
      <c r="L51" s="6266">
        <v>430</v>
      </c>
      <c r="M51" s="6268">
        <v>881</v>
      </c>
      <c r="N51" s="6307">
        <v>392</v>
      </c>
      <c r="O51" s="6266">
        <v>296</v>
      </c>
      <c r="P51" s="6271">
        <v>688</v>
      </c>
      <c r="Q51" s="6267">
        <v>363</v>
      </c>
      <c r="R51" s="6266">
        <v>154</v>
      </c>
      <c r="S51" s="6268">
        <v>517</v>
      </c>
      <c r="T51" s="6266">
        <f>B51+E51+K51+H51+N51+Q51</f>
        <v>2564</v>
      </c>
      <c r="U51" s="6266">
        <f>C51+F51+L51+I51+O51+R51</f>
        <v>3228</v>
      </c>
      <c r="V51" s="6268">
        <f>D51+G51+M51+J51+P51+S51</f>
        <v>5792</v>
      </c>
      <c r="W51" s="32"/>
      <c r="X51" s="32"/>
      <c r="Y51" s="32"/>
      <c r="Z51" s="32"/>
      <c r="AA51" s="32"/>
    </row>
    <row r="52" spans="1:31" ht="56.25" customHeight="1">
      <c r="A52" s="6332" t="s">
        <v>351</v>
      </c>
      <c r="B52" s="6267">
        <v>24</v>
      </c>
      <c r="C52" s="6266">
        <v>1</v>
      </c>
      <c r="D52" s="6271">
        <v>25</v>
      </c>
      <c r="E52" s="6267">
        <v>26</v>
      </c>
      <c r="F52" s="6266">
        <v>0</v>
      </c>
      <c r="G52" s="6268">
        <v>26</v>
      </c>
      <c r="H52" s="6307">
        <v>21</v>
      </c>
      <c r="I52" s="6266">
        <v>0</v>
      </c>
      <c r="J52" s="6271">
        <v>21</v>
      </c>
      <c r="K52" s="6267">
        <v>12</v>
      </c>
      <c r="L52" s="6266">
        <v>0</v>
      </c>
      <c r="M52" s="6268">
        <v>12</v>
      </c>
      <c r="N52" s="6307">
        <v>23</v>
      </c>
      <c r="O52" s="6266">
        <v>0</v>
      </c>
      <c r="P52" s="6271">
        <v>23</v>
      </c>
      <c r="Q52" s="6267">
        <v>8</v>
      </c>
      <c r="R52" s="6266">
        <v>0</v>
      </c>
      <c r="S52" s="6268">
        <v>8</v>
      </c>
      <c r="T52" s="6267">
        <f t="shared" si="13"/>
        <v>114</v>
      </c>
      <c r="U52" s="6266">
        <f t="shared" si="13"/>
        <v>1</v>
      </c>
      <c r="V52" s="6268">
        <f t="shared" si="13"/>
        <v>115</v>
      </c>
      <c r="W52" s="32"/>
      <c r="X52" s="32"/>
      <c r="Y52" s="32"/>
      <c r="Z52" s="32"/>
      <c r="AA52" s="32"/>
    </row>
    <row r="53" spans="1:31" ht="45" customHeight="1">
      <c r="A53" s="6241" t="s">
        <v>333</v>
      </c>
      <c r="B53" s="6315">
        <v>83</v>
      </c>
      <c r="C53" s="6316">
        <v>2</v>
      </c>
      <c r="D53" s="6318">
        <v>85</v>
      </c>
      <c r="E53" s="6315">
        <v>78</v>
      </c>
      <c r="F53" s="6316">
        <v>0</v>
      </c>
      <c r="G53" s="6317">
        <v>78</v>
      </c>
      <c r="H53" s="6333">
        <v>78</v>
      </c>
      <c r="I53" s="6316">
        <v>4</v>
      </c>
      <c r="J53" s="6318">
        <v>82</v>
      </c>
      <c r="K53" s="6315">
        <v>74</v>
      </c>
      <c r="L53" s="6316">
        <v>2</v>
      </c>
      <c r="M53" s="6317">
        <v>76</v>
      </c>
      <c r="N53" s="6333">
        <v>63</v>
      </c>
      <c r="O53" s="6316">
        <v>0</v>
      </c>
      <c r="P53" s="6318">
        <v>63</v>
      </c>
      <c r="Q53" s="6315">
        <v>0</v>
      </c>
      <c r="R53" s="6316">
        <v>0</v>
      </c>
      <c r="S53" s="6269">
        <v>0</v>
      </c>
      <c r="T53" s="6277">
        <f t="shared" si="13"/>
        <v>376</v>
      </c>
      <c r="U53" s="6266">
        <f t="shared" si="13"/>
        <v>8</v>
      </c>
      <c r="V53" s="6269">
        <f t="shared" si="13"/>
        <v>384</v>
      </c>
      <c r="W53" s="32"/>
      <c r="X53" s="32"/>
      <c r="Y53" s="32"/>
      <c r="Z53" s="32"/>
      <c r="AA53" s="32"/>
    </row>
    <row r="54" spans="1:31" ht="38.25" customHeight="1">
      <c r="A54" s="1322" t="s">
        <v>340</v>
      </c>
      <c r="B54" s="12">
        <f t="shared" ref="B54:V54" si="16">SUM(B49:B53)</f>
        <v>624</v>
      </c>
      <c r="C54" s="13">
        <f t="shared" si="16"/>
        <v>1110</v>
      </c>
      <c r="D54" s="14">
        <f t="shared" si="16"/>
        <v>1734</v>
      </c>
      <c r="E54" s="12">
        <f t="shared" si="16"/>
        <v>601</v>
      </c>
      <c r="F54" s="13">
        <f t="shared" si="16"/>
        <v>799</v>
      </c>
      <c r="G54" s="15">
        <f t="shared" si="16"/>
        <v>1400</v>
      </c>
      <c r="H54" s="16">
        <f t="shared" si="16"/>
        <v>622</v>
      </c>
      <c r="I54" s="13">
        <f t="shared" si="16"/>
        <v>494</v>
      </c>
      <c r="J54" s="14">
        <f t="shared" si="16"/>
        <v>1116</v>
      </c>
      <c r="K54" s="12">
        <f t="shared" si="16"/>
        <v>606</v>
      </c>
      <c r="L54" s="12">
        <f t="shared" si="16"/>
        <v>457</v>
      </c>
      <c r="M54" s="15">
        <f t="shared" si="16"/>
        <v>1063</v>
      </c>
      <c r="N54" s="16">
        <f t="shared" si="16"/>
        <v>537</v>
      </c>
      <c r="O54" s="13">
        <f t="shared" si="16"/>
        <v>300</v>
      </c>
      <c r="P54" s="14">
        <f t="shared" si="16"/>
        <v>837</v>
      </c>
      <c r="Q54" s="12">
        <f t="shared" si="16"/>
        <v>391</v>
      </c>
      <c r="R54" s="13">
        <f t="shared" si="16"/>
        <v>155</v>
      </c>
      <c r="S54" s="26">
        <f t="shared" si="16"/>
        <v>546</v>
      </c>
      <c r="T54" s="7">
        <f t="shared" si="16"/>
        <v>3381</v>
      </c>
      <c r="U54" s="25">
        <f t="shared" si="16"/>
        <v>3315</v>
      </c>
      <c r="V54" s="26">
        <f t="shared" si="16"/>
        <v>6696</v>
      </c>
      <c r="W54" s="33"/>
      <c r="X54" s="33"/>
      <c r="Y54" s="33"/>
      <c r="Z54" s="32"/>
      <c r="AA54" s="32"/>
      <c r="AB54" s="1"/>
    </row>
    <row r="55" spans="1:31" ht="101.25" customHeight="1">
      <c r="A55" s="7467" t="s">
        <v>402</v>
      </c>
      <c r="B55" s="7467"/>
      <c r="C55" s="7467"/>
      <c r="D55" s="7467"/>
      <c r="E55" s="7467"/>
      <c r="F55" s="7467"/>
      <c r="G55" s="7467"/>
      <c r="H55" s="7467"/>
      <c r="I55" s="7467"/>
      <c r="J55" s="7467"/>
      <c r="K55" s="7467"/>
      <c r="L55" s="7467"/>
      <c r="M55" s="7467"/>
      <c r="N55" s="7467"/>
      <c r="O55" s="7467"/>
      <c r="P55" s="7467"/>
      <c r="Q55" s="7467"/>
      <c r="R55" s="7467"/>
      <c r="S55" s="7467"/>
      <c r="T55" s="7467"/>
      <c r="U55" s="7467"/>
      <c r="V55" s="7467"/>
      <c r="W55" s="33"/>
      <c r="X55" s="33"/>
      <c r="Y55" s="33"/>
      <c r="Z55" s="32"/>
      <c r="AA55" s="32"/>
      <c r="AB55" s="1"/>
    </row>
    <row r="56" spans="1:31" ht="39.75" customHeight="1">
      <c r="A56" s="1323" t="s">
        <v>322</v>
      </c>
      <c r="B56" s="479" t="s">
        <v>2</v>
      </c>
      <c r="C56" s="17"/>
      <c r="D56" s="18"/>
      <c r="E56" s="479" t="s">
        <v>3</v>
      </c>
      <c r="F56" s="17"/>
      <c r="G56" s="18"/>
      <c r="H56" s="479" t="s">
        <v>4</v>
      </c>
      <c r="I56" s="17"/>
      <c r="J56" s="18"/>
      <c r="K56" s="479" t="s">
        <v>5</v>
      </c>
      <c r="L56" s="17"/>
      <c r="M56" s="18"/>
      <c r="N56" s="479" t="s">
        <v>348</v>
      </c>
      <c r="O56" s="17"/>
      <c r="P56" s="18"/>
      <c r="Q56" s="479" t="s">
        <v>349</v>
      </c>
      <c r="R56" s="5916"/>
      <c r="S56" s="520"/>
      <c r="T56" s="7461" t="s">
        <v>328</v>
      </c>
      <c r="U56" s="7462"/>
      <c r="V56" s="7463"/>
      <c r="W56" s="33"/>
      <c r="X56" s="33"/>
      <c r="Y56" s="33"/>
      <c r="Z56" s="32"/>
      <c r="AA56" s="32"/>
      <c r="AB56" s="1"/>
    </row>
    <row r="57" spans="1:31" ht="82.5" customHeight="1">
      <c r="A57" s="1324"/>
      <c r="B57" s="3" t="s">
        <v>326</v>
      </c>
      <c r="C57" s="4" t="s">
        <v>327</v>
      </c>
      <c r="D57" s="9" t="s">
        <v>328</v>
      </c>
      <c r="E57" s="3" t="s">
        <v>326</v>
      </c>
      <c r="F57" s="4" t="s">
        <v>327</v>
      </c>
      <c r="G57" s="9" t="s">
        <v>328</v>
      </c>
      <c r="H57" s="3" t="s">
        <v>326</v>
      </c>
      <c r="I57" s="4" t="s">
        <v>327</v>
      </c>
      <c r="J57" s="9" t="s">
        <v>328</v>
      </c>
      <c r="K57" s="3" t="s">
        <v>326</v>
      </c>
      <c r="L57" s="4" t="s">
        <v>327</v>
      </c>
      <c r="M57" s="9" t="s">
        <v>328</v>
      </c>
      <c r="N57" s="3" t="s">
        <v>326</v>
      </c>
      <c r="O57" s="4" t="s">
        <v>327</v>
      </c>
      <c r="P57" s="9" t="s">
        <v>328</v>
      </c>
      <c r="Q57" s="3" t="s">
        <v>326</v>
      </c>
      <c r="R57" s="4" t="s">
        <v>327</v>
      </c>
      <c r="S57" s="9" t="s">
        <v>328</v>
      </c>
      <c r="T57" s="3" t="s">
        <v>326</v>
      </c>
      <c r="U57" s="4" t="s">
        <v>327</v>
      </c>
      <c r="V57" s="9" t="s">
        <v>328</v>
      </c>
      <c r="W57" s="33"/>
      <c r="X57" s="33"/>
      <c r="Y57" s="33"/>
      <c r="Z57" s="32"/>
      <c r="AA57" s="32"/>
      <c r="AB57" s="1"/>
    </row>
    <row r="58" spans="1:31" ht="57.75" customHeight="1" thickBot="1">
      <c r="A58" s="6334" t="s">
        <v>351</v>
      </c>
      <c r="B58" s="6335">
        <v>0</v>
      </c>
      <c r="C58" s="6336">
        <v>0</v>
      </c>
      <c r="D58" s="6337">
        <v>0</v>
      </c>
      <c r="E58" s="6335">
        <v>0</v>
      </c>
      <c r="F58" s="6336">
        <v>0</v>
      </c>
      <c r="G58" s="6337">
        <v>0</v>
      </c>
      <c r="H58" s="6335">
        <v>0</v>
      </c>
      <c r="I58" s="6336">
        <v>0</v>
      </c>
      <c r="J58" s="6338">
        <v>0</v>
      </c>
      <c r="K58" s="6335">
        <v>0</v>
      </c>
      <c r="L58" s="6336">
        <v>0</v>
      </c>
      <c r="M58" s="6338">
        <v>0</v>
      </c>
      <c r="N58" s="6339">
        <v>4</v>
      </c>
      <c r="O58" s="6336">
        <v>1</v>
      </c>
      <c r="P58" s="6337">
        <v>5</v>
      </c>
      <c r="Q58" s="6335">
        <v>0</v>
      </c>
      <c r="R58" s="6336">
        <v>3</v>
      </c>
      <c r="S58" s="6337">
        <v>3</v>
      </c>
      <c r="T58" s="6335">
        <f>B58+E58+K58+H58+N58+Q58</f>
        <v>4</v>
      </c>
      <c r="U58" s="6336">
        <f>C58+F58+L58+I58+O58+R58</f>
        <v>4</v>
      </c>
      <c r="V58" s="6338">
        <f>D58+G58+M58+J58+P58+S58</f>
        <v>8</v>
      </c>
      <c r="W58" s="34"/>
      <c r="X58" s="34"/>
      <c r="Y58" s="34"/>
      <c r="Z58" s="44"/>
      <c r="AA58" s="44"/>
      <c r="AB58" s="45"/>
      <c r="AC58" s="20"/>
      <c r="AD58" s="20"/>
      <c r="AE58" s="20"/>
    </row>
    <row r="59" spans="1:31" ht="40.5" customHeight="1" thickBot="1">
      <c r="A59" s="1322" t="s">
        <v>340</v>
      </c>
      <c r="B59" s="12">
        <f t="shared" ref="B59:V59" si="17">SUM(B58:B58)</f>
        <v>0</v>
      </c>
      <c r="C59" s="13">
        <f t="shared" si="17"/>
        <v>0</v>
      </c>
      <c r="D59" s="14">
        <f t="shared" si="17"/>
        <v>0</v>
      </c>
      <c r="E59" s="12">
        <f t="shared" si="17"/>
        <v>0</v>
      </c>
      <c r="F59" s="13">
        <f t="shared" si="17"/>
        <v>0</v>
      </c>
      <c r="G59" s="15">
        <f t="shared" si="17"/>
        <v>0</v>
      </c>
      <c r="H59" s="16">
        <f t="shared" si="17"/>
        <v>0</v>
      </c>
      <c r="I59" s="13">
        <f t="shared" si="17"/>
        <v>0</v>
      </c>
      <c r="J59" s="13">
        <f t="shared" si="17"/>
        <v>0</v>
      </c>
      <c r="K59" s="7">
        <f t="shared" ref="K59:P59" si="18">SUM(K58:K58)</f>
        <v>0</v>
      </c>
      <c r="L59" s="13">
        <f t="shared" si="18"/>
        <v>0</v>
      </c>
      <c r="M59" s="14">
        <f t="shared" si="18"/>
        <v>0</v>
      </c>
      <c r="N59" s="12">
        <f t="shared" si="18"/>
        <v>4</v>
      </c>
      <c r="O59" s="13">
        <f t="shared" si="18"/>
        <v>1</v>
      </c>
      <c r="P59" s="15">
        <f t="shared" si="18"/>
        <v>5</v>
      </c>
      <c r="Q59" s="16">
        <v>0</v>
      </c>
      <c r="R59" s="13">
        <v>0</v>
      </c>
      <c r="S59" s="14">
        <v>0</v>
      </c>
      <c r="T59" s="7">
        <f t="shared" si="17"/>
        <v>4</v>
      </c>
      <c r="U59" s="7">
        <f t="shared" si="17"/>
        <v>4</v>
      </c>
      <c r="V59" s="982">
        <f t="shared" si="17"/>
        <v>8</v>
      </c>
      <c r="W59" s="35"/>
      <c r="X59" s="35"/>
      <c r="Y59" s="35"/>
      <c r="Z59" s="35"/>
      <c r="AA59" s="35"/>
      <c r="AB59" s="45"/>
      <c r="AC59" s="20"/>
      <c r="AD59" s="20"/>
      <c r="AE59" s="20"/>
    </row>
    <row r="60" spans="1:31" ht="9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ht="21.75" customHeight="1">
      <c r="A61" s="7500" t="s">
        <v>403</v>
      </c>
      <c r="B61" s="7500"/>
      <c r="C61" s="7500"/>
      <c r="D61" s="7500"/>
      <c r="E61" s="7500"/>
      <c r="F61" s="7500"/>
      <c r="G61" s="7500"/>
      <c r="H61" s="7500"/>
      <c r="I61" s="7500"/>
      <c r="J61" s="7500"/>
      <c r="K61" s="7500"/>
      <c r="L61" s="7500"/>
      <c r="M61" s="7500"/>
      <c r="N61" s="7500"/>
      <c r="O61" s="7500"/>
      <c r="P61" s="7500"/>
      <c r="Q61" s="7500"/>
      <c r="R61" s="7500"/>
      <c r="S61" s="7500"/>
      <c r="T61" s="7500"/>
      <c r="U61" s="7500"/>
      <c r="V61" s="7500"/>
      <c r="W61" s="7500"/>
      <c r="X61" s="7500"/>
      <c r="Y61" s="7500"/>
      <c r="Z61" s="7500"/>
      <c r="AA61" s="7500"/>
      <c r="AB61" s="7500"/>
      <c r="AC61" s="20"/>
      <c r="AD61" s="20"/>
      <c r="AE61" s="20"/>
    </row>
    <row r="62" spans="1:31" ht="10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ht="25.5" customHeight="1">
      <c r="A63" s="7477" t="s">
        <v>322</v>
      </c>
      <c r="B63" s="7480">
        <v>1</v>
      </c>
      <c r="C63" s="7481"/>
      <c r="D63" s="7482"/>
      <c r="E63" s="7486" t="s">
        <v>3</v>
      </c>
      <c r="F63" s="7487"/>
      <c r="G63" s="7488"/>
      <c r="H63" s="7486" t="s">
        <v>4</v>
      </c>
      <c r="I63" s="7487"/>
      <c r="J63" s="7488"/>
      <c r="K63" s="7486" t="s">
        <v>5</v>
      </c>
      <c r="L63" s="7487"/>
      <c r="M63" s="7488"/>
      <c r="N63" s="7486">
        <v>5</v>
      </c>
      <c r="O63" s="7487"/>
      <c r="P63" s="7488"/>
      <c r="Q63" s="7490" t="s">
        <v>22</v>
      </c>
      <c r="R63" s="7491"/>
      <c r="S63" s="7492"/>
      <c r="T63" s="7501" t="s">
        <v>36</v>
      </c>
      <c r="U63" s="7471"/>
      <c r="V63" s="7472"/>
      <c r="W63" s="7470" t="s">
        <v>37</v>
      </c>
      <c r="X63" s="7471"/>
      <c r="Y63" s="7472"/>
      <c r="Z63" s="7470" t="s">
        <v>45</v>
      </c>
      <c r="AA63" s="7471"/>
      <c r="AB63" s="7472"/>
      <c r="AC63" s="7496" t="s">
        <v>324</v>
      </c>
      <c r="AD63" s="7497"/>
      <c r="AE63" s="7498"/>
    </row>
    <row r="64" spans="1:31" ht="21" customHeight="1">
      <c r="A64" s="7478"/>
      <c r="B64" s="7483"/>
      <c r="C64" s="7484"/>
      <c r="D64" s="7485"/>
      <c r="E64" s="7489"/>
      <c r="F64" s="7484"/>
      <c r="G64" s="7485"/>
      <c r="H64" s="7489"/>
      <c r="I64" s="7484"/>
      <c r="J64" s="7485"/>
      <c r="K64" s="7489"/>
      <c r="L64" s="7484"/>
      <c r="M64" s="7485"/>
      <c r="N64" s="7489"/>
      <c r="O64" s="7484"/>
      <c r="P64" s="7485"/>
      <c r="Q64" s="7493"/>
      <c r="R64" s="7494"/>
      <c r="S64" s="7495"/>
      <c r="T64" s="7473" t="s">
        <v>39</v>
      </c>
      <c r="U64" s="7474"/>
      <c r="V64" s="7475"/>
      <c r="W64" s="7476" t="s">
        <v>39</v>
      </c>
      <c r="X64" s="7474"/>
      <c r="Y64" s="7475"/>
      <c r="Z64" s="7476" t="s">
        <v>39</v>
      </c>
      <c r="AA64" s="7474"/>
      <c r="AB64" s="7475"/>
      <c r="AC64" s="7499"/>
      <c r="AD64" s="7494"/>
      <c r="AE64" s="7495"/>
    </row>
    <row r="65" spans="1:33" ht="80.25" customHeight="1">
      <c r="A65" s="7479"/>
      <c r="B65" s="3" t="s">
        <v>326</v>
      </c>
      <c r="C65" s="4" t="s">
        <v>327</v>
      </c>
      <c r="D65" s="9" t="s">
        <v>328</v>
      </c>
      <c r="E65" s="3" t="s">
        <v>326</v>
      </c>
      <c r="F65" s="4" t="s">
        <v>327</v>
      </c>
      <c r="G65" s="9" t="s">
        <v>328</v>
      </c>
      <c r="H65" s="3" t="s">
        <v>326</v>
      </c>
      <c r="I65" s="4" t="s">
        <v>327</v>
      </c>
      <c r="J65" s="9" t="s">
        <v>328</v>
      </c>
      <c r="K65" s="3" t="s">
        <v>326</v>
      </c>
      <c r="L65" s="4" t="s">
        <v>327</v>
      </c>
      <c r="M65" s="9" t="s">
        <v>328</v>
      </c>
      <c r="N65" s="3" t="s">
        <v>326</v>
      </c>
      <c r="O65" s="4" t="s">
        <v>327</v>
      </c>
      <c r="P65" s="9" t="s">
        <v>328</v>
      </c>
      <c r="Q65" s="3" t="s">
        <v>326</v>
      </c>
      <c r="R65" s="4" t="s">
        <v>327</v>
      </c>
      <c r="S65" s="9" t="s">
        <v>328</v>
      </c>
      <c r="T65" s="3" t="s">
        <v>326</v>
      </c>
      <c r="U65" s="4" t="s">
        <v>327</v>
      </c>
      <c r="V65" s="9" t="s">
        <v>328</v>
      </c>
      <c r="W65" s="3" t="s">
        <v>326</v>
      </c>
      <c r="X65" s="4" t="s">
        <v>327</v>
      </c>
      <c r="Y65" s="9" t="s">
        <v>328</v>
      </c>
      <c r="Z65" s="3" t="s">
        <v>326</v>
      </c>
      <c r="AA65" s="4" t="s">
        <v>327</v>
      </c>
      <c r="AB65" s="9" t="s">
        <v>328</v>
      </c>
      <c r="AC65" s="3" t="s">
        <v>326</v>
      </c>
      <c r="AD65" s="4" t="s">
        <v>327</v>
      </c>
      <c r="AE65" s="9" t="s">
        <v>328</v>
      </c>
    </row>
    <row r="66" spans="1:33" ht="33.75" customHeight="1">
      <c r="A66" s="6253" t="s">
        <v>330</v>
      </c>
      <c r="B66" s="6208">
        <v>9</v>
      </c>
      <c r="C66" s="6202">
        <v>15</v>
      </c>
      <c r="D66" s="6209">
        <v>24</v>
      </c>
      <c r="E66" s="6208">
        <v>14</v>
      </c>
      <c r="F66" s="6202">
        <v>18</v>
      </c>
      <c r="G66" s="6340">
        <v>32</v>
      </c>
      <c r="H66" s="6208">
        <v>11</v>
      </c>
      <c r="I66" s="6202">
        <v>26</v>
      </c>
      <c r="J66" s="6209">
        <v>37</v>
      </c>
      <c r="K66" s="6203">
        <v>0</v>
      </c>
      <c r="L66" s="6202">
        <v>25</v>
      </c>
      <c r="M66" s="6209">
        <v>25</v>
      </c>
      <c r="N66" s="6203">
        <v>0</v>
      </c>
      <c r="O66" s="6202">
        <v>0</v>
      </c>
      <c r="P66" s="6340">
        <v>0</v>
      </c>
      <c r="Q66" s="6288">
        <f>B66+E66+H66+K66+N66</f>
        <v>34</v>
      </c>
      <c r="R66" s="6206">
        <f t="shared" ref="R66:S72" si="19">C66+F66+I66+L66+O66</f>
        <v>84</v>
      </c>
      <c r="S66" s="6341">
        <f t="shared" si="19"/>
        <v>118</v>
      </c>
      <c r="T66" s="6208">
        <v>0</v>
      </c>
      <c r="U66" s="6202">
        <v>24</v>
      </c>
      <c r="V66" s="6209">
        <v>24</v>
      </c>
      <c r="W66" s="6208">
        <v>0</v>
      </c>
      <c r="X66" s="6202">
        <v>0</v>
      </c>
      <c r="Y66" s="6209">
        <v>0</v>
      </c>
      <c r="Z66" s="6208">
        <v>0</v>
      </c>
      <c r="AA66" s="6202">
        <v>0</v>
      </c>
      <c r="AB66" s="6209">
        <v>0</v>
      </c>
      <c r="AC66" s="6205">
        <f t="shared" ref="AC66:AE72" si="20">Q66+T66+W66+Z66</f>
        <v>34</v>
      </c>
      <c r="AD66" s="6206">
        <f t="shared" si="20"/>
        <v>108</v>
      </c>
      <c r="AE66" s="6207">
        <f t="shared" si="20"/>
        <v>142</v>
      </c>
    </row>
    <row r="67" spans="1:33" ht="42.75" customHeight="1">
      <c r="A67" s="6227" t="s">
        <v>276</v>
      </c>
      <c r="B67" s="6249">
        <v>0</v>
      </c>
      <c r="C67" s="6246">
        <v>0</v>
      </c>
      <c r="D67" s="6251">
        <v>0</v>
      </c>
      <c r="E67" s="6342">
        <v>0</v>
      </c>
      <c r="F67" s="6211">
        <v>0</v>
      </c>
      <c r="G67" s="6343">
        <v>0</v>
      </c>
      <c r="H67" s="6342">
        <v>10</v>
      </c>
      <c r="I67" s="6211">
        <v>3</v>
      </c>
      <c r="J67" s="6343">
        <v>13</v>
      </c>
      <c r="K67" s="6342">
        <v>10</v>
      </c>
      <c r="L67" s="6211">
        <v>1</v>
      </c>
      <c r="M67" s="6343">
        <v>11</v>
      </c>
      <c r="N67" s="6249">
        <v>6</v>
      </c>
      <c r="O67" s="6211">
        <v>1</v>
      </c>
      <c r="P67" s="6212">
        <v>7</v>
      </c>
      <c r="Q67" s="6245">
        <f>B67+E67+H67+K67+N67</f>
        <v>26</v>
      </c>
      <c r="R67" s="6246">
        <f t="shared" si="19"/>
        <v>5</v>
      </c>
      <c r="S67" s="6252">
        <f t="shared" si="19"/>
        <v>31</v>
      </c>
      <c r="T67" s="6342">
        <v>0</v>
      </c>
      <c r="U67" s="6211">
        <v>0</v>
      </c>
      <c r="V67" s="6212">
        <v>0</v>
      </c>
      <c r="W67" s="6342">
        <v>0</v>
      </c>
      <c r="X67" s="6211">
        <v>0</v>
      </c>
      <c r="Y67" s="6212">
        <v>0</v>
      </c>
      <c r="Z67" s="6342">
        <v>0</v>
      </c>
      <c r="AA67" s="6211">
        <v>0</v>
      </c>
      <c r="AB67" s="6212">
        <v>0</v>
      </c>
      <c r="AC67" s="6249">
        <f t="shared" si="20"/>
        <v>26</v>
      </c>
      <c r="AD67" s="6246">
        <f t="shared" si="20"/>
        <v>5</v>
      </c>
      <c r="AE67" s="6250">
        <f t="shared" si="20"/>
        <v>31</v>
      </c>
    </row>
    <row r="68" spans="1:33" ht="45" customHeight="1">
      <c r="A68" s="6328" t="s">
        <v>375</v>
      </c>
      <c r="B68" s="6261">
        <v>0</v>
      </c>
      <c r="C68" s="6255">
        <v>0</v>
      </c>
      <c r="D68" s="6263">
        <v>0</v>
      </c>
      <c r="E68" s="6228">
        <v>0</v>
      </c>
      <c r="F68" s="6229">
        <v>0</v>
      </c>
      <c r="G68" s="6233">
        <v>0</v>
      </c>
      <c r="H68" s="6228">
        <v>0</v>
      </c>
      <c r="I68" s="6229">
        <v>0</v>
      </c>
      <c r="J68" s="6233">
        <v>0</v>
      </c>
      <c r="K68" s="6228">
        <v>0</v>
      </c>
      <c r="L68" s="6229">
        <v>1</v>
      </c>
      <c r="M68" s="6233">
        <v>1</v>
      </c>
      <c r="N68" s="6258">
        <v>13</v>
      </c>
      <c r="O68" s="6229">
        <v>1</v>
      </c>
      <c r="P68" s="6331">
        <v>14</v>
      </c>
      <c r="Q68" s="6245">
        <f>B68+E68+H68+K68+N68</f>
        <v>13</v>
      </c>
      <c r="R68" s="6246">
        <f t="shared" ref="R68" si="21">C68+F68+I68+L68+O68</f>
        <v>2</v>
      </c>
      <c r="S68" s="6252">
        <f t="shared" ref="S68" si="22">D68+G68+J68+M68+P68</f>
        <v>15</v>
      </c>
      <c r="T68" s="6233">
        <v>0</v>
      </c>
      <c r="U68" s="6229">
        <v>13</v>
      </c>
      <c r="V68" s="6233">
        <v>13</v>
      </c>
      <c r="W68" s="6228">
        <v>0</v>
      </c>
      <c r="X68" s="6229">
        <v>10</v>
      </c>
      <c r="Y68" s="6344">
        <v>10</v>
      </c>
      <c r="Z68" s="6233">
        <v>0</v>
      </c>
      <c r="AA68" s="6229">
        <v>0</v>
      </c>
      <c r="AB68" s="6233">
        <v>0</v>
      </c>
      <c r="AC68" s="6249">
        <f t="shared" ref="AC68" si="23">Q68+T68+W68+Z68</f>
        <v>13</v>
      </c>
      <c r="AD68" s="6246">
        <f t="shared" ref="AD68" si="24">R68+U68+X68+AA68</f>
        <v>25</v>
      </c>
      <c r="AE68" s="6250">
        <f t="shared" ref="AE68" si="25">S68+V68+Y68+AB68</f>
        <v>38</v>
      </c>
    </row>
    <row r="69" spans="1:33" ht="42.75" customHeight="1">
      <c r="A69" s="6241" t="s">
        <v>334</v>
      </c>
      <c r="B69" s="6245">
        <v>0</v>
      </c>
      <c r="C69" s="6246">
        <v>10</v>
      </c>
      <c r="D69" s="6248">
        <v>10</v>
      </c>
      <c r="E69" s="6245">
        <v>0</v>
      </c>
      <c r="F69" s="6246">
        <v>0</v>
      </c>
      <c r="G69" s="6247">
        <v>0</v>
      </c>
      <c r="H69" s="6245">
        <v>0</v>
      </c>
      <c r="I69" s="6246">
        <v>0</v>
      </c>
      <c r="J69" s="6247">
        <v>0</v>
      </c>
      <c r="K69" s="6245">
        <v>0</v>
      </c>
      <c r="L69" s="6246">
        <v>0</v>
      </c>
      <c r="M69" s="6247">
        <v>0</v>
      </c>
      <c r="N69" s="6249">
        <v>0</v>
      </c>
      <c r="O69" s="6246">
        <v>0</v>
      </c>
      <c r="P69" s="6250">
        <v>0</v>
      </c>
      <c r="Q69" s="6249">
        <f t="shared" ref="Q69" si="26">B69+E69+H69+K69+N69</f>
        <v>0</v>
      </c>
      <c r="R69" s="6246">
        <f t="shared" si="19"/>
        <v>10</v>
      </c>
      <c r="S69" s="6250">
        <f>D69+G69+J69+M69+P69</f>
        <v>10</v>
      </c>
      <c r="T69" s="6248">
        <v>0</v>
      </c>
      <c r="U69" s="6246">
        <v>0</v>
      </c>
      <c r="V69" s="6248">
        <v>0</v>
      </c>
      <c r="W69" s="6245">
        <v>0</v>
      </c>
      <c r="X69" s="6246">
        <v>0</v>
      </c>
      <c r="Y69" s="6252">
        <v>0</v>
      </c>
      <c r="Z69" s="6248">
        <v>0</v>
      </c>
      <c r="AA69" s="6246">
        <v>0</v>
      </c>
      <c r="AB69" s="6248">
        <v>0</v>
      </c>
      <c r="AC69" s="6249">
        <f t="shared" ref="AC69" si="27">Q69+T69+W69+Z69</f>
        <v>0</v>
      </c>
      <c r="AD69" s="6246">
        <f t="shared" ref="AD69" si="28">R69+U69+X69+AA69</f>
        <v>10</v>
      </c>
      <c r="AE69" s="6250">
        <f t="shared" ref="AE69" si="29">S69+V69+Y69+AB69</f>
        <v>10</v>
      </c>
    </row>
    <row r="70" spans="1:33" ht="71.25" customHeight="1">
      <c r="A70" s="6345" t="s">
        <v>335</v>
      </c>
      <c r="B70" s="6245">
        <v>0</v>
      </c>
      <c r="C70" s="6246">
        <v>14</v>
      </c>
      <c r="D70" s="6248">
        <v>14</v>
      </c>
      <c r="E70" s="6245">
        <v>0</v>
      </c>
      <c r="F70" s="6246">
        <v>0</v>
      </c>
      <c r="G70" s="6247">
        <v>0</v>
      </c>
      <c r="H70" s="6245">
        <v>0</v>
      </c>
      <c r="I70" s="6246">
        <v>0</v>
      </c>
      <c r="J70" s="6247">
        <v>0</v>
      </c>
      <c r="K70" s="6245">
        <v>0</v>
      </c>
      <c r="L70" s="6246">
        <v>0</v>
      </c>
      <c r="M70" s="6247">
        <v>0</v>
      </c>
      <c r="N70" s="6249">
        <v>0</v>
      </c>
      <c r="O70" s="6246">
        <v>0</v>
      </c>
      <c r="P70" s="6250">
        <v>0</v>
      </c>
      <c r="Q70" s="6249">
        <f t="shared" ref="Q70" si="30">B70+E70+H70+K70+N70</f>
        <v>0</v>
      </c>
      <c r="R70" s="6246">
        <f t="shared" ref="R70" si="31">C70+F70+I70+L70+O70</f>
        <v>14</v>
      </c>
      <c r="S70" s="6250">
        <f>D70+G70+J70+M70+P70</f>
        <v>14</v>
      </c>
      <c r="T70" s="6248">
        <v>0</v>
      </c>
      <c r="U70" s="6246">
        <v>0</v>
      </c>
      <c r="V70" s="6248">
        <v>0</v>
      </c>
      <c r="W70" s="6245">
        <v>0</v>
      </c>
      <c r="X70" s="6246">
        <v>0</v>
      </c>
      <c r="Y70" s="6252">
        <v>0</v>
      </c>
      <c r="Z70" s="6248">
        <v>0</v>
      </c>
      <c r="AA70" s="6246">
        <v>0</v>
      </c>
      <c r="AB70" s="6248">
        <v>0</v>
      </c>
      <c r="AC70" s="6249">
        <f t="shared" ref="AC70" si="32">Q70+T70+W70+Z70</f>
        <v>0</v>
      </c>
      <c r="AD70" s="6246">
        <f t="shared" ref="AD70" si="33">R70+U70+X70+AA70</f>
        <v>14</v>
      </c>
      <c r="AE70" s="6250">
        <f t="shared" ref="AE70" si="34">S70+V70+Y70+AB70</f>
        <v>14</v>
      </c>
    </row>
    <row r="71" spans="1:33" ht="50.25" customHeight="1">
      <c r="A71" s="6346" t="s">
        <v>339</v>
      </c>
      <c r="B71" s="6249">
        <v>0</v>
      </c>
      <c r="C71" s="6246">
        <v>27</v>
      </c>
      <c r="D71" s="6251">
        <v>27</v>
      </c>
      <c r="E71" s="6249">
        <v>0</v>
      </c>
      <c r="F71" s="6246">
        <v>0</v>
      </c>
      <c r="G71" s="6251">
        <v>0</v>
      </c>
      <c r="H71" s="6249">
        <v>0</v>
      </c>
      <c r="I71" s="6246">
        <v>6</v>
      </c>
      <c r="J71" s="6251">
        <v>6</v>
      </c>
      <c r="K71" s="6249">
        <v>0</v>
      </c>
      <c r="L71" s="6246">
        <v>8</v>
      </c>
      <c r="M71" s="6250">
        <v>8</v>
      </c>
      <c r="N71" s="6247">
        <v>0</v>
      </c>
      <c r="O71" s="6246">
        <v>0</v>
      </c>
      <c r="P71" s="6251">
        <v>0</v>
      </c>
      <c r="Q71" s="6245">
        <f t="shared" ref="Q71:Q72" si="35">B71+E71+H71+K71+N71</f>
        <v>0</v>
      </c>
      <c r="R71" s="6246">
        <f t="shared" si="19"/>
        <v>41</v>
      </c>
      <c r="S71" s="6252">
        <f t="shared" si="19"/>
        <v>41</v>
      </c>
      <c r="T71" s="6249">
        <v>0</v>
      </c>
      <c r="U71" s="6246">
        <v>10</v>
      </c>
      <c r="V71" s="6250">
        <v>10</v>
      </c>
      <c r="W71" s="6249">
        <v>0</v>
      </c>
      <c r="X71" s="6246">
        <v>0</v>
      </c>
      <c r="Y71" s="6250">
        <v>0</v>
      </c>
      <c r="Z71" s="6249">
        <v>0</v>
      </c>
      <c r="AA71" s="6246">
        <v>0</v>
      </c>
      <c r="AB71" s="6250">
        <v>0</v>
      </c>
      <c r="AC71" s="6249">
        <f t="shared" si="20"/>
        <v>0</v>
      </c>
      <c r="AD71" s="6246">
        <f t="shared" si="20"/>
        <v>51</v>
      </c>
      <c r="AE71" s="6250">
        <f t="shared" si="20"/>
        <v>51</v>
      </c>
    </row>
    <row r="72" spans="1:33" ht="48" customHeight="1" thickBot="1">
      <c r="A72" s="6332" t="s">
        <v>351</v>
      </c>
      <c r="B72" s="6278">
        <v>0</v>
      </c>
      <c r="C72" s="6279">
        <v>0</v>
      </c>
      <c r="D72" s="6280">
        <v>0</v>
      </c>
      <c r="E72" s="6278">
        <v>0</v>
      </c>
      <c r="F72" s="6279">
        <v>0</v>
      </c>
      <c r="G72" s="6280">
        <v>0</v>
      </c>
      <c r="H72" s="6278">
        <v>6</v>
      </c>
      <c r="I72" s="6279">
        <v>1</v>
      </c>
      <c r="J72" s="6347">
        <v>7</v>
      </c>
      <c r="K72" s="6278">
        <v>3</v>
      </c>
      <c r="L72" s="6279">
        <v>0</v>
      </c>
      <c r="M72" s="6280">
        <v>3</v>
      </c>
      <c r="N72" s="6348">
        <v>6</v>
      </c>
      <c r="O72" s="6279">
        <v>2</v>
      </c>
      <c r="P72" s="6347">
        <v>8</v>
      </c>
      <c r="Q72" s="6349">
        <f t="shared" si="35"/>
        <v>15</v>
      </c>
      <c r="R72" s="6279">
        <f t="shared" si="19"/>
        <v>3</v>
      </c>
      <c r="S72" s="6350">
        <f t="shared" si="19"/>
        <v>18</v>
      </c>
      <c r="T72" s="6278">
        <v>0</v>
      </c>
      <c r="U72" s="6279">
        <v>0</v>
      </c>
      <c r="V72" s="6280">
        <v>0</v>
      </c>
      <c r="W72" s="6278">
        <v>0</v>
      </c>
      <c r="X72" s="6279">
        <v>0</v>
      </c>
      <c r="Y72" s="6280">
        <v>0</v>
      </c>
      <c r="Z72" s="6348">
        <v>0</v>
      </c>
      <c r="AA72" s="6279">
        <v>0</v>
      </c>
      <c r="AB72" s="6280">
        <v>0</v>
      </c>
      <c r="AC72" s="6278">
        <f t="shared" si="20"/>
        <v>15</v>
      </c>
      <c r="AD72" s="6279">
        <f t="shared" si="20"/>
        <v>3</v>
      </c>
      <c r="AE72" s="6280">
        <f t="shared" si="20"/>
        <v>18</v>
      </c>
    </row>
    <row r="73" spans="1:33" ht="41.25" customHeight="1" thickBot="1">
      <c r="A73" s="6" t="s">
        <v>340</v>
      </c>
      <c r="B73" s="12">
        <f t="shared" ref="B73:Y73" si="36">SUM(B66:B72)</f>
        <v>9</v>
      </c>
      <c r="C73" s="13">
        <f t="shared" si="36"/>
        <v>66</v>
      </c>
      <c r="D73" s="14">
        <f t="shared" si="36"/>
        <v>75</v>
      </c>
      <c r="E73" s="12">
        <f t="shared" si="36"/>
        <v>14</v>
      </c>
      <c r="F73" s="13">
        <f t="shared" si="36"/>
        <v>18</v>
      </c>
      <c r="G73" s="14">
        <f t="shared" si="36"/>
        <v>32</v>
      </c>
      <c r="H73" s="12">
        <f t="shared" si="36"/>
        <v>27</v>
      </c>
      <c r="I73" s="13">
        <f t="shared" si="36"/>
        <v>36</v>
      </c>
      <c r="J73" s="15">
        <f t="shared" si="36"/>
        <v>63</v>
      </c>
      <c r="K73" s="16">
        <f t="shared" si="36"/>
        <v>13</v>
      </c>
      <c r="L73" s="13">
        <f t="shared" si="36"/>
        <v>35</v>
      </c>
      <c r="M73" s="15">
        <f t="shared" si="36"/>
        <v>48</v>
      </c>
      <c r="N73" s="16">
        <f t="shared" si="36"/>
        <v>25</v>
      </c>
      <c r="O73" s="13">
        <f t="shared" si="36"/>
        <v>4</v>
      </c>
      <c r="P73" s="14">
        <f t="shared" si="36"/>
        <v>29</v>
      </c>
      <c r="Q73" s="12">
        <f t="shared" si="36"/>
        <v>88</v>
      </c>
      <c r="R73" s="13">
        <f t="shared" si="36"/>
        <v>159</v>
      </c>
      <c r="S73" s="14">
        <f t="shared" si="36"/>
        <v>247</v>
      </c>
      <c r="T73" s="12">
        <f t="shared" si="36"/>
        <v>0</v>
      </c>
      <c r="U73" s="13">
        <f t="shared" si="36"/>
        <v>47</v>
      </c>
      <c r="V73" s="15">
        <f t="shared" si="36"/>
        <v>47</v>
      </c>
      <c r="W73" s="16">
        <f t="shared" si="36"/>
        <v>0</v>
      </c>
      <c r="X73" s="13">
        <f t="shared" si="36"/>
        <v>10</v>
      </c>
      <c r="Y73" s="15">
        <f t="shared" si="36"/>
        <v>10</v>
      </c>
      <c r="Z73" s="12">
        <f t="shared" ref="Z73:AE73" si="37">SUM(Z66:Z72)</f>
        <v>0</v>
      </c>
      <c r="AA73" s="13">
        <f t="shared" si="37"/>
        <v>0</v>
      </c>
      <c r="AB73" s="15">
        <f t="shared" si="37"/>
        <v>0</v>
      </c>
      <c r="AC73" s="12">
        <f t="shared" si="37"/>
        <v>88</v>
      </c>
      <c r="AD73" s="13">
        <f t="shared" si="37"/>
        <v>216</v>
      </c>
      <c r="AE73" s="15">
        <f t="shared" si="37"/>
        <v>304</v>
      </c>
    </row>
    <row r="74" spans="1:33" ht="9" customHeight="1">
      <c r="A74" s="524"/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</row>
    <row r="75" spans="1:33" ht="27" customHeight="1">
      <c r="A75" s="48"/>
    </row>
    <row r="76" spans="1:33" ht="42" customHeight="1">
      <c r="A76" s="49" t="s">
        <v>352</v>
      </c>
      <c r="B76" s="50">
        <f>AC23+T54</f>
        <v>13462</v>
      </c>
      <c r="C76" s="50">
        <f>AD23+U54</f>
        <v>4244</v>
      </c>
      <c r="D76" s="51">
        <f>AE23+V54</f>
        <v>17706</v>
      </c>
      <c r="E76" s="48"/>
      <c r="F76" s="48"/>
      <c r="G76" s="48"/>
      <c r="H76" s="48"/>
      <c r="I76" s="48"/>
      <c r="AG76" s="984"/>
    </row>
    <row r="77" spans="1:33" ht="46.5" customHeight="1">
      <c r="A77" s="49" t="s">
        <v>353</v>
      </c>
      <c r="B77" s="50">
        <f>AF43+T59</f>
        <v>2127</v>
      </c>
      <c r="C77" s="50">
        <f>AG43+U59</f>
        <v>2612</v>
      </c>
      <c r="D77" s="51">
        <f>AH43+V59</f>
        <v>4739</v>
      </c>
      <c r="E77" s="48"/>
      <c r="F77" s="48"/>
      <c r="G77" s="48"/>
      <c r="H77" s="48"/>
      <c r="I77" s="48"/>
    </row>
    <row r="78" spans="1:33" ht="48" customHeight="1">
      <c r="A78" s="49" t="s">
        <v>354</v>
      </c>
      <c r="B78" s="7">
        <f>AC73</f>
        <v>88</v>
      </c>
      <c r="C78" s="7">
        <f t="shared" ref="C78:D78" si="38">AD73</f>
        <v>216</v>
      </c>
      <c r="D78" s="22">
        <f t="shared" si="38"/>
        <v>304</v>
      </c>
    </row>
    <row r="79" spans="1:33" ht="36.75" customHeight="1">
      <c r="A79" s="49" t="s">
        <v>355</v>
      </c>
      <c r="B79" s="7">
        <f>SUM(B76:B78)</f>
        <v>15677</v>
      </c>
      <c r="C79" s="7">
        <f>SUM(C76:C78)</f>
        <v>7072</v>
      </c>
      <c r="D79" s="22">
        <f>SUM(D76:D78)</f>
        <v>22749</v>
      </c>
      <c r="E79" s="52"/>
      <c r="F79" s="52"/>
    </row>
    <row r="81" spans="1:4" ht="30">
      <c r="A81" s="53"/>
      <c r="B81" s="52"/>
      <c r="C81" s="52"/>
      <c r="D81" s="52"/>
    </row>
  </sheetData>
  <mergeCells count="59">
    <mergeCell ref="AH27:AH29"/>
    <mergeCell ref="B63:D64"/>
    <mergeCell ref="E63:G64"/>
    <mergeCell ref="H63:J64"/>
    <mergeCell ref="K63:M64"/>
    <mergeCell ref="N63:P64"/>
    <mergeCell ref="Q63:S64"/>
    <mergeCell ref="AC63:AE64"/>
    <mergeCell ref="B27:D28"/>
    <mergeCell ref="E27:G28"/>
    <mergeCell ref="H27:J28"/>
    <mergeCell ref="K27:M28"/>
    <mergeCell ref="N27:P28"/>
    <mergeCell ref="A61:AB61"/>
    <mergeCell ref="T63:V63"/>
    <mergeCell ref="W63:Y63"/>
    <mergeCell ref="Z63:AB63"/>
    <mergeCell ref="T64:V64"/>
    <mergeCell ref="W64:Y64"/>
    <mergeCell ref="Z64:AB64"/>
    <mergeCell ref="A63:A65"/>
    <mergeCell ref="A45:V45"/>
    <mergeCell ref="T46:V46"/>
    <mergeCell ref="T47:V47"/>
    <mergeCell ref="A55:V55"/>
    <mergeCell ref="T56:V56"/>
    <mergeCell ref="A46:A48"/>
    <mergeCell ref="AF27:AG27"/>
    <mergeCell ref="Q28:S28"/>
    <mergeCell ref="T28:V28"/>
    <mergeCell ref="W28:Y28"/>
    <mergeCell ref="Z28:AB28"/>
    <mergeCell ref="AC28:AE28"/>
    <mergeCell ref="A25:AE25"/>
    <mergeCell ref="A26:AE26"/>
    <mergeCell ref="Q27:S27"/>
    <mergeCell ref="T27:V27"/>
    <mergeCell ref="W27:Y27"/>
    <mergeCell ref="Z27:AB27"/>
    <mergeCell ref="AC27:AE27"/>
    <mergeCell ref="A27:A29"/>
    <mergeCell ref="Q8:S8"/>
    <mergeCell ref="T8:V8"/>
    <mergeCell ref="W8:Y8"/>
    <mergeCell ref="Z8:AB8"/>
    <mergeCell ref="A24:AE24"/>
    <mergeCell ref="A7:A9"/>
    <mergeCell ref="B7:D8"/>
    <mergeCell ref="E7:G8"/>
    <mergeCell ref="H7:J8"/>
    <mergeCell ref="K7:M8"/>
    <mergeCell ref="N7:P8"/>
    <mergeCell ref="A3:AE3"/>
    <mergeCell ref="A4:AE4"/>
    <mergeCell ref="Q7:S7"/>
    <mergeCell ref="T7:V7"/>
    <mergeCell ref="W7:Y7"/>
    <mergeCell ref="Z7:AB7"/>
    <mergeCell ref="A5:AE6"/>
  </mergeCells>
  <pageMargins left="0.70866141732283505" right="0.70866141732283505" top="0.74803149606299202" bottom="0.74803149606299202" header="0.31496062992126" footer="0.31496062992126"/>
  <pageSetup paperSize="9" scale="33" orientation="landscape" r:id="rId1"/>
  <rowBreaks count="1" manualBreakCount="1">
    <brk id="23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998"/>
  <sheetViews>
    <sheetView zoomScale="50" zoomScaleNormal="50" workbookViewId="0">
      <selection activeCell="AA22" sqref="AA22"/>
    </sheetView>
  </sheetViews>
  <sheetFormatPr defaultRowHeight="15" customHeight="1"/>
  <cols>
    <col min="1" max="1" width="3" style="71" customWidth="1"/>
    <col min="2" max="2" width="91" style="71" customWidth="1"/>
    <col min="3" max="3" width="12.7109375" style="71" customWidth="1"/>
    <col min="4" max="4" width="12.85546875" style="71" customWidth="1"/>
    <col min="5" max="6" width="12.28515625" style="71" customWidth="1"/>
    <col min="7" max="7" width="8.7109375" style="71" customWidth="1"/>
    <col min="8" max="8" width="11" style="71" customWidth="1"/>
    <col min="9" max="9" width="12" style="71" customWidth="1"/>
    <col min="10" max="10" width="10.42578125" style="71" customWidth="1"/>
    <col min="11" max="11" width="14.28515625" style="71" customWidth="1"/>
    <col min="12" max="12" width="13.5703125" style="71" customWidth="1"/>
    <col min="13" max="13" width="9.5703125" style="71" customWidth="1"/>
    <col min="14" max="17" width="12" style="71" customWidth="1"/>
    <col min="18" max="18" width="12.5703125" style="71" customWidth="1"/>
    <col min="19" max="19" width="11" style="71" customWidth="1"/>
    <col min="20" max="20" width="13.140625" style="71" customWidth="1"/>
    <col min="21" max="21" width="14.28515625" style="71" customWidth="1"/>
    <col min="22" max="22" width="10.5703125" style="71" bestFit="1" customWidth="1"/>
    <col min="23" max="23" width="9.28515625" style="71" bestFit="1" customWidth="1"/>
    <col min="24" max="256" width="9.140625" style="71"/>
    <col min="257" max="257" width="3" style="71" customWidth="1"/>
    <col min="258" max="258" width="88.42578125" style="71" customWidth="1"/>
    <col min="259" max="259" width="12.7109375" style="71" customWidth="1"/>
    <col min="260" max="260" width="12.85546875" style="71" customWidth="1"/>
    <col min="261" max="261" width="12.28515625" style="71" customWidth="1"/>
    <col min="262" max="262" width="10.28515625" style="71" customWidth="1"/>
    <col min="263" max="263" width="8.7109375" style="71" customWidth="1"/>
    <col min="264" max="264" width="11" style="71" customWidth="1"/>
    <col min="265" max="265" width="9.42578125" style="71" customWidth="1"/>
    <col min="266" max="266" width="10.42578125" style="71" customWidth="1"/>
    <col min="267" max="267" width="14.28515625" style="71" customWidth="1"/>
    <col min="268" max="269" width="9.5703125" style="71" customWidth="1"/>
    <col min="270" max="273" width="12" style="71" customWidth="1"/>
    <col min="274" max="274" width="12.5703125" style="71" customWidth="1"/>
    <col min="275" max="275" width="11" style="71" customWidth="1"/>
    <col min="276" max="276" width="10.85546875" style="71" customWidth="1"/>
    <col min="277" max="277" width="14.28515625" style="71" customWidth="1"/>
    <col min="278" max="278" width="10.5703125" style="71" bestFit="1" customWidth="1"/>
    <col min="279" max="279" width="9.28515625" style="71" bestFit="1" customWidth="1"/>
    <col min="280" max="512" width="9.140625" style="71"/>
    <col min="513" max="513" width="3" style="71" customWidth="1"/>
    <col min="514" max="514" width="88.42578125" style="71" customWidth="1"/>
    <col min="515" max="515" width="12.7109375" style="71" customWidth="1"/>
    <col min="516" max="516" width="12.85546875" style="71" customWidth="1"/>
    <col min="517" max="517" width="12.28515625" style="71" customWidth="1"/>
    <col min="518" max="518" width="10.28515625" style="71" customWidth="1"/>
    <col min="519" max="519" width="8.7109375" style="71" customWidth="1"/>
    <col min="520" max="520" width="11" style="71" customWidth="1"/>
    <col min="521" max="521" width="9.42578125" style="71" customWidth="1"/>
    <col min="522" max="522" width="10.42578125" style="71" customWidth="1"/>
    <col min="523" max="523" width="14.28515625" style="71" customWidth="1"/>
    <col min="524" max="525" width="9.5703125" style="71" customWidth="1"/>
    <col min="526" max="529" width="12" style="71" customWidth="1"/>
    <col min="530" max="530" width="12.5703125" style="71" customWidth="1"/>
    <col min="531" max="531" width="11" style="71" customWidth="1"/>
    <col min="532" max="532" width="10.85546875" style="71" customWidth="1"/>
    <col min="533" max="533" width="14.28515625" style="71" customWidth="1"/>
    <col min="534" max="534" width="10.5703125" style="71" bestFit="1" customWidth="1"/>
    <col min="535" max="535" width="9.28515625" style="71" bestFit="1" customWidth="1"/>
    <col min="536" max="768" width="9.140625" style="71"/>
    <col min="769" max="769" width="3" style="71" customWidth="1"/>
    <col min="770" max="770" width="88.42578125" style="71" customWidth="1"/>
    <col min="771" max="771" width="12.7109375" style="71" customWidth="1"/>
    <col min="772" max="772" width="12.85546875" style="71" customWidth="1"/>
    <col min="773" max="773" width="12.28515625" style="71" customWidth="1"/>
    <col min="774" max="774" width="10.28515625" style="71" customWidth="1"/>
    <col min="775" max="775" width="8.7109375" style="71" customWidth="1"/>
    <col min="776" max="776" width="11" style="71" customWidth="1"/>
    <col min="777" max="777" width="9.42578125" style="71" customWidth="1"/>
    <col min="778" max="778" width="10.42578125" style="71" customWidth="1"/>
    <col min="779" max="779" width="14.28515625" style="71" customWidth="1"/>
    <col min="780" max="781" width="9.5703125" style="71" customWidth="1"/>
    <col min="782" max="785" width="12" style="71" customWidth="1"/>
    <col min="786" max="786" width="12.5703125" style="71" customWidth="1"/>
    <col min="787" max="787" width="11" style="71" customWidth="1"/>
    <col min="788" max="788" width="10.85546875" style="71" customWidth="1"/>
    <col min="789" max="789" width="14.28515625" style="71" customWidth="1"/>
    <col min="790" max="790" width="10.5703125" style="71" bestFit="1" customWidth="1"/>
    <col min="791" max="791" width="9.28515625" style="71" bestFit="1" customWidth="1"/>
    <col min="792" max="1024" width="9.140625" style="71"/>
    <col min="1025" max="1025" width="3" style="71" customWidth="1"/>
    <col min="1026" max="1026" width="88.42578125" style="71" customWidth="1"/>
    <col min="1027" max="1027" width="12.7109375" style="71" customWidth="1"/>
    <col min="1028" max="1028" width="12.85546875" style="71" customWidth="1"/>
    <col min="1029" max="1029" width="12.28515625" style="71" customWidth="1"/>
    <col min="1030" max="1030" width="10.28515625" style="71" customWidth="1"/>
    <col min="1031" max="1031" width="8.7109375" style="71" customWidth="1"/>
    <col min="1032" max="1032" width="11" style="71" customWidth="1"/>
    <col min="1033" max="1033" width="9.42578125" style="71" customWidth="1"/>
    <col min="1034" max="1034" width="10.42578125" style="71" customWidth="1"/>
    <col min="1035" max="1035" width="14.28515625" style="71" customWidth="1"/>
    <col min="1036" max="1037" width="9.5703125" style="71" customWidth="1"/>
    <col min="1038" max="1041" width="12" style="71" customWidth="1"/>
    <col min="1042" max="1042" width="12.5703125" style="71" customWidth="1"/>
    <col min="1043" max="1043" width="11" style="71" customWidth="1"/>
    <col min="1044" max="1044" width="10.85546875" style="71" customWidth="1"/>
    <col min="1045" max="1045" width="14.28515625" style="71" customWidth="1"/>
    <col min="1046" max="1046" width="10.5703125" style="71" bestFit="1" customWidth="1"/>
    <col min="1047" max="1047" width="9.28515625" style="71" bestFit="1" customWidth="1"/>
    <col min="1048" max="1280" width="9.140625" style="71"/>
    <col min="1281" max="1281" width="3" style="71" customWidth="1"/>
    <col min="1282" max="1282" width="88.42578125" style="71" customWidth="1"/>
    <col min="1283" max="1283" width="12.7109375" style="71" customWidth="1"/>
    <col min="1284" max="1284" width="12.85546875" style="71" customWidth="1"/>
    <col min="1285" max="1285" width="12.28515625" style="71" customWidth="1"/>
    <col min="1286" max="1286" width="10.28515625" style="71" customWidth="1"/>
    <col min="1287" max="1287" width="8.7109375" style="71" customWidth="1"/>
    <col min="1288" max="1288" width="11" style="71" customWidth="1"/>
    <col min="1289" max="1289" width="9.42578125" style="71" customWidth="1"/>
    <col min="1290" max="1290" width="10.42578125" style="71" customWidth="1"/>
    <col min="1291" max="1291" width="14.28515625" style="71" customWidth="1"/>
    <col min="1292" max="1293" width="9.5703125" style="71" customWidth="1"/>
    <col min="1294" max="1297" width="12" style="71" customWidth="1"/>
    <col min="1298" max="1298" width="12.5703125" style="71" customWidth="1"/>
    <col min="1299" max="1299" width="11" style="71" customWidth="1"/>
    <col min="1300" max="1300" width="10.85546875" style="71" customWidth="1"/>
    <col min="1301" max="1301" width="14.28515625" style="71" customWidth="1"/>
    <col min="1302" max="1302" width="10.5703125" style="71" bestFit="1" customWidth="1"/>
    <col min="1303" max="1303" width="9.28515625" style="71" bestFit="1" customWidth="1"/>
    <col min="1304" max="1536" width="9.140625" style="71"/>
    <col min="1537" max="1537" width="3" style="71" customWidth="1"/>
    <col min="1538" max="1538" width="88.42578125" style="71" customWidth="1"/>
    <col min="1539" max="1539" width="12.7109375" style="71" customWidth="1"/>
    <col min="1540" max="1540" width="12.85546875" style="71" customWidth="1"/>
    <col min="1541" max="1541" width="12.28515625" style="71" customWidth="1"/>
    <col min="1542" max="1542" width="10.28515625" style="71" customWidth="1"/>
    <col min="1543" max="1543" width="8.7109375" style="71" customWidth="1"/>
    <col min="1544" max="1544" width="11" style="71" customWidth="1"/>
    <col min="1545" max="1545" width="9.42578125" style="71" customWidth="1"/>
    <col min="1546" max="1546" width="10.42578125" style="71" customWidth="1"/>
    <col min="1547" max="1547" width="14.28515625" style="71" customWidth="1"/>
    <col min="1548" max="1549" width="9.5703125" style="71" customWidth="1"/>
    <col min="1550" max="1553" width="12" style="71" customWidth="1"/>
    <col min="1554" max="1554" width="12.5703125" style="71" customWidth="1"/>
    <col min="1555" max="1555" width="11" style="71" customWidth="1"/>
    <col min="1556" max="1556" width="10.85546875" style="71" customWidth="1"/>
    <col min="1557" max="1557" width="14.28515625" style="71" customWidth="1"/>
    <col min="1558" max="1558" width="10.5703125" style="71" bestFit="1" customWidth="1"/>
    <col min="1559" max="1559" width="9.28515625" style="71" bestFit="1" customWidth="1"/>
    <col min="1560" max="1792" width="9.140625" style="71"/>
    <col min="1793" max="1793" width="3" style="71" customWidth="1"/>
    <col min="1794" max="1794" width="88.42578125" style="71" customWidth="1"/>
    <col min="1795" max="1795" width="12.7109375" style="71" customWidth="1"/>
    <col min="1796" max="1796" width="12.85546875" style="71" customWidth="1"/>
    <col min="1797" max="1797" width="12.28515625" style="71" customWidth="1"/>
    <col min="1798" max="1798" width="10.28515625" style="71" customWidth="1"/>
    <col min="1799" max="1799" width="8.7109375" style="71" customWidth="1"/>
    <col min="1800" max="1800" width="11" style="71" customWidth="1"/>
    <col min="1801" max="1801" width="9.42578125" style="71" customWidth="1"/>
    <col min="1802" max="1802" width="10.42578125" style="71" customWidth="1"/>
    <col min="1803" max="1803" width="14.28515625" style="71" customWidth="1"/>
    <col min="1804" max="1805" width="9.5703125" style="71" customWidth="1"/>
    <col min="1806" max="1809" width="12" style="71" customWidth="1"/>
    <col min="1810" max="1810" width="12.5703125" style="71" customWidth="1"/>
    <col min="1811" max="1811" width="11" style="71" customWidth="1"/>
    <col min="1812" max="1812" width="10.85546875" style="71" customWidth="1"/>
    <col min="1813" max="1813" width="14.28515625" style="71" customWidth="1"/>
    <col min="1814" max="1814" width="10.5703125" style="71" bestFit="1" customWidth="1"/>
    <col min="1815" max="1815" width="9.28515625" style="71" bestFit="1" customWidth="1"/>
    <col min="1816" max="2048" width="9.140625" style="71"/>
    <col min="2049" max="2049" width="3" style="71" customWidth="1"/>
    <col min="2050" max="2050" width="88.42578125" style="71" customWidth="1"/>
    <col min="2051" max="2051" width="12.7109375" style="71" customWidth="1"/>
    <col min="2052" max="2052" width="12.85546875" style="71" customWidth="1"/>
    <col min="2053" max="2053" width="12.28515625" style="71" customWidth="1"/>
    <col min="2054" max="2054" width="10.28515625" style="71" customWidth="1"/>
    <col min="2055" max="2055" width="8.7109375" style="71" customWidth="1"/>
    <col min="2056" max="2056" width="11" style="71" customWidth="1"/>
    <col min="2057" max="2057" width="9.42578125" style="71" customWidth="1"/>
    <col min="2058" max="2058" width="10.42578125" style="71" customWidth="1"/>
    <col min="2059" max="2059" width="14.28515625" style="71" customWidth="1"/>
    <col min="2060" max="2061" width="9.5703125" style="71" customWidth="1"/>
    <col min="2062" max="2065" width="12" style="71" customWidth="1"/>
    <col min="2066" max="2066" width="12.5703125" style="71" customWidth="1"/>
    <col min="2067" max="2067" width="11" style="71" customWidth="1"/>
    <col min="2068" max="2068" width="10.85546875" style="71" customWidth="1"/>
    <col min="2069" max="2069" width="14.28515625" style="71" customWidth="1"/>
    <col min="2070" max="2070" width="10.5703125" style="71" bestFit="1" customWidth="1"/>
    <col min="2071" max="2071" width="9.28515625" style="71" bestFit="1" customWidth="1"/>
    <col min="2072" max="2304" width="9.140625" style="71"/>
    <col min="2305" max="2305" width="3" style="71" customWidth="1"/>
    <col min="2306" max="2306" width="88.42578125" style="71" customWidth="1"/>
    <col min="2307" max="2307" width="12.7109375" style="71" customWidth="1"/>
    <col min="2308" max="2308" width="12.85546875" style="71" customWidth="1"/>
    <col min="2309" max="2309" width="12.28515625" style="71" customWidth="1"/>
    <col min="2310" max="2310" width="10.28515625" style="71" customWidth="1"/>
    <col min="2311" max="2311" width="8.7109375" style="71" customWidth="1"/>
    <col min="2312" max="2312" width="11" style="71" customWidth="1"/>
    <col min="2313" max="2313" width="9.42578125" style="71" customWidth="1"/>
    <col min="2314" max="2314" width="10.42578125" style="71" customWidth="1"/>
    <col min="2315" max="2315" width="14.28515625" style="71" customWidth="1"/>
    <col min="2316" max="2317" width="9.5703125" style="71" customWidth="1"/>
    <col min="2318" max="2321" width="12" style="71" customWidth="1"/>
    <col min="2322" max="2322" width="12.5703125" style="71" customWidth="1"/>
    <col min="2323" max="2323" width="11" style="71" customWidth="1"/>
    <col min="2324" max="2324" width="10.85546875" style="71" customWidth="1"/>
    <col min="2325" max="2325" width="14.28515625" style="71" customWidth="1"/>
    <col min="2326" max="2326" width="10.5703125" style="71" bestFit="1" customWidth="1"/>
    <col min="2327" max="2327" width="9.28515625" style="71" bestFit="1" customWidth="1"/>
    <col min="2328" max="2560" width="9.140625" style="71"/>
    <col min="2561" max="2561" width="3" style="71" customWidth="1"/>
    <col min="2562" max="2562" width="88.42578125" style="71" customWidth="1"/>
    <col min="2563" max="2563" width="12.7109375" style="71" customWidth="1"/>
    <col min="2564" max="2564" width="12.85546875" style="71" customWidth="1"/>
    <col min="2565" max="2565" width="12.28515625" style="71" customWidth="1"/>
    <col min="2566" max="2566" width="10.28515625" style="71" customWidth="1"/>
    <col min="2567" max="2567" width="8.7109375" style="71" customWidth="1"/>
    <col min="2568" max="2568" width="11" style="71" customWidth="1"/>
    <col min="2569" max="2569" width="9.42578125" style="71" customWidth="1"/>
    <col min="2570" max="2570" width="10.42578125" style="71" customWidth="1"/>
    <col min="2571" max="2571" width="14.28515625" style="71" customWidth="1"/>
    <col min="2572" max="2573" width="9.5703125" style="71" customWidth="1"/>
    <col min="2574" max="2577" width="12" style="71" customWidth="1"/>
    <col min="2578" max="2578" width="12.5703125" style="71" customWidth="1"/>
    <col min="2579" max="2579" width="11" style="71" customWidth="1"/>
    <col min="2580" max="2580" width="10.85546875" style="71" customWidth="1"/>
    <col min="2581" max="2581" width="14.28515625" style="71" customWidth="1"/>
    <col min="2582" max="2582" width="10.5703125" style="71" bestFit="1" customWidth="1"/>
    <col min="2583" max="2583" width="9.28515625" style="71" bestFit="1" customWidth="1"/>
    <col min="2584" max="2816" width="9.140625" style="71"/>
    <col min="2817" max="2817" width="3" style="71" customWidth="1"/>
    <col min="2818" max="2818" width="88.42578125" style="71" customWidth="1"/>
    <col min="2819" max="2819" width="12.7109375" style="71" customWidth="1"/>
    <col min="2820" max="2820" width="12.85546875" style="71" customWidth="1"/>
    <col min="2821" max="2821" width="12.28515625" style="71" customWidth="1"/>
    <col min="2822" max="2822" width="10.28515625" style="71" customWidth="1"/>
    <col min="2823" max="2823" width="8.7109375" style="71" customWidth="1"/>
    <col min="2824" max="2824" width="11" style="71" customWidth="1"/>
    <col min="2825" max="2825" width="9.42578125" style="71" customWidth="1"/>
    <col min="2826" max="2826" width="10.42578125" style="71" customWidth="1"/>
    <col min="2827" max="2827" width="14.28515625" style="71" customWidth="1"/>
    <col min="2828" max="2829" width="9.5703125" style="71" customWidth="1"/>
    <col min="2830" max="2833" width="12" style="71" customWidth="1"/>
    <col min="2834" max="2834" width="12.5703125" style="71" customWidth="1"/>
    <col min="2835" max="2835" width="11" style="71" customWidth="1"/>
    <col min="2836" max="2836" width="10.85546875" style="71" customWidth="1"/>
    <col min="2837" max="2837" width="14.28515625" style="71" customWidth="1"/>
    <col min="2838" max="2838" width="10.5703125" style="71" bestFit="1" customWidth="1"/>
    <col min="2839" max="2839" width="9.28515625" style="71" bestFit="1" customWidth="1"/>
    <col min="2840" max="3072" width="9.140625" style="71"/>
    <col min="3073" max="3073" width="3" style="71" customWidth="1"/>
    <col min="3074" max="3074" width="88.42578125" style="71" customWidth="1"/>
    <col min="3075" max="3075" width="12.7109375" style="71" customWidth="1"/>
    <col min="3076" max="3076" width="12.85546875" style="71" customWidth="1"/>
    <col min="3077" max="3077" width="12.28515625" style="71" customWidth="1"/>
    <col min="3078" max="3078" width="10.28515625" style="71" customWidth="1"/>
    <col min="3079" max="3079" width="8.7109375" style="71" customWidth="1"/>
    <col min="3080" max="3080" width="11" style="71" customWidth="1"/>
    <col min="3081" max="3081" width="9.42578125" style="71" customWidth="1"/>
    <col min="3082" max="3082" width="10.42578125" style="71" customWidth="1"/>
    <col min="3083" max="3083" width="14.28515625" style="71" customWidth="1"/>
    <col min="3084" max="3085" width="9.5703125" style="71" customWidth="1"/>
    <col min="3086" max="3089" width="12" style="71" customWidth="1"/>
    <col min="3090" max="3090" width="12.5703125" style="71" customWidth="1"/>
    <col min="3091" max="3091" width="11" style="71" customWidth="1"/>
    <col min="3092" max="3092" width="10.85546875" style="71" customWidth="1"/>
    <col min="3093" max="3093" width="14.28515625" style="71" customWidth="1"/>
    <col min="3094" max="3094" width="10.5703125" style="71" bestFit="1" customWidth="1"/>
    <col min="3095" max="3095" width="9.28515625" style="71" bestFit="1" customWidth="1"/>
    <col min="3096" max="3328" width="9.140625" style="71"/>
    <col min="3329" max="3329" width="3" style="71" customWidth="1"/>
    <col min="3330" max="3330" width="88.42578125" style="71" customWidth="1"/>
    <col min="3331" max="3331" width="12.7109375" style="71" customWidth="1"/>
    <col min="3332" max="3332" width="12.85546875" style="71" customWidth="1"/>
    <col min="3333" max="3333" width="12.28515625" style="71" customWidth="1"/>
    <col min="3334" max="3334" width="10.28515625" style="71" customWidth="1"/>
    <col min="3335" max="3335" width="8.7109375" style="71" customWidth="1"/>
    <col min="3336" max="3336" width="11" style="71" customWidth="1"/>
    <col min="3337" max="3337" width="9.42578125" style="71" customWidth="1"/>
    <col min="3338" max="3338" width="10.42578125" style="71" customWidth="1"/>
    <col min="3339" max="3339" width="14.28515625" style="71" customWidth="1"/>
    <col min="3340" max="3341" width="9.5703125" style="71" customWidth="1"/>
    <col min="3342" max="3345" width="12" style="71" customWidth="1"/>
    <col min="3346" max="3346" width="12.5703125" style="71" customWidth="1"/>
    <col min="3347" max="3347" width="11" style="71" customWidth="1"/>
    <col min="3348" max="3348" width="10.85546875" style="71" customWidth="1"/>
    <col min="3349" max="3349" width="14.28515625" style="71" customWidth="1"/>
    <col min="3350" max="3350" width="10.5703125" style="71" bestFit="1" customWidth="1"/>
    <col min="3351" max="3351" width="9.28515625" style="71" bestFit="1" customWidth="1"/>
    <col min="3352" max="3584" width="9.140625" style="71"/>
    <col min="3585" max="3585" width="3" style="71" customWidth="1"/>
    <col min="3586" max="3586" width="88.42578125" style="71" customWidth="1"/>
    <col min="3587" max="3587" width="12.7109375" style="71" customWidth="1"/>
    <col min="3588" max="3588" width="12.85546875" style="71" customWidth="1"/>
    <col min="3589" max="3589" width="12.28515625" style="71" customWidth="1"/>
    <col min="3590" max="3590" width="10.28515625" style="71" customWidth="1"/>
    <col min="3591" max="3591" width="8.7109375" style="71" customWidth="1"/>
    <col min="3592" max="3592" width="11" style="71" customWidth="1"/>
    <col min="3593" max="3593" width="9.42578125" style="71" customWidth="1"/>
    <col min="3594" max="3594" width="10.42578125" style="71" customWidth="1"/>
    <col min="3595" max="3595" width="14.28515625" style="71" customWidth="1"/>
    <col min="3596" max="3597" width="9.5703125" style="71" customWidth="1"/>
    <col min="3598" max="3601" width="12" style="71" customWidth="1"/>
    <col min="3602" max="3602" width="12.5703125" style="71" customWidth="1"/>
    <col min="3603" max="3603" width="11" style="71" customWidth="1"/>
    <col min="3604" max="3604" width="10.85546875" style="71" customWidth="1"/>
    <col min="3605" max="3605" width="14.28515625" style="71" customWidth="1"/>
    <col min="3606" max="3606" width="10.5703125" style="71" bestFit="1" customWidth="1"/>
    <col min="3607" max="3607" width="9.28515625" style="71" bestFit="1" customWidth="1"/>
    <col min="3608" max="3840" width="9.140625" style="71"/>
    <col min="3841" max="3841" width="3" style="71" customWidth="1"/>
    <col min="3842" max="3842" width="88.42578125" style="71" customWidth="1"/>
    <col min="3843" max="3843" width="12.7109375" style="71" customWidth="1"/>
    <col min="3844" max="3844" width="12.85546875" style="71" customWidth="1"/>
    <col min="3845" max="3845" width="12.28515625" style="71" customWidth="1"/>
    <col min="3846" max="3846" width="10.28515625" style="71" customWidth="1"/>
    <col min="3847" max="3847" width="8.7109375" style="71" customWidth="1"/>
    <col min="3848" max="3848" width="11" style="71" customWidth="1"/>
    <col min="3849" max="3849" width="9.42578125" style="71" customWidth="1"/>
    <col min="3850" max="3850" width="10.42578125" style="71" customWidth="1"/>
    <col min="3851" max="3851" width="14.28515625" style="71" customWidth="1"/>
    <col min="3852" max="3853" width="9.5703125" style="71" customWidth="1"/>
    <col min="3854" max="3857" width="12" style="71" customWidth="1"/>
    <col min="3858" max="3858" width="12.5703125" style="71" customWidth="1"/>
    <col min="3859" max="3859" width="11" style="71" customWidth="1"/>
    <col min="3860" max="3860" width="10.85546875" style="71" customWidth="1"/>
    <col min="3861" max="3861" width="14.28515625" style="71" customWidth="1"/>
    <col min="3862" max="3862" width="10.5703125" style="71" bestFit="1" customWidth="1"/>
    <col min="3863" max="3863" width="9.28515625" style="71" bestFit="1" customWidth="1"/>
    <col min="3864" max="4096" width="9.140625" style="71"/>
    <col min="4097" max="4097" width="3" style="71" customWidth="1"/>
    <col min="4098" max="4098" width="88.42578125" style="71" customWidth="1"/>
    <col min="4099" max="4099" width="12.7109375" style="71" customWidth="1"/>
    <col min="4100" max="4100" width="12.85546875" style="71" customWidth="1"/>
    <col min="4101" max="4101" width="12.28515625" style="71" customWidth="1"/>
    <col min="4102" max="4102" width="10.28515625" style="71" customWidth="1"/>
    <col min="4103" max="4103" width="8.7109375" style="71" customWidth="1"/>
    <col min="4104" max="4104" width="11" style="71" customWidth="1"/>
    <col min="4105" max="4105" width="9.42578125" style="71" customWidth="1"/>
    <col min="4106" max="4106" width="10.42578125" style="71" customWidth="1"/>
    <col min="4107" max="4107" width="14.28515625" style="71" customWidth="1"/>
    <col min="4108" max="4109" width="9.5703125" style="71" customWidth="1"/>
    <col min="4110" max="4113" width="12" style="71" customWidth="1"/>
    <col min="4114" max="4114" width="12.5703125" style="71" customWidth="1"/>
    <col min="4115" max="4115" width="11" style="71" customWidth="1"/>
    <col min="4116" max="4116" width="10.85546875" style="71" customWidth="1"/>
    <col min="4117" max="4117" width="14.28515625" style="71" customWidth="1"/>
    <col min="4118" max="4118" width="10.5703125" style="71" bestFit="1" customWidth="1"/>
    <col min="4119" max="4119" width="9.28515625" style="71" bestFit="1" customWidth="1"/>
    <col min="4120" max="4352" width="9.140625" style="71"/>
    <col min="4353" max="4353" width="3" style="71" customWidth="1"/>
    <col min="4354" max="4354" width="88.42578125" style="71" customWidth="1"/>
    <col min="4355" max="4355" width="12.7109375" style="71" customWidth="1"/>
    <col min="4356" max="4356" width="12.85546875" style="71" customWidth="1"/>
    <col min="4357" max="4357" width="12.28515625" style="71" customWidth="1"/>
    <col min="4358" max="4358" width="10.28515625" style="71" customWidth="1"/>
    <col min="4359" max="4359" width="8.7109375" style="71" customWidth="1"/>
    <col min="4360" max="4360" width="11" style="71" customWidth="1"/>
    <col min="4361" max="4361" width="9.42578125" style="71" customWidth="1"/>
    <col min="4362" max="4362" width="10.42578125" style="71" customWidth="1"/>
    <col min="4363" max="4363" width="14.28515625" style="71" customWidth="1"/>
    <col min="4364" max="4365" width="9.5703125" style="71" customWidth="1"/>
    <col min="4366" max="4369" width="12" style="71" customWidth="1"/>
    <col min="4370" max="4370" width="12.5703125" style="71" customWidth="1"/>
    <col min="4371" max="4371" width="11" style="71" customWidth="1"/>
    <col min="4372" max="4372" width="10.85546875" style="71" customWidth="1"/>
    <col min="4373" max="4373" width="14.28515625" style="71" customWidth="1"/>
    <col min="4374" max="4374" width="10.5703125" style="71" bestFit="1" customWidth="1"/>
    <col min="4375" max="4375" width="9.28515625" style="71" bestFit="1" customWidth="1"/>
    <col min="4376" max="4608" width="9.140625" style="71"/>
    <col min="4609" max="4609" width="3" style="71" customWidth="1"/>
    <col min="4610" max="4610" width="88.42578125" style="71" customWidth="1"/>
    <col min="4611" max="4611" width="12.7109375" style="71" customWidth="1"/>
    <col min="4612" max="4612" width="12.85546875" style="71" customWidth="1"/>
    <col min="4613" max="4613" width="12.28515625" style="71" customWidth="1"/>
    <col min="4614" max="4614" width="10.28515625" style="71" customWidth="1"/>
    <col min="4615" max="4615" width="8.7109375" style="71" customWidth="1"/>
    <col min="4616" max="4616" width="11" style="71" customWidth="1"/>
    <col min="4617" max="4617" width="9.42578125" style="71" customWidth="1"/>
    <col min="4618" max="4618" width="10.42578125" style="71" customWidth="1"/>
    <col min="4619" max="4619" width="14.28515625" style="71" customWidth="1"/>
    <col min="4620" max="4621" width="9.5703125" style="71" customWidth="1"/>
    <col min="4622" max="4625" width="12" style="71" customWidth="1"/>
    <col min="4626" max="4626" width="12.5703125" style="71" customWidth="1"/>
    <col min="4627" max="4627" width="11" style="71" customWidth="1"/>
    <col min="4628" max="4628" width="10.85546875" style="71" customWidth="1"/>
    <col min="4629" max="4629" width="14.28515625" style="71" customWidth="1"/>
    <col min="4630" max="4630" width="10.5703125" style="71" bestFit="1" customWidth="1"/>
    <col min="4631" max="4631" width="9.28515625" style="71" bestFit="1" customWidth="1"/>
    <col min="4632" max="4864" width="9.140625" style="71"/>
    <col min="4865" max="4865" width="3" style="71" customWidth="1"/>
    <col min="4866" max="4866" width="88.42578125" style="71" customWidth="1"/>
    <col min="4867" max="4867" width="12.7109375" style="71" customWidth="1"/>
    <col min="4868" max="4868" width="12.85546875" style="71" customWidth="1"/>
    <col min="4869" max="4869" width="12.28515625" style="71" customWidth="1"/>
    <col min="4870" max="4870" width="10.28515625" style="71" customWidth="1"/>
    <col min="4871" max="4871" width="8.7109375" style="71" customWidth="1"/>
    <col min="4872" max="4872" width="11" style="71" customWidth="1"/>
    <col min="4873" max="4873" width="9.42578125" style="71" customWidth="1"/>
    <col min="4874" max="4874" width="10.42578125" style="71" customWidth="1"/>
    <col min="4875" max="4875" width="14.28515625" style="71" customWidth="1"/>
    <col min="4876" max="4877" width="9.5703125" style="71" customWidth="1"/>
    <col min="4878" max="4881" width="12" style="71" customWidth="1"/>
    <col min="4882" max="4882" width="12.5703125" style="71" customWidth="1"/>
    <col min="4883" max="4883" width="11" style="71" customWidth="1"/>
    <col min="4884" max="4884" width="10.85546875" style="71" customWidth="1"/>
    <col min="4885" max="4885" width="14.28515625" style="71" customWidth="1"/>
    <col min="4886" max="4886" width="10.5703125" style="71" bestFit="1" customWidth="1"/>
    <col min="4887" max="4887" width="9.28515625" style="71" bestFit="1" customWidth="1"/>
    <col min="4888" max="5120" width="9.140625" style="71"/>
    <col min="5121" max="5121" width="3" style="71" customWidth="1"/>
    <col min="5122" max="5122" width="88.42578125" style="71" customWidth="1"/>
    <col min="5123" max="5123" width="12.7109375" style="71" customWidth="1"/>
    <col min="5124" max="5124" width="12.85546875" style="71" customWidth="1"/>
    <col min="5125" max="5125" width="12.28515625" style="71" customWidth="1"/>
    <col min="5126" max="5126" width="10.28515625" style="71" customWidth="1"/>
    <col min="5127" max="5127" width="8.7109375" style="71" customWidth="1"/>
    <col min="5128" max="5128" width="11" style="71" customWidth="1"/>
    <col min="5129" max="5129" width="9.42578125" style="71" customWidth="1"/>
    <col min="5130" max="5130" width="10.42578125" style="71" customWidth="1"/>
    <col min="5131" max="5131" width="14.28515625" style="71" customWidth="1"/>
    <col min="5132" max="5133" width="9.5703125" style="71" customWidth="1"/>
    <col min="5134" max="5137" width="12" style="71" customWidth="1"/>
    <col min="5138" max="5138" width="12.5703125" style="71" customWidth="1"/>
    <col min="5139" max="5139" width="11" style="71" customWidth="1"/>
    <col min="5140" max="5140" width="10.85546875" style="71" customWidth="1"/>
    <col min="5141" max="5141" width="14.28515625" style="71" customWidth="1"/>
    <col min="5142" max="5142" width="10.5703125" style="71" bestFit="1" customWidth="1"/>
    <col min="5143" max="5143" width="9.28515625" style="71" bestFit="1" customWidth="1"/>
    <col min="5144" max="5376" width="9.140625" style="71"/>
    <col min="5377" max="5377" width="3" style="71" customWidth="1"/>
    <col min="5378" max="5378" width="88.42578125" style="71" customWidth="1"/>
    <col min="5379" max="5379" width="12.7109375" style="71" customWidth="1"/>
    <col min="5380" max="5380" width="12.85546875" style="71" customWidth="1"/>
    <col min="5381" max="5381" width="12.28515625" style="71" customWidth="1"/>
    <col min="5382" max="5382" width="10.28515625" style="71" customWidth="1"/>
    <col min="5383" max="5383" width="8.7109375" style="71" customWidth="1"/>
    <col min="5384" max="5384" width="11" style="71" customWidth="1"/>
    <col min="5385" max="5385" width="9.42578125" style="71" customWidth="1"/>
    <col min="5386" max="5386" width="10.42578125" style="71" customWidth="1"/>
    <col min="5387" max="5387" width="14.28515625" style="71" customWidth="1"/>
    <col min="5388" max="5389" width="9.5703125" style="71" customWidth="1"/>
    <col min="5390" max="5393" width="12" style="71" customWidth="1"/>
    <col min="5394" max="5394" width="12.5703125" style="71" customWidth="1"/>
    <col min="5395" max="5395" width="11" style="71" customWidth="1"/>
    <col min="5396" max="5396" width="10.85546875" style="71" customWidth="1"/>
    <col min="5397" max="5397" width="14.28515625" style="71" customWidth="1"/>
    <col min="5398" max="5398" width="10.5703125" style="71" bestFit="1" customWidth="1"/>
    <col min="5399" max="5399" width="9.28515625" style="71" bestFit="1" customWidth="1"/>
    <col min="5400" max="5632" width="9.140625" style="71"/>
    <col min="5633" max="5633" width="3" style="71" customWidth="1"/>
    <col min="5634" max="5634" width="88.42578125" style="71" customWidth="1"/>
    <col min="5635" max="5635" width="12.7109375" style="71" customWidth="1"/>
    <col min="5636" max="5636" width="12.85546875" style="71" customWidth="1"/>
    <col min="5637" max="5637" width="12.28515625" style="71" customWidth="1"/>
    <col min="5638" max="5638" width="10.28515625" style="71" customWidth="1"/>
    <col min="5639" max="5639" width="8.7109375" style="71" customWidth="1"/>
    <col min="5640" max="5640" width="11" style="71" customWidth="1"/>
    <col min="5641" max="5641" width="9.42578125" style="71" customWidth="1"/>
    <col min="5642" max="5642" width="10.42578125" style="71" customWidth="1"/>
    <col min="5643" max="5643" width="14.28515625" style="71" customWidth="1"/>
    <col min="5644" max="5645" width="9.5703125" style="71" customWidth="1"/>
    <col min="5646" max="5649" width="12" style="71" customWidth="1"/>
    <col min="5650" max="5650" width="12.5703125" style="71" customWidth="1"/>
    <col min="5651" max="5651" width="11" style="71" customWidth="1"/>
    <col min="5652" max="5652" width="10.85546875" style="71" customWidth="1"/>
    <col min="5653" max="5653" width="14.28515625" style="71" customWidth="1"/>
    <col min="5654" max="5654" width="10.5703125" style="71" bestFit="1" customWidth="1"/>
    <col min="5655" max="5655" width="9.28515625" style="71" bestFit="1" customWidth="1"/>
    <col min="5656" max="5888" width="9.140625" style="71"/>
    <col min="5889" max="5889" width="3" style="71" customWidth="1"/>
    <col min="5890" max="5890" width="88.42578125" style="71" customWidth="1"/>
    <col min="5891" max="5891" width="12.7109375" style="71" customWidth="1"/>
    <col min="5892" max="5892" width="12.85546875" style="71" customWidth="1"/>
    <col min="5893" max="5893" width="12.28515625" style="71" customWidth="1"/>
    <col min="5894" max="5894" width="10.28515625" style="71" customWidth="1"/>
    <col min="5895" max="5895" width="8.7109375" style="71" customWidth="1"/>
    <col min="5896" max="5896" width="11" style="71" customWidth="1"/>
    <col min="5897" max="5897" width="9.42578125" style="71" customWidth="1"/>
    <col min="5898" max="5898" width="10.42578125" style="71" customWidth="1"/>
    <col min="5899" max="5899" width="14.28515625" style="71" customWidth="1"/>
    <col min="5900" max="5901" width="9.5703125" style="71" customWidth="1"/>
    <col min="5902" max="5905" width="12" style="71" customWidth="1"/>
    <col min="5906" max="5906" width="12.5703125" style="71" customWidth="1"/>
    <col min="5907" max="5907" width="11" style="71" customWidth="1"/>
    <col min="5908" max="5908" width="10.85546875" style="71" customWidth="1"/>
    <col min="5909" max="5909" width="14.28515625" style="71" customWidth="1"/>
    <col min="5910" max="5910" width="10.5703125" style="71" bestFit="1" customWidth="1"/>
    <col min="5911" max="5911" width="9.28515625" style="71" bestFit="1" customWidth="1"/>
    <col min="5912" max="6144" width="9.140625" style="71"/>
    <col min="6145" max="6145" width="3" style="71" customWidth="1"/>
    <col min="6146" max="6146" width="88.42578125" style="71" customWidth="1"/>
    <col min="6147" max="6147" width="12.7109375" style="71" customWidth="1"/>
    <col min="6148" max="6148" width="12.85546875" style="71" customWidth="1"/>
    <col min="6149" max="6149" width="12.28515625" style="71" customWidth="1"/>
    <col min="6150" max="6150" width="10.28515625" style="71" customWidth="1"/>
    <col min="6151" max="6151" width="8.7109375" style="71" customWidth="1"/>
    <col min="6152" max="6152" width="11" style="71" customWidth="1"/>
    <col min="6153" max="6153" width="9.42578125" style="71" customWidth="1"/>
    <col min="6154" max="6154" width="10.42578125" style="71" customWidth="1"/>
    <col min="6155" max="6155" width="14.28515625" style="71" customWidth="1"/>
    <col min="6156" max="6157" width="9.5703125" style="71" customWidth="1"/>
    <col min="6158" max="6161" width="12" style="71" customWidth="1"/>
    <col min="6162" max="6162" width="12.5703125" style="71" customWidth="1"/>
    <col min="6163" max="6163" width="11" style="71" customWidth="1"/>
    <col min="6164" max="6164" width="10.85546875" style="71" customWidth="1"/>
    <col min="6165" max="6165" width="14.28515625" style="71" customWidth="1"/>
    <col min="6166" max="6166" width="10.5703125" style="71" bestFit="1" customWidth="1"/>
    <col min="6167" max="6167" width="9.28515625" style="71" bestFit="1" customWidth="1"/>
    <col min="6168" max="6400" width="9.140625" style="71"/>
    <col min="6401" max="6401" width="3" style="71" customWidth="1"/>
    <col min="6402" max="6402" width="88.42578125" style="71" customWidth="1"/>
    <col min="6403" max="6403" width="12.7109375" style="71" customWidth="1"/>
    <col min="6404" max="6404" width="12.85546875" style="71" customWidth="1"/>
    <col min="6405" max="6405" width="12.28515625" style="71" customWidth="1"/>
    <col min="6406" max="6406" width="10.28515625" style="71" customWidth="1"/>
    <col min="6407" max="6407" width="8.7109375" style="71" customWidth="1"/>
    <col min="6408" max="6408" width="11" style="71" customWidth="1"/>
    <col min="6409" max="6409" width="9.42578125" style="71" customWidth="1"/>
    <col min="6410" max="6410" width="10.42578125" style="71" customWidth="1"/>
    <col min="6411" max="6411" width="14.28515625" style="71" customWidth="1"/>
    <col min="6412" max="6413" width="9.5703125" style="71" customWidth="1"/>
    <col min="6414" max="6417" width="12" style="71" customWidth="1"/>
    <col min="6418" max="6418" width="12.5703125" style="71" customWidth="1"/>
    <col min="6419" max="6419" width="11" style="71" customWidth="1"/>
    <col min="6420" max="6420" width="10.85546875" style="71" customWidth="1"/>
    <col min="6421" max="6421" width="14.28515625" style="71" customWidth="1"/>
    <col min="6422" max="6422" width="10.5703125" style="71" bestFit="1" customWidth="1"/>
    <col min="6423" max="6423" width="9.28515625" style="71" bestFit="1" customWidth="1"/>
    <col min="6424" max="6656" width="9.140625" style="71"/>
    <col min="6657" max="6657" width="3" style="71" customWidth="1"/>
    <col min="6658" max="6658" width="88.42578125" style="71" customWidth="1"/>
    <col min="6659" max="6659" width="12.7109375" style="71" customWidth="1"/>
    <col min="6660" max="6660" width="12.85546875" style="71" customWidth="1"/>
    <col min="6661" max="6661" width="12.28515625" style="71" customWidth="1"/>
    <col min="6662" max="6662" width="10.28515625" style="71" customWidth="1"/>
    <col min="6663" max="6663" width="8.7109375" style="71" customWidth="1"/>
    <col min="6664" max="6664" width="11" style="71" customWidth="1"/>
    <col min="6665" max="6665" width="9.42578125" style="71" customWidth="1"/>
    <col min="6666" max="6666" width="10.42578125" style="71" customWidth="1"/>
    <col min="6667" max="6667" width="14.28515625" style="71" customWidth="1"/>
    <col min="6668" max="6669" width="9.5703125" style="71" customWidth="1"/>
    <col min="6670" max="6673" width="12" style="71" customWidth="1"/>
    <col min="6674" max="6674" width="12.5703125" style="71" customWidth="1"/>
    <col min="6675" max="6675" width="11" style="71" customWidth="1"/>
    <col min="6676" max="6676" width="10.85546875" style="71" customWidth="1"/>
    <col min="6677" max="6677" width="14.28515625" style="71" customWidth="1"/>
    <col min="6678" max="6678" width="10.5703125" style="71" bestFit="1" customWidth="1"/>
    <col min="6679" max="6679" width="9.28515625" style="71" bestFit="1" customWidth="1"/>
    <col min="6680" max="6912" width="9.140625" style="71"/>
    <col min="6913" max="6913" width="3" style="71" customWidth="1"/>
    <col min="6914" max="6914" width="88.42578125" style="71" customWidth="1"/>
    <col min="6915" max="6915" width="12.7109375" style="71" customWidth="1"/>
    <col min="6916" max="6916" width="12.85546875" style="71" customWidth="1"/>
    <col min="6917" max="6917" width="12.28515625" style="71" customWidth="1"/>
    <col min="6918" max="6918" width="10.28515625" style="71" customWidth="1"/>
    <col min="6919" max="6919" width="8.7109375" style="71" customWidth="1"/>
    <col min="6920" max="6920" width="11" style="71" customWidth="1"/>
    <col min="6921" max="6921" width="9.42578125" style="71" customWidth="1"/>
    <col min="6922" max="6922" width="10.42578125" style="71" customWidth="1"/>
    <col min="6923" max="6923" width="14.28515625" style="71" customWidth="1"/>
    <col min="6924" max="6925" width="9.5703125" style="71" customWidth="1"/>
    <col min="6926" max="6929" width="12" style="71" customWidth="1"/>
    <col min="6930" max="6930" width="12.5703125" style="71" customWidth="1"/>
    <col min="6931" max="6931" width="11" style="71" customWidth="1"/>
    <col min="6932" max="6932" width="10.85546875" style="71" customWidth="1"/>
    <col min="6933" max="6933" width="14.28515625" style="71" customWidth="1"/>
    <col min="6934" max="6934" width="10.5703125" style="71" bestFit="1" customWidth="1"/>
    <col min="6935" max="6935" width="9.28515625" style="71" bestFit="1" customWidth="1"/>
    <col min="6936" max="7168" width="9.140625" style="71"/>
    <col min="7169" max="7169" width="3" style="71" customWidth="1"/>
    <col min="7170" max="7170" width="88.42578125" style="71" customWidth="1"/>
    <col min="7171" max="7171" width="12.7109375" style="71" customWidth="1"/>
    <col min="7172" max="7172" width="12.85546875" style="71" customWidth="1"/>
    <col min="7173" max="7173" width="12.28515625" style="71" customWidth="1"/>
    <col min="7174" max="7174" width="10.28515625" style="71" customWidth="1"/>
    <col min="7175" max="7175" width="8.7109375" style="71" customWidth="1"/>
    <col min="7176" max="7176" width="11" style="71" customWidth="1"/>
    <col min="7177" max="7177" width="9.42578125" style="71" customWidth="1"/>
    <col min="7178" max="7178" width="10.42578125" style="71" customWidth="1"/>
    <col min="7179" max="7179" width="14.28515625" style="71" customWidth="1"/>
    <col min="7180" max="7181" width="9.5703125" style="71" customWidth="1"/>
    <col min="7182" max="7185" width="12" style="71" customWidth="1"/>
    <col min="7186" max="7186" width="12.5703125" style="71" customWidth="1"/>
    <col min="7187" max="7187" width="11" style="71" customWidth="1"/>
    <col min="7188" max="7188" width="10.85546875" style="71" customWidth="1"/>
    <col min="7189" max="7189" width="14.28515625" style="71" customWidth="1"/>
    <col min="7190" max="7190" width="10.5703125" style="71" bestFit="1" customWidth="1"/>
    <col min="7191" max="7191" width="9.28515625" style="71" bestFit="1" customWidth="1"/>
    <col min="7192" max="7424" width="9.140625" style="71"/>
    <col min="7425" max="7425" width="3" style="71" customWidth="1"/>
    <col min="7426" max="7426" width="88.42578125" style="71" customWidth="1"/>
    <col min="7427" max="7427" width="12.7109375" style="71" customWidth="1"/>
    <col min="7428" max="7428" width="12.85546875" style="71" customWidth="1"/>
    <col min="7429" max="7429" width="12.28515625" style="71" customWidth="1"/>
    <col min="7430" max="7430" width="10.28515625" style="71" customWidth="1"/>
    <col min="7431" max="7431" width="8.7109375" style="71" customWidth="1"/>
    <col min="7432" max="7432" width="11" style="71" customWidth="1"/>
    <col min="7433" max="7433" width="9.42578125" style="71" customWidth="1"/>
    <col min="7434" max="7434" width="10.42578125" style="71" customWidth="1"/>
    <col min="7435" max="7435" width="14.28515625" style="71" customWidth="1"/>
    <col min="7436" max="7437" width="9.5703125" style="71" customWidth="1"/>
    <col min="7438" max="7441" width="12" style="71" customWidth="1"/>
    <col min="7442" max="7442" width="12.5703125" style="71" customWidth="1"/>
    <col min="7443" max="7443" width="11" style="71" customWidth="1"/>
    <col min="7444" max="7444" width="10.85546875" style="71" customWidth="1"/>
    <col min="7445" max="7445" width="14.28515625" style="71" customWidth="1"/>
    <col min="7446" max="7446" width="10.5703125" style="71" bestFit="1" customWidth="1"/>
    <col min="7447" max="7447" width="9.28515625" style="71" bestFit="1" customWidth="1"/>
    <col min="7448" max="7680" width="9.140625" style="71"/>
    <col min="7681" max="7681" width="3" style="71" customWidth="1"/>
    <col min="7682" max="7682" width="88.42578125" style="71" customWidth="1"/>
    <col min="7683" max="7683" width="12.7109375" style="71" customWidth="1"/>
    <col min="7684" max="7684" width="12.85546875" style="71" customWidth="1"/>
    <col min="7685" max="7685" width="12.28515625" style="71" customWidth="1"/>
    <col min="7686" max="7686" width="10.28515625" style="71" customWidth="1"/>
    <col min="7687" max="7687" width="8.7109375" style="71" customWidth="1"/>
    <col min="7688" max="7688" width="11" style="71" customWidth="1"/>
    <col min="7689" max="7689" width="9.42578125" style="71" customWidth="1"/>
    <col min="7690" max="7690" width="10.42578125" style="71" customWidth="1"/>
    <col min="7691" max="7691" width="14.28515625" style="71" customWidth="1"/>
    <col min="7692" max="7693" width="9.5703125" style="71" customWidth="1"/>
    <col min="7694" max="7697" width="12" style="71" customWidth="1"/>
    <col min="7698" max="7698" width="12.5703125" style="71" customWidth="1"/>
    <col min="7699" max="7699" width="11" style="71" customWidth="1"/>
    <col min="7700" max="7700" width="10.85546875" style="71" customWidth="1"/>
    <col min="7701" max="7701" width="14.28515625" style="71" customWidth="1"/>
    <col min="7702" max="7702" width="10.5703125" style="71" bestFit="1" customWidth="1"/>
    <col min="7703" max="7703" width="9.28515625" style="71" bestFit="1" customWidth="1"/>
    <col min="7704" max="7936" width="9.140625" style="71"/>
    <col min="7937" max="7937" width="3" style="71" customWidth="1"/>
    <col min="7938" max="7938" width="88.42578125" style="71" customWidth="1"/>
    <col min="7939" max="7939" width="12.7109375" style="71" customWidth="1"/>
    <col min="7940" max="7940" width="12.85546875" style="71" customWidth="1"/>
    <col min="7941" max="7941" width="12.28515625" style="71" customWidth="1"/>
    <col min="7942" max="7942" width="10.28515625" style="71" customWidth="1"/>
    <col min="7943" max="7943" width="8.7109375" style="71" customWidth="1"/>
    <col min="7944" max="7944" width="11" style="71" customWidth="1"/>
    <col min="7945" max="7945" width="9.42578125" style="71" customWidth="1"/>
    <col min="7946" max="7946" width="10.42578125" style="71" customWidth="1"/>
    <col min="7947" max="7947" width="14.28515625" style="71" customWidth="1"/>
    <col min="7948" max="7949" width="9.5703125" style="71" customWidth="1"/>
    <col min="7950" max="7953" width="12" style="71" customWidth="1"/>
    <col min="7954" max="7954" width="12.5703125" style="71" customWidth="1"/>
    <col min="7955" max="7955" width="11" style="71" customWidth="1"/>
    <col min="7956" max="7956" width="10.85546875" style="71" customWidth="1"/>
    <col min="7957" max="7957" width="14.28515625" style="71" customWidth="1"/>
    <col min="7958" max="7958" width="10.5703125" style="71" bestFit="1" customWidth="1"/>
    <col min="7959" max="7959" width="9.28515625" style="71" bestFit="1" customWidth="1"/>
    <col min="7960" max="8192" width="9.140625" style="71"/>
    <col min="8193" max="8193" width="3" style="71" customWidth="1"/>
    <col min="8194" max="8194" width="88.42578125" style="71" customWidth="1"/>
    <col min="8195" max="8195" width="12.7109375" style="71" customWidth="1"/>
    <col min="8196" max="8196" width="12.85546875" style="71" customWidth="1"/>
    <col min="8197" max="8197" width="12.28515625" style="71" customWidth="1"/>
    <col min="8198" max="8198" width="10.28515625" style="71" customWidth="1"/>
    <col min="8199" max="8199" width="8.7109375" style="71" customWidth="1"/>
    <col min="8200" max="8200" width="11" style="71" customWidth="1"/>
    <col min="8201" max="8201" width="9.42578125" style="71" customWidth="1"/>
    <col min="8202" max="8202" width="10.42578125" style="71" customWidth="1"/>
    <col min="8203" max="8203" width="14.28515625" style="71" customWidth="1"/>
    <col min="8204" max="8205" width="9.5703125" style="71" customWidth="1"/>
    <col min="8206" max="8209" width="12" style="71" customWidth="1"/>
    <col min="8210" max="8210" width="12.5703125" style="71" customWidth="1"/>
    <col min="8211" max="8211" width="11" style="71" customWidth="1"/>
    <col min="8212" max="8212" width="10.85546875" style="71" customWidth="1"/>
    <col min="8213" max="8213" width="14.28515625" style="71" customWidth="1"/>
    <col min="8214" max="8214" width="10.5703125" style="71" bestFit="1" customWidth="1"/>
    <col min="8215" max="8215" width="9.28515625" style="71" bestFit="1" customWidth="1"/>
    <col min="8216" max="8448" width="9.140625" style="71"/>
    <col min="8449" max="8449" width="3" style="71" customWidth="1"/>
    <col min="8450" max="8450" width="88.42578125" style="71" customWidth="1"/>
    <col min="8451" max="8451" width="12.7109375" style="71" customWidth="1"/>
    <col min="8452" max="8452" width="12.85546875" style="71" customWidth="1"/>
    <col min="8453" max="8453" width="12.28515625" style="71" customWidth="1"/>
    <col min="8454" max="8454" width="10.28515625" style="71" customWidth="1"/>
    <col min="8455" max="8455" width="8.7109375" style="71" customWidth="1"/>
    <col min="8456" max="8456" width="11" style="71" customWidth="1"/>
    <col min="8457" max="8457" width="9.42578125" style="71" customWidth="1"/>
    <col min="8458" max="8458" width="10.42578125" style="71" customWidth="1"/>
    <col min="8459" max="8459" width="14.28515625" style="71" customWidth="1"/>
    <col min="8460" max="8461" width="9.5703125" style="71" customWidth="1"/>
    <col min="8462" max="8465" width="12" style="71" customWidth="1"/>
    <col min="8466" max="8466" width="12.5703125" style="71" customWidth="1"/>
    <col min="8467" max="8467" width="11" style="71" customWidth="1"/>
    <col min="8468" max="8468" width="10.85546875" style="71" customWidth="1"/>
    <col min="8469" max="8469" width="14.28515625" style="71" customWidth="1"/>
    <col min="8470" max="8470" width="10.5703125" style="71" bestFit="1" customWidth="1"/>
    <col min="8471" max="8471" width="9.28515625" style="71" bestFit="1" customWidth="1"/>
    <col min="8472" max="8704" width="9.140625" style="71"/>
    <col min="8705" max="8705" width="3" style="71" customWidth="1"/>
    <col min="8706" max="8706" width="88.42578125" style="71" customWidth="1"/>
    <col min="8707" max="8707" width="12.7109375" style="71" customWidth="1"/>
    <col min="8708" max="8708" width="12.85546875" style="71" customWidth="1"/>
    <col min="8709" max="8709" width="12.28515625" style="71" customWidth="1"/>
    <col min="8710" max="8710" width="10.28515625" style="71" customWidth="1"/>
    <col min="8711" max="8711" width="8.7109375" style="71" customWidth="1"/>
    <col min="8712" max="8712" width="11" style="71" customWidth="1"/>
    <col min="8713" max="8713" width="9.42578125" style="71" customWidth="1"/>
    <col min="8714" max="8714" width="10.42578125" style="71" customWidth="1"/>
    <col min="8715" max="8715" width="14.28515625" style="71" customWidth="1"/>
    <col min="8716" max="8717" width="9.5703125" style="71" customWidth="1"/>
    <col min="8718" max="8721" width="12" style="71" customWidth="1"/>
    <col min="8722" max="8722" width="12.5703125" style="71" customWidth="1"/>
    <col min="8723" max="8723" width="11" style="71" customWidth="1"/>
    <col min="8724" max="8724" width="10.85546875" style="71" customWidth="1"/>
    <col min="8725" max="8725" width="14.28515625" style="71" customWidth="1"/>
    <col min="8726" max="8726" width="10.5703125" style="71" bestFit="1" customWidth="1"/>
    <col min="8727" max="8727" width="9.28515625" style="71" bestFit="1" customWidth="1"/>
    <col min="8728" max="8960" width="9.140625" style="71"/>
    <col min="8961" max="8961" width="3" style="71" customWidth="1"/>
    <col min="8962" max="8962" width="88.42578125" style="71" customWidth="1"/>
    <col min="8963" max="8963" width="12.7109375" style="71" customWidth="1"/>
    <col min="8964" max="8964" width="12.85546875" style="71" customWidth="1"/>
    <col min="8965" max="8965" width="12.28515625" style="71" customWidth="1"/>
    <col min="8966" max="8966" width="10.28515625" style="71" customWidth="1"/>
    <col min="8967" max="8967" width="8.7109375" style="71" customWidth="1"/>
    <col min="8968" max="8968" width="11" style="71" customWidth="1"/>
    <col min="8969" max="8969" width="9.42578125" style="71" customWidth="1"/>
    <col min="8970" max="8970" width="10.42578125" style="71" customWidth="1"/>
    <col min="8971" max="8971" width="14.28515625" style="71" customWidth="1"/>
    <col min="8972" max="8973" width="9.5703125" style="71" customWidth="1"/>
    <col min="8974" max="8977" width="12" style="71" customWidth="1"/>
    <col min="8978" max="8978" width="12.5703125" style="71" customWidth="1"/>
    <col min="8979" max="8979" width="11" style="71" customWidth="1"/>
    <col min="8980" max="8980" width="10.85546875" style="71" customWidth="1"/>
    <col min="8981" max="8981" width="14.28515625" style="71" customWidth="1"/>
    <col min="8982" max="8982" width="10.5703125" style="71" bestFit="1" customWidth="1"/>
    <col min="8983" max="8983" width="9.28515625" style="71" bestFit="1" customWidth="1"/>
    <col min="8984" max="9216" width="9.140625" style="71"/>
    <col min="9217" max="9217" width="3" style="71" customWidth="1"/>
    <col min="9218" max="9218" width="88.42578125" style="71" customWidth="1"/>
    <col min="9219" max="9219" width="12.7109375" style="71" customWidth="1"/>
    <col min="9220" max="9220" width="12.85546875" style="71" customWidth="1"/>
    <col min="9221" max="9221" width="12.28515625" style="71" customWidth="1"/>
    <col min="9222" max="9222" width="10.28515625" style="71" customWidth="1"/>
    <col min="9223" max="9223" width="8.7109375" style="71" customWidth="1"/>
    <col min="9224" max="9224" width="11" style="71" customWidth="1"/>
    <col min="9225" max="9225" width="9.42578125" style="71" customWidth="1"/>
    <col min="9226" max="9226" width="10.42578125" style="71" customWidth="1"/>
    <col min="9227" max="9227" width="14.28515625" style="71" customWidth="1"/>
    <col min="9228" max="9229" width="9.5703125" style="71" customWidth="1"/>
    <col min="9230" max="9233" width="12" style="71" customWidth="1"/>
    <col min="9234" max="9234" width="12.5703125" style="71" customWidth="1"/>
    <col min="9235" max="9235" width="11" style="71" customWidth="1"/>
    <col min="9236" max="9236" width="10.85546875" style="71" customWidth="1"/>
    <col min="9237" max="9237" width="14.28515625" style="71" customWidth="1"/>
    <col min="9238" max="9238" width="10.5703125" style="71" bestFit="1" customWidth="1"/>
    <col min="9239" max="9239" width="9.28515625" style="71" bestFit="1" customWidth="1"/>
    <col min="9240" max="9472" width="9.140625" style="71"/>
    <col min="9473" max="9473" width="3" style="71" customWidth="1"/>
    <col min="9474" max="9474" width="88.42578125" style="71" customWidth="1"/>
    <col min="9475" max="9475" width="12.7109375" style="71" customWidth="1"/>
    <col min="9476" max="9476" width="12.85546875" style="71" customWidth="1"/>
    <col min="9477" max="9477" width="12.28515625" style="71" customWidth="1"/>
    <col min="9478" max="9478" width="10.28515625" style="71" customWidth="1"/>
    <col min="9479" max="9479" width="8.7109375" style="71" customWidth="1"/>
    <col min="9480" max="9480" width="11" style="71" customWidth="1"/>
    <col min="9481" max="9481" width="9.42578125" style="71" customWidth="1"/>
    <col min="9482" max="9482" width="10.42578125" style="71" customWidth="1"/>
    <col min="9483" max="9483" width="14.28515625" style="71" customWidth="1"/>
    <col min="9484" max="9485" width="9.5703125" style="71" customWidth="1"/>
    <col min="9486" max="9489" width="12" style="71" customWidth="1"/>
    <col min="9490" max="9490" width="12.5703125" style="71" customWidth="1"/>
    <col min="9491" max="9491" width="11" style="71" customWidth="1"/>
    <col min="9492" max="9492" width="10.85546875" style="71" customWidth="1"/>
    <col min="9493" max="9493" width="14.28515625" style="71" customWidth="1"/>
    <col min="9494" max="9494" width="10.5703125" style="71" bestFit="1" customWidth="1"/>
    <col min="9495" max="9495" width="9.28515625" style="71" bestFit="1" customWidth="1"/>
    <col min="9496" max="9728" width="9.140625" style="71"/>
    <col min="9729" max="9729" width="3" style="71" customWidth="1"/>
    <col min="9730" max="9730" width="88.42578125" style="71" customWidth="1"/>
    <col min="9731" max="9731" width="12.7109375" style="71" customWidth="1"/>
    <col min="9732" max="9732" width="12.85546875" style="71" customWidth="1"/>
    <col min="9733" max="9733" width="12.28515625" style="71" customWidth="1"/>
    <col min="9734" max="9734" width="10.28515625" style="71" customWidth="1"/>
    <col min="9735" max="9735" width="8.7109375" style="71" customWidth="1"/>
    <col min="9736" max="9736" width="11" style="71" customWidth="1"/>
    <col min="9737" max="9737" width="9.42578125" style="71" customWidth="1"/>
    <col min="9738" max="9738" width="10.42578125" style="71" customWidth="1"/>
    <col min="9739" max="9739" width="14.28515625" style="71" customWidth="1"/>
    <col min="9740" max="9741" width="9.5703125" style="71" customWidth="1"/>
    <col min="9742" max="9745" width="12" style="71" customWidth="1"/>
    <col min="9746" max="9746" width="12.5703125" style="71" customWidth="1"/>
    <col min="9747" max="9747" width="11" style="71" customWidth="1"/>
    <col min="9748" max="9748" width="10.85546875" style="71" customWidth="1"/>
    <col min="9749" max="9749" width="14.28515625" style="71" customWidth="1"/>
    <col min="9750" max="9750" width="10.5703125" style="71" bestFit="1" customWidth="1"/>
    <col min="9751" max="9751" width="9.28515625" style="71" bestFit="1" customWidth="1"/>
    <col min="9752" max="9984" width="9.140625" style="71"/>
    <col min="9985" max="9985" width="3" style="71" customWidth="1"/>
    <col min="9986" max="9986" width="88.42578125" style="71" customWidth="1"/>
    <col min="9987" max="9987" width="12.7109375" style="71" customWidth="1"/>
    <col min="9988" max="9988" width="12.85546875" style="71" customWidth="1"/>
    <col min="9989" max="9989" width="12.28515625" style="71" customWidth="1"/>
    <col min="9990" max="9990" width="10.28515625" style="71" customWidth="1"/>
    <col min="9991" max="9991" width="8.7109375" style="71" customWidth="1"/>
    <col min="9992" max="9992" width="11" style="71" customWidth="1"/>
    <col min="9993" max="9993" width="9.42578125" style="71" customWidth="1"/>
    <col min="9994" max="9994" width="10.42578125" style="71" customWidth="1"/>
    <col min="9995" max="9995" width="14.28515625" style="71" customWidth="1"/>
    <col min="9996" max="9997" width="9.5703125" style="71" customWidth="1"/>
    <col min="9998" max="10001" width="12" style="71" customWidth="1"/>
    <col min="10002" max="10002" width="12.5703125" style="71" customWidth="1"/>
    <col min="10003" max="10003" width="11" style="71" customWidth="1"/>
    <col min="10004" max="10004" width="10.85546875" style="71" customWidth="1"/>
    <col min="10005" max="10005" width="14.28515625" style="71" customWidth="1"/>
    <col min="10006" max="10006" width="10.5703125" style="71" bestFit="1" customWidth="1"/>
    <col min="10007" max="10007" width="9.28515625" style="71" bestFit="1" customWidth="1"/>
    <col min="10008" max="10240" width="9.140625" style="71"/>
    <col min="10241" max="10241" width="3" style="71" customWidth="1"/>
    <col min="10242" max="10242" width="88.42578125" style="71" customWidth="1"/>
    <col min="10243" max="10243" width="12.7109375" style="71" customWidth="1"/>
    <col min="10244" max="10244" width="12.85546875" style="71" customWidth="1"/>
    <col min="10245" max="10245" width="12.28515625" style="71" customWidth="1"/>
    <col min="10246" max="10246" width="10.28515625" style="71" customWidth="1"/>
    <col min="10247" max="10247" width="8.7109375" style="71" customWidth="1"/>
    <col min="10248" max="10248" width="11" style="71" customWidth="1"/>
    <col min="10249" max="10249" width="9.42578125" style="71" customWidth="1"/>
    <col min="10250" max="10250" width="10.42578125" style="71" customWidth="1"/>
    <col min="10251" max="10251" width="14.28515625" style="71" customWidth="1"/>
    <col min="10252" max="10253" width="9.5703125" style="71" customWidth="1"/>
    <col min="10254" max="10257" width="12" style="71" customWidth="1"/>
    <col min="10258" max="10258" width="12.5703125" style="71" customWidth="1"/>
    <col min="10259" max="10259" width="11" style="71" customWidth="1"/>
    <col min="10260" max="10260" width="10.85546875" style="71" customWidth="1"/>
    <col min="10261" max="10261" width="14.28515625" style="71" customWidth="1"/>
    <col min="10262" max="10262" width="10.5703125" style="71" bestFit="1" customWidth="1"/>
    <col min="10263" max="10263" width="9.28515625" style="71" bestFit="1" customWidth="1"/>
    <col min="10264" max="10496" width="9.140625" style="71"/>
    <col min="10497" max="10497" width="3" style="71" customWidth="1"/>
    <col min="10498" max="10498" width="88.42578125" style="71" customWidth="1"/>
    <col min="10499" max="10499" width="12.7109375" style="71" customWidth="1"/>
    <col min="10500" max="10500" width="12.85546875" style="71" customWidth="1"/>
    <col min="10501" max="10501" width="12.28515625" style="71" customWidth="1"/>
    <col min="10502" max="10502" width="10.28515625" style="71" customWidth="1"/>
    <col min="10503" max="10503" width="8.7109375" style="71" customWidth="1"/>
    <col min="10504" max="10504" width="11" style="71" customWidth="1"/>
    <col min="10505" max="10505" width="9.42578125" style="71" customWidth="1"/>
    <col min="10506" max="10506" width="10.42578125" style="71" customWidth="1"/>
    <col min="10507" max="10507" width="14.28515625" style="71" customWidth="1"/>
    <col min="10508" max="10509" width="9.5703125" style="71" customWidth="1"/>
    <col min="10510" max="10513" width="12" style="71" customWidth="1"/>
    <col min="10514" max="10514" width="12.5703125" style="71" customWidth="1"/>
    <col min="10515" max="10515" width="11" style="71" customWidth="1"/>
    <col min="10516" max="10516" width="10.85546875" style="71" customWidth="1"/>
    <col min="10517" max="10517" width="14.28515625" style="71" customWidth="1"/>
    <col min="10518" max="10518" width="10.5703125" style="71" bestFit="1" customWidth="1"/>
    <col min="10519" max="10519" width="9.28515625" style="71" bestFit="1" customWidth="1"/>
    <col min="10520" max="10752" width="9.140625" style="71"/>
    <col min="10753" max="10753" width="3" style="71" customWidth="1"/>
    <col min="10754" max="10754" width="88.42578125" style="71" customWidth="1"/>
    <col min="10755" max="10755" width="12.7109375" style="71" customWidth="1"/>
    <col min="10756" max="10756" width="12.85546875" style="71" customWidth="1"/>
    <col min="10757" max="10757" width="12.28515625" style="71" customWidth="1"/>
    <col min="10758" max="10758" width="10.28515625" style="71" customWidth="1"/>
    <col min="10759" max="10759" width="8.7109375" style="71" customWidth="1"/>
    <col min="10760" max="10760" width="11" style="71" customWidth="1"/>
    <col min="10761" max="10761" width="9.42578125" style="71" customWidth="1"/>
    <col min="10762" max="10762" width="10.42578125" style="71" customWidth="1"/>
    <col min="10763" max="10763" width="14.28515625" style="71" customWidth="1"/>
    <col min="10764" max="10765" width="9.5703125" style="71" customWidth="1"/>
    <col min="10766" max="10769" width="12" style="71" customWidth="1"/>
    <col min="10770" max="10770" width="12.5703125" style="71" customWidth="1"/>
    <col min="10771" max="10771" width="11" style="71" customWidth="1"/>
    <col min="10772" max="10772" width="10.85546875" style="71" customWidth="1"/>
    <col min="10773" max="10773" width="14.28515625" style="71" customWidth="1"/>
    <col min="10774" max="10774" width="10.5703125" style="71" bestFit="1" customWidth="1"/>
    <col min="10775" max="10775" width="9.28515625" style="71" bestFit="1" customWidth="1"/>
    <col min="10776" max="11008" width="9.140625" style="71"/>
    <col min="11009" max="11009" width="3" style="71" customWidth="1"/>
    <col min="11010" max="11010" width="88.42578125" style="71" customWidth="1"/>
    <col min="11011" max="11011" width="12.7109375" style="71" customWidth="1"/>
    <col min="11012" max="11012" width="12.85546875" style="71" customWidth="1"/>
    <col min="11013" max="11013" width="12.28515625" style="71" customWidth="1"/>
    <col min="11014" max="11014" width="10.28515625" style="71" customWidth="1"/>
    <col min="11015" max="11015" width="8.7109375" style="71" customWidth="1"/>
    <col min="11016" max="11016" width="11" style="71" customWidth="1"/>
    <col min="11017" max="11017" width="9.42578125" style="71" customWidth="1"/>
    <col min="11018" max="11018" width="10.42578125" style="71" customWidth="1"/>
    <col min="11019" max="11019" width="14.28515625" style="71" customWidth="1"/>
    <col min="11020" max="11021" width="9.5703125" style="71" customWidth="1"/>
    <col min="11022" max="11025" width="12" style="71" customWidth="1"/>
    <col min="11026" max="11026" width="12.5703125" style="71" customWidth="1"/>
    <col min="11027" max="11027" width="11" style="71" customWidth="1"/>
    <col min="11028" max="11028" width="10.85546875" style="71" customWidth="1"/>
    <col min="11029" max="11029" width="14.28515625" style="71" customWidth="1"/>
    <col min="11030" max="11030" width="10.5703125" style="71" bestFit="1" customWidth="1"/>
    <col min="11031" max="11031" width="9.28515625" style="71" bestFit="1" customWidth="1"/>
    <col min="11032" max="11264" width="9.140625" style="71"/>
    <col min="11265" max="11265" width="3" style="71" customWidth="1"/>
    <col min="11266" max="11266" width="88.42578125" style="71" customWidth="1"/>
    <col min="11267" max="11267" width="12.7109375" style="71" customWidth="1"/>
    <col min="11268" max="11268" width="12.85546875" style="71" customWidth="1"/>
    <col min="11269" max="11269" width="12.28515625" style="71" customWidth="1"/>
    <col min="11270" max="11270" width="10.28515625" style="71" customWidth="1"/>
    <col min="11271" max="11271" width="8.7109375" style="71" customWidth="1"/>
    <col min="11272" max="11272" width="11" style="71" customWidth="1"/>
    <col min="11273" max="11273" width="9.42578125" style="71" customWidth="1"/>
    <col min="11274" max="11274" width="10.42578125" style="71" customWidth="1"/>
    <col min="11275" max="11275" width="14.28515625" style="71" customWidth="1"/>
    <col min="11276" max="11277" width="9.5703125" style="71" customWidth="1"/>
    <col min="11278" max="11281" width="12" style="71" customWidth="1"/>
    <col min="11282" max="11282" width="12.5703125" style="71" customWidth="1"/>
    <col min="11283" max="11283" width="11" style="71" customWidth="1"/>
    <col min="11284" max="11284" width="10.85546875" style="71" customWidth="1"/>
    <col min="11285" max="11285" width="14.28515625" style="71" customWidth="1"/>
    <col min="11286" max="11286" width="10.5703125" style="71" bestFit="1" customWidth="1"/>
    <col min="11287" max="11287" width="9.28515625" style="71" bestFit="1" customWidth="1"/>
    <col min="11288" max="11520" width="9.140625" style="71"/>
    <col min="11521" max="11521" width="3" style="71" customWidth="1"/>
    <col min="11522" max="11522" width="88.42578125" style="71" customWidth="1"/>
    <col min="11523" max="11523" width="12.7109375" style="71" customWidth="1"/>
    <col min="11524" max="11524" width="12.85546875" style="71" customWidth="1"/>
    <col min="11525" max="11525" width="12.28515625" style="71" customWidth="1"/>
    <col min="11526" max="11526" width="10.28515625" style="71" customWidth="1"/>
    <col min="11527" max="11527" width="8.7109375" style="71" customWidth="1"/>
    <col min="11528" max="11528" width="11" style="71" customWidth="1"/>
    <col min="11529" max="11529" width="9.42578125" style="71" customWidth="1"/>
    <col min="11530" max="11530" width="10.42578125" style="71" customWidth="1"/>
    <col min="11531" max="11531" width="14.28515625" style="71" customWidth="1"/>
    <col min="11532" max="11533" width="9.5703125" style="71" customWidth="1"/>
    <col min="11534" max="11537" width="12" style="71" customWidth="1"/>
    <col min="11538" max="11538" width="12.5703125" style="71" customWidth="1"/>
    <col min="11539" max="11539" width="11" style="71" customWidth="1"/>
    <col min="11540" max="11540" width="10.85546875" style="71" customWidth="1"/>
    <col min="11541" max="11541" width="14.28515625" style="71" customWidth="1"/>
    <col min="11542" max="11542" width="10.5703125" style="71" bestFit="1" customWidth="1"/>
    <col min="11543" max="11543" width="9.28515625" style="71" bestFit="1" customWidth="1"/>
    <col min="11544" max="11776" width="9.140625" style="71"/>
    <col min="11777" max="11777" width="3" style="71" customWidth="1"/>
    <col min="11778" max="11778" width="88.42578125" style="71" customWidth="1"/>
    <col min="11779" max="11779" width="12.7109375" style="71" customWidth="1"/>
    <col min="11780" max="11780" width="12.85546875" style="71" customWidth="1"/>
    <col min="11781" max="11781" width="12.28515625" style="71" customWidth="1"/>
    <col min="11782" max="11782" width="10.28515625" style="71" customWidth="1"/>
    <col min="11783" max="11783" width="8.7109375" style="71" customWidth="1"/>
    <col min="11784" max="11784" width="11" style="71" customWidth="1"/>
    <col min="11785" max="11785" width="9.42578125" style="71" customWidth="1"/>
    <col min="11786" max="11786" width="10.42578125" style="71" customWidth="1"/>
    <col min="11787" max="11787" width="14.28515625" style="71" customWidth="1"/>
    <col min="11788" max="11789" width="9.5703125" style="71" customWidth="1"/>
    <col min="11790" max="11793" width="12" style="71" customWidth="1"/>
    <col min="11794" max="11794" width="12.5703125" style="71" customWidth="1"/>
    <col min="11795" max="11795" width="11" style="71" customWidth="1"/>
    <col min="11796" max="11796" width="10.85546875" style="71" customWidth="1"/>
    <col min="11797" max="11797" width="14.28515625" style="71" customWidth="1"/>
    <col min="11798" max="11798" width="10.5703125" style="71" bestFit="1" customWidth="1"/>
    <col min="11799" max="11799" width="9.28515625" style="71" bestFit="1" customWidth="1"/>
    <col min="11800" max="12032" width="9.140625" style="71"/>
    <col min="12033" max="12033" width="3" style="71" customWidth="1"/>
    <col min="12034" max="12034" width="88.42578125" style="71" customWidth="1"/>
    <col min="12035" max="12035" width="12.7109375" style="71" customWidth="1"/>
    <col min="12036" max="12036" width="12.85546875" style="71" customWidth="1"/>
    <col min="12037" max="12037" width="12.28515625" style="71" customWidth="1"/>
    <col min="12038" max="12038" width="10.28515625" style="71" customWidth="1"/>
    <col min="12039" max="12039" width="8.7109375" style="71" customWidth="1"/>
    <col min="12040" max="12040" width="11" style="71" customWidth="1"/>
    <col min="12041" max="12041" width="9.42578125" style="71" customWidth="1"/>
    <col min="12042" max="12042" width="10.42578125" style="71" customWidth="1"/>
    <col min="12043" max="12043" width="14.28515625" style="71" customWidth="1"/>
    <col min="12044" max="12045" width="9.5703125" style="71" customWidth="1"/>
    <col min="12046" max="12049" width="12" style="71" customWidth="1"/>
    <col min="12050" max="12050" width="12.5703125" style="71" customWidth="1"/>
    <col min="12051" max="12051" width="11" style="71" customWidth="1"/>
    <col min="12052" max="12052" width="10.85546875" style="71" customWidth="1"/>
    <col min="12053" max="12053" width="14.28515625" style="71" customWidth="1"/>
    <col min="12054" max="12054" width="10.5703125" style="71" bestFit="1" customWidth="1"/>
    <col min="12055" max="12055" width="9.28515625" style="71" bestFit="1" customWidth="1"/>
    <col min="12056" max="12288" width="9.140625" style="71"/>
    <col min="12289" max="12289" width="3" style="71" customWidth="1"/>
    <col min="12290" max="12290" width="88.42578125" style="71" customWidth="1"/>
    <col min="12291" max="12291" width="12.7109375" style="71" customWidth="1"/>
    <col min="12292" max="12292" width="12.85546875" style="71" customWidth="1"/>
    <col min="12293" max="12293" width="12.28515625" style="71" customWidth="1"/>
    <col min="12294" max="12294" width="10.28515625" style="71" customWidth="1"/>
    <col min="12295" max="12295" width="8.7109375" style="71" customWidth="1"/>
    <col min="12296" max="12296" width="11" style="71" customWidth="1"/>
    <col min="12297" max="12297" width="9.42578125" style="71" customWidth="1"/>
    <col min="12298" max="12298" width="10.42578125" style="71" customWidth="1"/>
    <col min="12299" max="12299" width="14.28515625" style="71" customWidth="1"/>
    <col min="12300" max="12301" width="9.5703125" style="71" customWidth="1"/>
    <col min="12302" max="12305" width="12" style="71" customWidth="1"/>
    <col min="12306" max="12306" width="12.5703125" style="71" customWidth="1"/>
    <col min="12307" max="12307" width="11" style="71" customWidth="1"/>
    <col min="12308" max="12308" width="10.85546875" style="71" customWidth="1"/>
    <col min="12309" max="12309" width="14.28515625" style="71" customWidth="1"/>
    <col min="12310" max="12310" width="10.5703125" style="71" bestFit="1" customWidth="1"/>
    <col min="12311" max="12311" width="9.28515625" style="71" bestFit="1" customWidth="1"/>
    <col min="12312" max="12544" width="9.140625" style="71"/>
    <col min="12545" max="12545" width="3" style="71" customWidth="1"/>
    <col min="12546" max="12546" width="88.42578125" style="71" customWidth="1"/>
    <col min="12547" max="12547" width="12.7109375" style="71" customWidth="1"/>
    <col min="12548" max="12548" width="12.85546875" style="71" customWidth="1"/>
    <col min="12549" max="12549" width="12.28515625" style="71" customWidth="1"/>
    <col min="12550" max="12550" width="10.28515625" style="71" customWidth="1"/>
    <col min="12551" max="12551" width="8.7109375" style="71" customWidth="1"/>
    <col min="12552" max="12552" width="11" style="71" customWidth="1"/>
    <col min="12553" max="12553" width="9.42578125" style="71" customWidth="1"/>
    <col min="12554" max="12554" width="10.42578125" style="71" customWidth="1"/>
    <col min="12555" max="12555" width="14.28515625" style="71" customWidth="1"/>
    <col min="12556" max="12557" width="9.5703125" style="71" customWidth="1"/>
    <col min="12558" max="12561" width="12" style="71" customWidth="1"/>
    <col min="12562" max="12562" width="12.5703125" style="71" customWidth="1"/>
    <col min="12563" max="12563" width="11" style="71" customWidth="1"/>
    <col min="12564" max="12564" width="10.85546875" style="71" customWidth="1"/>
    <col min="12565" max="12565" width="14.28515625" style="71" customWidth="1"/>
    <col min="12566" max="12566" width="10.5703125" style="71" bestFit="1" customWidth="1"/>
    <col min="12567" max="12567" width="9.28515625" style="71" bestFit="1" customWidth="1"/>
    <col min="12568" max="12800" width="9.140625" style="71"/>
    <col min="12801" max="12801" width="3" style="71" customWidth="1"/>
    <col min="12802" max="12802" width="88.42578125" style="71" customWidth="1"/>
    <col min="12803" max="12803" width="12.7109375" style="71" customWidth="1"/>
    <col min="12804" max="12804" width="12.85546875" style="71" customWidth="1"/>
    <col min="12805" max="12805" width="12.28515625" style="71" customWidth="1"/>
    <col min="12806" max="12806" width="10.28515625" style="71" customWidth="1"/>
    <col min="12807" max="12807" width="8.7109375" style="71" customWidth="1"/>
    <col min="12808" max="12808" width="11" style="71" customWidth="1"/>
    <col min="12809" max="12809" width="9.42578125" style="71" customWidth="1"/>
    <col min="12810" max="12810" width="10.42578125" style="71" customWidth="1"/>
    <col min="12811" max="12811" width="14.28515625" style="71" customWidth="1"/>
    <col min="12812" max="12813" width="9.5703125" style="71" customWidth="1"/>
    <col min="12814" max="12817" width="12" style="71" customWidth="1"/>
    <col min="12818" max="12818" width="12.5703125" style="71" customWidth="1"/>
    <col min="12819" max="12819" width="11" style="71" customWidth="1"/>
    <col min="12820" max="12820" width="10.85546875" style="71" customWidth="1"/>
    <col min="12821" max="12821" width="14.28515625" style="71" customWidth="1"/>
    <col min="12822" max="12822" width="10.5703125" style="71" bestFit="1" customWidth="1"/>
    <col min="12823" max="12823" width="9.28515625" style="71" bestFit="1" customWidth="1"/>
    <col min="12824" max="13056" width="9.140625" style="71"/>
    <col min="13057" max="13057" width="3" style="71" customWidth="1"/>
    <col min="13058" max="13058" width="88.42578125" style="71" customWidth="1"/>
    <col min="13059" max="13059" width="12.7109375" style="71" customWidth="1"/>
    <col min="13060" max="13060" width="12.85546875" style="71" customWidth="1"/>
    <col min="13061" max="13061" width="12.28515625" style="71" customWidth="1"/>
    <col min="13062" max="13062" width="10.28515625" style="71" customWidth="1"/>
    <col min="13063" max="13063" width="8.7109375" style="71" customWidth="1"/>
    <col min="13064" max="13064" width="11" style="71" customWidth="1"/>
    <col min="13065" max="13065" width="9.42578125" style="71" customWidth="1"/>
    <col min="13066" max="13066" width="10.42578125" style="71" customWidth="1"/>
    <col min="13067" max="13067" width="14.28515625" style="71" customWidth="1"/>
    <col min="13068" max="13069" width="9.5703125" style="71" customWidth="1"/>
    <col min="13070" max="13073" width="12" style="71" customWidth="1"/>
    <col min="13074" max="13074" width="12.5703125" style="71" customWidth="1"/>
    <col min="13075" max="13075" width="11" style="71" customWidth="1"/>
    <col min="13076" max="13076" width="10.85546875" style="71" customWidth="1"/>
    <col min="13077" max="13077" width="14.28515625" style="71" customWidth="1"/>
    <col min="13078" max="13078" width="10.5703125" style="71" bestFit="1" customWidth="1"/>
    <col min="13079" max="13079" width="9.28515625" style="71" bestFit="1" customWidth="1"/>
    <col min="13080" max="13312" width="9.140625" style="71"/>
    <col min="13313" max="13313" width="3" style="71" customWidth="1"/>
    <col min="13314" max="13314" width="88.42578125" style="71" customWidth="1"/>
    <col min="13315" max="13315" width="12.7109375" style="71" customWidth="1"/>
    <col min="13316" max="13316" width="12.85546875" style="71" customWidth="1"/>
    <col min="13317" max="13317" width="12.28515625" style="71" customWidth="1"/>
    <col min="13318" max="13318" width="10.28515625" style="71" customWidth="1"/>
    <col min="13319" max="13319" width="8.7109375" style="71" customWidth="1"/>
    <col min="13320" max="13320" width="11" style="71" customWidth="1"/>
    <col min="13321" max="13321" width="9.42578125" style="71" customWidth="1"/>
    <col min="13322" max="13322" width="10.42578125" style="71" customWidth="1"/>
    <col min="13323" max="13323" width="14.28515625" style="71" customWidth="1"/>
    <col min="13324" max="13325" width="9.5703125" style="71" customWidth="1"/>
    <col min="13326" max="13329" width="12" style="71" customWidth="1"/>
    <col min="13330" max="13330" width="12.5703125" style="71" customWidth="1"/>
    <col min="13331" max="13331" width="11" style="71" customWidth="1"/>
    <col min="13332" max="13332" width="10.85546875" style="71" customWidth="1"/>
    <col min="13333" max="13333" width="14.28515625" style="71" customWidth="1"/>
    <col min="13334" max="13334" width="10.5703125" style="71" bestFit="1" customWidth="1"/>
    <col min="13335" max="13335" width="9.28515625" style="71" bestFit="1" customWidth="1"/>
    <col min="13336" max="13568" width="9.140625" style="71"/>
    <col min="13569" max="13569" width="3" style="71" customWidth="1"/>
    <col min="13570" max="13570" width="88.42578125" style="71" customWidth="1"/>
    <col min="13571" max="13571" width="12.7109375" style="71" customWidth="1"/>
    <col min="13572" max="13572" width="12.85546875" style="71" customWidth="1"/>
    <col min="13573" max="13573" width="12.28515625" style="71" customWidth="1"/>
    <col min="13574" max="13574" width="10.28515625" style="71" customWidth="1"/>
    <col min="13575" max="13575" width="8.7109375" style="71" customWidth="1"/>
    <col min="13576" max="13576" width="11" style="71" customWidth="1"/>
    <col min="13577" max="13577" width="9.42578125" style="71" customWidth="1"/>
    <col min="13578" max="13578" width="10.42578125" style="71" customWidth="1"/>
    <col min="13579" max="13579" width="14.28515625" style="71" customWidth="1"/>
    <col min="13580" max="13581" width="9.5703125" style="71" customWidth="1"/>
    <col min="13582" max="13585" width="12" style="71" customWidth="1"/>
    <col min="13586" max="13586" width="12.5703125" style="71" customWidth="1"/>
    <col min="13587" max="13587" width="11" style="71" customWidth="1"/>
    <col min="13588" max="13588" width="10.85546875" style="71" customWidth="1"/>
    <col min="13589" max="13589" width="14.28515625" style="71" customWidth="1"/>
    <col min="13590" max="13590" width="10.5703125" style="71" bestFit="1" customWidth="1"/>
    <col min="13591" max="13591" width="9.28515625" style="71" bestFit="1" customWidth="1"/>
    <col min="13592" max="13824" width="9.140625" style="71"/>
    <col min="13825" max="13825" width="3" style="71" customWidth="1"/>
    <col min="13826" max="13826" width="88.42578125" style="71" customWidth="1"/>
    <col min="13827" max="13827" width="12.7109375" style="71" customWidth="1"/>
    <col min="13828" max="13828" width="12.85546875" style="71" customWidth="1"/>
    <col min="13829" max="13829" width="12.28515625" style="71" customWidth="1"/>
    <col min="13830" max="13830" width="10.28515625" style="71" customWidth="1"/>
    <col min="13831" max="13831" width="8.7109375" style="71" customWidth="1"/>
    <col min="13832" max="13832" width="11" style="71" customWidth="1"/>
    <col min="13833" max="13833" width="9.42578125" style="71" customWidth="1"/>
    <col min="13834" max="13834" width="10.42578125" style="71" customWidth="1"/>
    <col min="13835" max="13835" width="14.28515625" style="71" customWidth="1"/>
    <col min="13836" max="13837" width="9.5703125" style="71" customWidth="1"/>
    <col min="13838" max="13841" width="12" style="71" customWidth="1"/>
    <col min="13842" max="13842" width="12.5703125" style="71" customWidth="1"/>
    <col min="13843" max="13843" width="11" style="71" customWidth="1"/>
    <col min="13844" max="13844" width="10.85546875" style="71" customWidth="1"/>
    <col min="13845" max="13845" width="14.28515625" style="71" customWidth="1"/>
    <col min="13846" max="13846" width="10.5703125" style="71" bestFit="1" customWidth="1"/>
    <col min="13847" max="13847" width="9.28515625" style="71" bestFit="1" customWidth="1"/>
    <col min="13848" max="14080" width="9.140625" style="71"/>
    <col min="14081" max="14081" width="3" style="71" customWidth="1"/>
    <col min="14082" max="14082" width="88.42578125" style="71" customWidth="1"/>
    <col min="14083" max="14083" width="12.7109375" style="71" customWidth="1"/>
    <col min="14084" max="14084" width="12.85546875" style="71" customWidth="1"/>
    <col min="14085" max="14085" width="12.28515625" style="71" customWidth="1"/>
    <col min="14086" max="14086" width="10.28515625" style="71" customWidth="1"/>
    <col min="14087" max="14087" width="8.7109375" style="71" customWidth="1"/>
    <col min="14088" max="14088" width="11" style="71" customWidth="1"/>
    <col min="14089" max="14089" width="9.42578125" style="71" customWidth="1"/>
    <col min="14090" max="14090" width="10.42578125" style="71" customWidth="1"/>
    <col min="14091" max="14091" width="14.28515625" style="71" customWidth="1"/>
    <col min="14092" max="14093" width="9.5703125" style="71" customWidth="1"/>
    <col min="14094" max="14097" width="12" style="71" customWidth="1"/>
    <col min="14098" max="14098" width="12.5703125" style="71" customWidth="1"/>
    <col min="14099" max="14099" width="11" style="71" customWidth="1"/>
    <col min="14100" max="14100" width="10.85546875" style="71" customWidth="1"/>
    <col min="14101" max="14101" width="14.28515625" style="71" customWidth="1"/>
    <col min="14102" max="14102" width="10.5703125" style="71" bestFit="1" customWidth="1"/>
    <col min="14103" max="14103" width="9.28515625" style="71" bestFit="1" customWidth="1"/>
    <col min="14104" max="14336" width="9.140625" style="71"/>
    <col min="14337" max="14337" width="3" style="71" customWidth="1"/>
    <col min="14338" max="14338" width="88.42578125" style="71" customWidth="1"/>
    <col min="14339" max="14339" width="12.7109375" style="71" customWidth="1"/>
    <col min="14340" max="14340" width="12.85546875" style="71" customWidth="1"/>
    <col min="14341" max="14341" width="12.28515625" style="71" customWidth="1"/>
    <col min="14342" max="14342" width="10.28515625" style="71" customWidth="1"/>
    <col min="14343" max="14343" width="8.7109375" style="71" customWidth="1"/>
    <col min="14344" max="14344" width="11" style="71" customWidth="1"/>
    <col min="14345" max="14345" width="9.42578125" style="71" customWidth="1"/>
    <col min="14346" max="14346" width="10.42578125" style="71" customWidth="1"/>
    <col min="14347" max="14347" width="14.28515625" style="71" customWidth="1"/>
    <col min="14348" max="14349" width="9.5703125" style="71" customWidth="1"/>
    <col min="14350" max="14353" width="12" style="71" customWidth="1"/>
    <col min="14354" max="14354" width="12.5703125" style="71" customWidth="1"/>
    <col min="14355" max="14355" width="11" style="71" customWidth="1"/>
    <col min="14356" max="14356" width="10.85546875" style="71" customWidth="1"/>
    <col min="14357" max="14357" width="14.28515625" style="71" customWidth="1"/>
    <col min="14358" max="14358" width="10.5703125" style="71" bestFit="1" customWidth="1"/>
    <col min="14359" max="14359" width="9.28515625" style="71" bestFit="1" customWidth="1"/>
    <col min="14360" max="14592" width="9.140625" style="71"/>
    <col min="14593" max="14593" width="3" style="71" customWidth="1"/>
    <col min="14594" max="14594" width="88.42578125" style="71" customWidth="1"/>
    <col min="14595" max="14595" width="12.7109375" style="71" customWidth="1"/>
    <col min="14596" max="14596" width="12.85546875" style="71" customWidth="1"/>
    <col min="14597" max="14597" width="12.28515625" style="71" customWidth="1"/>
    <col min="14598" max="14598" width="10.28515625" style="71" customWidth="1"/>
    <col min="14599" max="14599" width="8.7109375" style="71" customWidth="1"/>
    <col min="14600" max="14600" width="11" style="71" customWidth="1"/>
    <col min="14601" max="14601" width="9.42578125" style="71" customWidth="1"/>
    <col min="14602" max="14602" width="10.42578125" style="71" customWidth="1"/>
    <col min="14603" max="14603" width="14.28515625" style="71" customWidth="1"/>
    <col min="14604" max="14605" width="9.5703125" style="71" customWidth="1"/>
    <col min="14606" max="14609" width="12" style="71" customWidth="1"/>
    <col min="14610" max="14610" width="12.5703125" style="71" customWidth="1"/>
    <col min="14611" max="14611" width="11" style="71" customWidth="1"/>
    <col min="14612" max="14612" width="10.85546875" style="71" customWidth="1"/>
    <col min="14613" max="14613" width="14.28515625" style="71" customWidth="1"/>
    <col min="14614" max="14614" width="10.5703125" style="71" bestFit="1" customWidth="1"/>
    <col min="14615" max="14615" width="9.28515625" style="71" bestFit="1" customWidth="1"/>
    <col min="14616" max="14848" width="9.140625" style="71"/>
    <col min="14849" max="14849" width="3" style="71" customWidth="1"/>
    <col min="14850" max="14850" width="88.42578125" style="71" customWidth="1"/>
    <col min="14851" max="14851" width="12.7109375" style="71" customWidth="1"/>
    <col min="14852" max="14852" width="12.85546875" style="71" customWidth="1"/>
    <col min="14853" max="14853" width="12.28515625" style="71" customWidth="1"/>
    <col min="14854" max="14854" width="10.28515625" style="71" customWidth="1"/>
    <col min="14855" max="14855" width="8.7109375" style="71" customWidth="1"/>
    <col min="14856" max="14856" width="11" style="71" customWidth="1"/>
    <col min="14857" max="14857" width="9.42578125" style="71" customWidth="1"/>
    <col min="14858" max="14858" width="10.42578125" style="71" customWidth="1"/>
    <col min="14859" max="14859" width="14.28515625" style="71" customWidth="1"/>
    <col min="14860" max="14861" width="9.5703125" style="71" customWidth="1"/>
    <col min="14862" max="14865" width="12" style="71" customWidth="1"/>
    <col min="14866" max="14866" width="12.5703125" style="71" customWidth="1"/>
    <col min="14867" max="14867" width="11" style="71" customWidth="1"/>
    <col min="14868" max="14868" width="10.85546875" style="71" customWidth="1"/>
    <col min="14869" max="14869" width="14.28515625" style="71" customWidth="1"/>
    <col min="14870" max="14870" width="10.5703125" style="71" bestFit="1" customWidth="1"/>
    <col min="14871" max="14871" width="9.28515625" style="71" bestFit="1" customWidth="1"/>
    <col min="14872" max="15104" width="9.140625" style="71"/>
    <col min="15105" max="15105" width="3" style="71" customWidth="1"/>
    <col min="15106" max="15106" width="88.42578125" style="71" customWidth="1"/>
    <col min="15107" max="15107" width="12.7109375" style="71" customWidth="1"/>
    <col min="15108" max="15108" width="12.85546875" style="71" customWidth="1"/>
    <col min="15109" max="15109" width="12.28515625" style="71" customWidth="1"/>
    <col min="15110" max="15110" width="10.28515625" style="71" customWidth="1"/>
    <col min="15111" max="15111" width="8.7109375" style="71" customWidth="1"/>
    <col min="15112" max="15112" width="11" style="71" customWidth="1"/>
    <col min="15113" max="15113" width="9.42578125" style="71" customWidth="1"/>
    <col min="15114" max="15114" width="10.42578125" style="71" customWidth="1"/>
    <col min="15115" max="15115" width="14.28515625" style="71" customWidth="1"/>
    <col min="15116" max="15117" width="9.5703125" style="71" customWidth="1"/>
    <col min="15118" max="15121" width="12" style="71" customWidth="1"/>
    <col min="15122" max="15122" width="12.5703125" style="71" customWidth="1"/>
    <col min="15123" max="15123" width="11" style="71" customWidth="1"/>
    <col min="15124" max="15124" width="10.85546875" style="71" customWidth="1"/>
    <col min="15125" max="15125" width="14.28515625" style="71" customWidth="1"/>
    <col min="15126" max="15126" width="10.5703125" style="71" bestFit="1" customWidth="1"/>
    <col min="15127" max="15127" width="9.28515625" style="71" bestFit="1" customWidth="1"/>
    <col min="15128" max="15360" width="9.140625" style="71"/>
    <col min="15361" max="15361" width="3" style="71" customWidth="1"/>
    <col min="15362" max="15362" width="88.42578125" style="71" customWidth="1"/>
    <col min="15363" max="15363" width="12.7109375" style="71" customWidth="1"/>
    <col min="15364" max="15364" width="12.85546875" style="71" customWidth="1"/>
    <col min="15365" max="15365" width="12.28515625" style="71" customWidth="1"/>
    <col min="15366" max="15366" width="10.28515625" style="71" customWidth="1"/>
    <col min="15367" max="15367" width="8.7109375" style="71" customWidth="1"/>
    <col min="15368" max="15368" width="11" style="71" customWidth="1"/>
    <col min="15369" max="15369" width="9.42578125" style="71" customWidth="1"/>
    <col min="15370" max="15370" width="10.42578125" style="71" customWidth="1"/>
    <col min="15371" max="15371" width="14.28515625" style="71" customWidth="1"/>
    <col min="15372" max="15373" width="9.5703125" style="71" customWidth="1"/>
    <col min="15374" max="15377" width="12" style="71" customWidth="1"/>
    <col min="15378" max="15378" width="12.5703125" style="71" customWidth="1"/>
    <col min="15379" max="15379" width="11" style="71" customWidth="1"/>
    <col min="15380" max="15380" width="10.85546875" style="71" customWidth="1"/>
    <col min="15381" max="15381" width="14.28515625" style="71" customWidth="1"/>
    <col min="15382" max="15382" width="10.5703125" style="71" bestFit="1" customWidth="1"/>
    <col min="15383" max="15383" width="9.28515625" style="71" bestFit="1" customWidth="1"/>
    <col min="15384" max="15616" width="9.140625" style="71"/>
    <col min="15617" max="15617" width="3" style="71" customWidth="1"/>
    <col min="15618" max="15618" width="88.42578125" style="71" customWidth="1"/>
    <col min="15619" max="15619" width="12.7109375" style="71" customWidth="1"/>
    <col min="15620" max="15620" width="12.85546875" style="71" customWidth="1"/>
    <col min="15621" max="15621" width="12.28515625" style="71" customWidth="1"/>
    <col min="15622" max="15622" width="10.28515625" style="71" customWidth="1"/>
    <col min="15623" max="15623" width="8.7109375" style="71" customWidth="1"/>
    <col min="15624" max="15624" width="11" style="71" customWidth="1"/>
    <col min="15625" max="15625" width="9.42578125" style="71" customWidth="1"/>
    <col min="15626" max="15626" width="10.42578125" style="71" customWidth="1"/>
    <col min="15627" max="15627" width="14.28515625" style="71" customWidth="1"/>
    <col min="15628" max="15629" width="9.5703125" style="71" customWidth="1"/>
    <col min="15630" max="15633" width="12" style="71" customWidth="1"/>
    <col min="15634" max="15634" width="12.5703125" style="71" customWidth="1"/>
    <col min="15635" max="15635" width="11" style="71" customWidth="1"/>
    <col min="15636" max="15636" width="10.85546875" style="71" customWidth="1"/>
    <col min="15637" max="15637" width="14.28515625" style="71" customWidth="1"/>
    <col min="15638" max="15638" width="10.5703125" style="71" bestFit="1" customWidth="1"/>
    <col min="15639" max="15639" width="9.28515625" style="71" bestFit="1" customWidth="1"/>
    <col min="15640" max="15872" width="9.140625" style="71"/>
    <col min="15873" max="15873" width="3" style="71" customWidth="1"/>
    <col min="15874" max="15874" width="88.42578125" style="71" customWidth="1"/>
    <col min="15875" max="15875" width="12.7109375" style="71" customWidth="1"/>
    <col min="15876" max="15876" width="12.85546875" style="71" customWidth="1"/>
    <col min="15877" max="15877" width="12.28515625" style="71" customWidth="1"/>
    <col min="15878" max="15878" width="10.28515625" style="71" customWidth="1"/>
    <col min="15879" max="15879" width="8.7109375" style="71" customWidth="1"/>
    <col min="15880" max="15880" width="11" style="71" customWidth="1"/>
    <col min="15881" max="15881" width="9.42578125" style="71" customWidth="1"/>
    <col min="15882" max="15882" width="10.42578125" style="71" customWidth="1"/>
    <col min="15883" max="15883" width="14.28515625" style="71" customWidth="1"/>
    <col min="15884" max="15885" width="9.5703125" style="71" customWidth="1"/>
    <col min="15886" max="15889" width="12" style="71" customWidth="1"/>
    <col min="15890" max="15890" width="12.5703125" style="71" customWidth="1"/>
    <col min="15891" max="15891" width="11" style="71" customWidth="1"/>
    <col min="15892" max="15892" width="10.85546875" style="71" customWidth="1"/>
    <col min="15893" max="15893" width="14.28515625" style="71" customWidth="1"/>
    <col min="15894" max="15894" width="10.5703125" style="71" bestFit="1" customWidth="1"/>
    <col min="15895" max="15895" width="9.28515625" style="71" bestFit="1" customWidth="1"/>
    <col min="15896" max="16128" width="9.140625" style="71"/>
    <col min="16129" max="16129" width="3" style="71" customWidth="1"/>
    <col min="16130" max="16130" width="88.42578125" style="71" customWidth="1"/>
    <col min="16131" max="16131" width="12.7109375" style="71" customWidth="1"/>
    <col min="16132" max="16132" width="12.85546875" style="71" customWidth="1"/>
    <col min="16133" max="16133" width="12.28515625" style="71" customWidth="1"/>
    <col min="16134" max="16134" width="10.28515625" style="71" customWidth="1"/>
    <col min="16135" max="16135" width="8.7109375" style="71" customWidth="1"/>
    <col min="16136" max="16136" width="11" style="71" customWidth="1"/>
    <col min="16137" max="16137" width="9.42578125" style="71" customWidth="1"/>
    <col min="16138" max="16138" width="10.42578125" style="71" customWidth="1"/>
    <col min="16139" max="16139" width="14.28515625" style="71" customWidth="1"/>
    <col min="16140" max="16141" width="9.5703125" style="71" customWidth="1"/>
    <col min="16142" max="16145" width="12" style="71" customWidth="1"/>
    <col min="16146" max="16146" width="12.5703125" style="71" customWidth="1"/>
    <col min="16147" max="16147" width="11" style="71" customWidth="1"/>
    <col min="16148" max="16148" width="10.85546875" style="71" customWidth="1"/>
    <col min="16149" max="16149" width="14.28515625" style="71" customWidth="1"/>
    <col min="16150" max="16150" width="10.5703125" style="71" bestFit="1" customWidth="1"/>
    <col min="16151" max="16151" width="9.28515625" style="71" bestFit="1" customWidth="1"/>
    <col min="16152" max="16384" width="9.140625" style="71"/>
  </cols>
  <sheetData>
    <row r="1" spans="1:20" ht="25.5" customHeight="1">
      <c r="A1" s="6453"/>
      <c r="B1" s="6453"/>
      <c r="C1" s="6453"/>
      <c r="D1" s="6453"/>
      <c r="E1" s="6453"/>
      <c r="F1" s="6453"/>
      <c r="G1" s="6453"/>
      <c r="H1" s="6453"/>
      <c r="I1" s="6453"/>
      <c r="J1" s="6453"/>
      <c r="K1" s="6453"/>
      <c r="L1" s="6453"/>
      <c r="M1" s="6453"/>
      <c r="N1" s="6453"/>
      <c r="O1" s="6453"/>
      <c r="P1" s="6453"/>
      <c r="Q1" s="6453"/>
      <c r="R1" s="6453"/>
      <c r="S1" s="6453"/>
      <c r="T1" s="6453"/>
    </row>
    <row r="2" spans="1:20" ht="26.25" customHeight="1">
      <c r="A2" s="6454" t="s">
        <v>21</v>
      </c>
      <c r="B2" s="6454"/>
      <c r="C2" s="6454"/>
      <c r="D2" s="6454"/>
      <c r="E2" s="6454"/>
      <c r="F2" s="6454"/>
      <c r="G2" s="6454"/>
      <c r="H2" s="6454"/>
      <c r="I2" s="6454"/>
      <c r="J2" s="6454"/>
      <c r="K2" s="6454"/>
      <c r="L2" s="6454"/>
      <c r="M2" s="6454"/>
      <c r="N2" s="6454"/>
      <c r="O2" s="6454"/>
      <c r="P2" s="6454"/>
      <c r="Q2" s="6454"/>
      <c r="R2" s="6454"/>
      <c r="S2" s="6454"/>
      <c r="T2" s="6454"/>
    </row>
    <row r="3" spans="1:20" ht="37.5" customHeight="1">
      <c r="A3" s="6453" t="s">
        <v>385</v>
      </c>
      <c r="B3" s="6453"/>
      <c r="C3" s="6453"/>
      <c r="D3" s="6453"/>
      <c r="E3" s="6453"/>
      <c r="F3" s="6453"/>
      <c r="G3" s="6453"/>
      <c r="H3" s="6453"/>
      <c r="I3" s="6453"/>
      <c r="J3" s="6453"/>
      <c r="K3" s="6453"/>
      <c r="L3" s="6453"/>
      <c r="M3" s="6453"/>
      <c r="N3" s="6453"/>
      <c r="O3" s="6453"/>
      <c r="P3" s="6453"/>
      <c r="Q3" s="6453"/>
      <c r="R3" s="6453"/>
      <c r="S3" s="6453"/>
      <c r="T3" s="6453"/>
    </row>
    <row r="4" spans="1:20" ht="33" customHeight="1">
      <c r="B4" s="480"/>
    </row>
    <row r="5" spans="1:20" ht="33" customHeight="1">
      <c r="B5" s="6455" t="s">
        <v>1</v>
      </c>
      <c r="C5" s="6458" t="s">
        <v>2</v>
      </c>
      <c r="D5" s="6459"/>
      <c r="E5" s="6459"/>
      <c r="F5" s="6458" t="s">
        <v>3</v>
      </c>
      <c r="G5" s="6459"/>
      <c r="H5" s="6462"/>
      <c r="I5" s="6466" t="s">
        <v>4</v>
      </c>
      <c r="J5" s="6459"/>
      <c r="K5" s="6459"/>
      <c r="L5" s="6458" t="s">
        <v>5</v>
      </c>
      <c r="M5" s="6459"/>
      <c r="N5" s="6462"/>
      <c r="O5" s="6458">
        <v>5</v>
      </c>
      <c r="P5" s="6459"/>
      <c r="Q5" s="6459"/>
      <c r="R5" s="6470" t="s">
        <v>22</v>
      </c>
      <c r="S5" s="6471"/>
      <c r="T5" s="6472"/>
    </row>
    <row r="6" spans="1:20" ht="33" customHeight="1">
      <c r="B6" s="6456"/>
      <c r="C6" s="6460"/>
      <c r="D6" s="6461"/>
      <c r="E6" s="6461"/>
      <c r="F6" s="6463"/>
      <c r="G6" s="6464"/>
      <c r="H6" s="6465"/>
      <c r="I6" s="6464"/>
      <c r="J6" s="6464"/>
      <c r="K6" s="6464"/>
      <c r="L6" s="6467"/>
      <c r="M6" s="6468"/>
      <c r="N6" s="6469"/>
      <c r="O6" s="6460"/>
      <c r="P6" s="6461"/>
      <c r="Q6" s="6461"/>
      <c r="R6" s="6473"/>
      <c r="S6" s="6474"/>
      <c r="T6" s="6475"/>
    </row>
    <row r="7" spans="1:20" ht="99.75" customHeight="1" thickBot="1">
      <c r="B7" s="6457"/>
      <c r="C7" s="604" t="s">
        <v>7</v>
      </c>
      <c r="D7" s="604" t="s">
        <v>8</v>
      </c>
      <c r="E7" s="605" t="s">
        <v>9</v>
      </c>
      <c r="F7" s="604" t="s">
        <v>7</v>
      </c>
      <c r="G7" s="604" t="s">
        <v>8</v>
      </c>
      <c r="H7" s="605" t="s">
        <v>9</v>
      </c>
      <c r="I7" s="604" t="s">
        <v>7</v>
      </c>
      <c r="J7" s="604" t="s">
        <v>8</v>
      </c>
      <c r="K7" s="605" t="s">
        <v>9</v>
      </c>
      <c r="L7" s="604" t="s">
        <v>7</v>
      </c>
      <c r="M7" s="604" t="s">
        <v>8</v>
      </c>
      <c r="N7" s="605" t="s">
        <v>9</v>
      </c>
      <c r="O7" s="604" t="s">
        <v>7</v>
      </c>
      <c r="P7" s="604" t="s">
        <v>8</v>
      </c>
      <c r="Q7" s="606" t="s">
        <v>9</v>
      </c>
      <c r="R7" s="604" t="s">
        <v>7</v>
      </c>
      <c r="S7" s="604" t="s">
        <v>8</v>
      </c>
      <c r="T7" s="518" t="s">
        <v>9</v>
      </c>
    </row>
    <row r="8" spans="1:20" ht="34.5" customHeight="1" thickBot="1">
      <c r="B8" s="587" t="s">
        <v>10</v>
      </c>
      <c r="C8" s="591"/>
      <c r="D8" s="592"/>
      <c r="E8" s="611"/>
      <c r="F8" s="445"/>
      <c r="G8" s="441"/>
      <c r="H8" s="3607"/>
      <c r="I8" s="3629"/>
      <c r="J8" s="3630"/>
      <c r="K8" s="3631"/>
      <c r="L8" s="3619"/>
      <c r="M8" s="441"/>
      <c r="N8" s="612"/>
      <c r="O8" s="613"/>
      <c r="P8" s="594"/>
      <c r="Q8" s="593"/>
      <c r="R8" s="447"/>
      <c r="S8" s="447"/>
      <c r="T8" s="154"/>
    </row>
    <row r="9" spans="1:20" ht="31.5" customHeight="1">
      <c r="B9" s="1596" t="s">
        <v>32</v>
      </c>
      <c r="C9" s="4214">
        <f t="shared" ref="C9:T9" si="0">C22+C15</f>
        <v>0</v>
      </c>
      <c r="D9" s="4214">
        <f t="shared" si="0"/>
        <v>0</v>
      </c>
      <c r="E9" s="4215">
        <f t="shared" si="0"/>
        <v>0</v>
      </c>
      <c r="F9" s="2077">
        <f t="shared" si="0"/>
        <v>0</v>
      </c>
      <c r="G9" s="2077">
        <f t="shared" si="0"/>
        <v>37</v>
      </c>
      <c r="H9" s="3608">
        <f t="shared" si="0"/>
        <v>37</v>
      </c>
      <c r="I9" s="3632">
        <f t="shared" si="0"/>
        <v>0</v>
      </c>
      <c r="J9" s="3633">
        <f t="shared" si="0"/>
        <v>37</v>
      </c>
      <c r="K9" s="3634">
        <f t="shared" si="0"/>
        <v>37</v>
      </c>
      <c r="L9" s="3620">
        <f t="shared" si="0"/>
        <v>0</v>
      </c>
      <c r="M9" s="2077">
        <f t="shared" si="0"/>
        <v>54</v>
      </c>
      <c r="N9" s="2078">
        <f t="shared" si="0"/>
        <v>54</v>
      </c>
      <c r="O9" s="2077">
        <f t="shared" si="0"/>
        <v>0</v>
      </c>
      <c r="P9" s="2077">
        <f t="shared" si="0"/>
        <v>53</v>
      </c>
      <c r="Q9" s="2079">
        <f t="shared" si="0"/>
        <v>53</v>
      </c>
      <c r="R9" s="1597">
        <f t="shared" si="0"/>
        <v>0</v>
      </c>
      <c r="S9" s="1597">
        <f t="shared" si="0"/>
        <v>181</v>
      </c>
      <c r="T9" s="1598">
        <f t="shared" si="0"/>
        <v>181</v>
      </c>
    </row>
    <row r="10" spans="1:20" ht="48" customHeight="1">
      <c r="B10" s="2248" t="s">
        <v>25</v>
      </c>
      <c r="C10" s="4216">
        <f>C23+C16</f>
        <v>0</v>
      </c>
      <c r="D10" s="4216">
        <f>D18+D16</f>
        <v>0</v>
      </c>
      <c r="E10" s="4216">
        <f t="shared" ref="E10:T10" si="1">E18+E16</f>
        <v>0</v>
      </c>
      <c r="F10" s="2249">
        <f t="shared" si="1"/>
        <v>0</v>
      </c>
      <c r="G10" s="2249">
        <f t="shared" si="1"/>
        <v>0</v>
      </c>
      <c r="H10" s="3609">
        <f t="shared" si="1"/>
        <v>0</v>
      </c>
      <c r="I10" s="3635">
        <f t="shared" si="1"/>
        <v>0</v>
      </c>
      <c r="J10" s="3609">
        <f t="shared" si="1"/>
        <v>0</v>
      </c>
      <c r="K10" s="3636">
        <f t="shared" si="1"/>
        <v>0</v>
      </c>
      <c r="L10" s="3621">
        <f t="shared" si="1"/>
        <v>0</v>
      </c>
      <c r="M10" s="2249">
        <f t="shared" si="1"/>
        <v>2</v>
      </c>
      <c r="N10" s="2249">
        <f t="shared" si="1"/>
        <v>2</v>
      </c>
      <c r="O10" s="2249">
        <f t="shared" si="1"/>
        <v>0</v>
      </c>
      <c r="P10" s="2249">
        <f t="shared" si="1"/>
        <v>0</v>
      </c>
      <c r="Q10" s="2249">
        <f t="shared" si="1"/>
        <v>0</v>
      </c>
      <c r="R10" s="2249">
        <f t="shared" si="1"/>
        <v>0</v>
      </c>
      <c r="S10" s="2249">
        <f t="shared" si="1"/>
        <v>2</v>
      </c>
      <c r="T10" s="2265">
        <f t="shared" si="1"/>
        <v>2</v>
      </c>
    </row>
    <row r="11" spans="1:20" ht="34.5" customHeight="1" thickBot="1">
      <c r="B11" s="2250" t="s">
        <v>26</v>
      </c>
      <c r="C11" s="4217">
        <f>C24+C17</f>
        <v>0</v>
      </c>
      <c r="D11" s="4217">
        <f t="shared" ref="D11:T11" si="2">D24+D17</f>
        <v>5</v>
      </c>
      <c r="E11" s="4218">
        <f t="shared" si="2"/>
        <v>5</v>
      </c>
      <c r="F11" s="2251">
        <f t="shared" si="2"/>
        <v>0</v>
      </c>
      <c r="G11" s="2058">
        <f t="shared" si="2"/>
        <v>0</v>
      </c>
      <c r="H11" s="3610">
        <f t="shared" si="2"/>
        <v>0</v>
      </c>
      <c r="I11" s="3637">
        <f t="shared" si="2"/>
        <v>0</v>
      </c>
      <c r="J11" s="3638">
        <f t="shared" si="2"/>
        <v>0</v>
      </c>
      <c r="K11" s="3639">
        <f t="shared" si="2"/>
        <v>0</v>
      </c>
      <c r="L11" s="3622">
        <f t="shared" si="2"/>
        <v>0</v>
      </c>
      <c r="M11" s="2058">
        <f t="shared" si="2"/>
        <v>0</v>
      </c>
      <c r="N11" s="2059">
        <f t="shared" si="2"/>
        <v>0</v>
      </c>
      <c r="O11" s="2058">
        <f t="shared" si="2"/>
        <v>0</v>
      </c>
      <c r="P11" s="2058">
        <f t="shared" si="2"/>
        <v>0</v>
      </c>
      <c r="Q11" s="2059">
        <f t="shared" si="2"/>
        <v>0</v>
      </c>
      <c r="R11" s="2266">
        <f t="shared" si="2"/>
        <v>0</v>
      </c>
      <c r="S11" s="2266">
        <f t="shared" si="2"/>
        <v>5</v>
      </c>
      <c r="T11" s="2267">
        <f t="shared" si="2"/>
        <v>5</v>
      </c>
    </row>
    <row r="12" spans="1:20" ht="34.5" customHeight="1" thickBot="1">
      <c r="B12" s="1601" t="s">
        <v>14</v>
      </c>
      <c r="C12" s="4219">
        <f t="shared" ref="C12:H12" si="3">SUM(C9:C11)</f>
        <v>0</v>
      </c>
      <c r="D12" s="4220">
        <f t="shared" si="3"/>
        <v>5</v>
      </c>
      <c r="E12" s="4221">
        <f t="shared" si="3"/>
        <v>5</v>
      </c>
      <c r="F12" s="2063">
        <f t="shared" si="3"/>
        <v>0</v>
      </c>
      <c r="G12" s="2061">
        <f t="shared" si="3"/>
        <v>37</v>
      </c>
      <c r="H12" s="3611">
        <f t="shared" si="3"/>
        <v>37</v>
      </c>
      <c r="I12" s="3640">
        <f>SUM(I9+I11)</f>
        <v>0</v>
      </c>
      <c r="J12" s="3641">
        <f t="shared" ref="J12:T12" si="4">SUM(J9:J11)</f>
        <v>37</v>
      </c>
      <c r="K12" s="3642">
        <f t="shared" si="4"/>
        <v>37</v>
      </c>
      <c r="L12" s="3623">
        <f t="shared" si="4"/>
        <v>0</v>
      </c>
      <c r="M12" s="2061">
        <f t="shared" si="4"/>
        <v>56</v>
      </c>
      <c r="N12" s="2062">
        <f t="shared" si="4"/>
        <v>56</v>
      </c>
      <c r="O12" s="2063">
        <f t="shared" si="4"/>
        <v>0</v>
      </c>
      <c r="P12" s="2061">
        <f t="shared" si="4"/>
        <v>53</v>
      </c>
      <c r="Q12" s="2064">
        <f t="shared" si="4"/>
        <v>53</v>
      </c>
      <c r="R12" s="1572">
        <f t="shared" si="4"/>
        <v>0</v>
      </c>
      <c r="S12" s="1573">
        <f t="shared" si="4"/>
        <v>188</v>
      </c>
      <c r="T12" s="1602">
        <f t="shared" si="4"/>
        <v>188</v>
      </c>
    </row>
    <row r="13" spans="1:20" ht="30.75" customHeight="1" thickBot="1">
      <c r="B13" s="1590" t="s">
        <v>15</v>
      </c>
      <c r="C13" s="4222"/>
      <c r="D13" s="4223"/>
      <c r="E13" s="4224"/>
      <c r="F13" s="2068"/>
      <c r="G13" s="2066"/>
      <c r="H13" s="3612"/>
      <c r="I13" s="3643"/>
      <c r="J13" s="3644"/>
      <c r="K13" s="3645"/>
      <c r="L13" s="3624"/>
      <c r="M13" s="2066"/>
      <c r="N13" s="2067"/>
      <c r="O13" s="2068"/>
      <c r="P13" s="2066"/>
      <c r="Q13" s="2074"/>
      <c r="R13" s="1574"/>
      <c r="S13" s="1575"/>
      <c r="T13" s="1603"/>
    </row>
    <row r="14" spans="1:20" ht="30.75" customHeight="1" thickBot="1">
      <c r="B14" s="1604" t="s">
        <v>16</v>
      </c>
      <c r="C14" s="4225"/>
      <c r="D14" s="4226"/>
      <c r="E14" s="4221"/>
      <c r="F14" s="2069"/>
      <c r="G14" s="2070"/>
      <c r="H14" s="3611"/>
      <c r="I14" s="3646"/>
      <c r="J14" s="3647" t="s">
        <v>28</v>
      </c>
      <c r="K14" s="3642"/>
      <c r="L14" s="3625"/>
      <c r="M14" s="2070"/>
      <c r="N14" s="2062"/>
      <c r="O14" s="2063"/>
      <c r="P14" s="2061"/>
      <c r="Q14" s="2064"/>
      <c r="R14" s="1574"/>
      <c r="S14" s="1574"/>
      <c r="T14" s="1605"/>
    </row>
    <row r="15" spans="1:20" ht="30" customHeight="1">
      <c r="B15" s="1599" t="s">
        <v>32</v>
      </c>
      <c r="C15" s="4227">
        <v>0</v>
      </c>
      <c r="D15" s="4228">
        <v>0</v>
      </c>
      <c r="E15" s="4229">
        <f>SUM(C15:D15)</f>
        <v>0</v>
      </c>
      <c r="F15" s="3773"/>
      <c r="G15" s="3648">
        <v>31</v>
      </c>
      <c r="H15" s="3613">
        <f>SUM(F15:G15)</f>
        <v>31</v>
      </c>
      <c r="I15" s="3774"/>
      <c r="J15" s="3648">
        <v>36</v>
      </c>
      <c r="K15" s="3775">
        <f>SUM(I15:J15)</f>
        <v>36</v>
      </c>
      <c r="L15" s="3773"/>
      <c r="M15" s="3661">
        <v>53</v>
      </c>
      <c r="N15" s="3775">
        <f>SUM(L15:M15)</f>
        <v>53</v>
      </c>
      <c r="O15" s="4254"/>
      <c r="P15" s="4255">
        <v>52</v>
      </c>
      <c r="Q15" s="4256">
        <f>SUM(O15:P15)</f>
        <v>52</v>
      </c>
      <c r="R15" s="4257">
        <f t="shared" ref="R15:S19" si="5">C15+F15+I15+L15+O15</f>
        <v>0</v>
      </c>
      <c r="S15" s="4258">
        <f t="shared" si="5"/>
        <v>172</v>
      </c>
      <c r="T15" s="4259">
        <f>SUM(R15:S15)</f>
        <v>172</v>
      </c>
    </row>
    <row r="16" spans="1:20" ht="25.5" hidden="1" customHeight="1">
      <c r="B16" s="1599" t="s">
        <v>33</v>
      </c>
      <c r="C16" s="4230"/>
      <c r="D16" s="4231"/>
      <c r="E16" s="4232">
        <f>SUM(C16:D16)</f>
        <v>0</v>
      </c>
      <c r="F16" s="1580"/>
      <c r="G16" s="442"/>
      <c r="H16" s="443">
        <f>SUM(F16:G16)</f>
        <v>0</v>
      </c>
      <c r="I16" s="3650"/>
      <c r="J16" s="442"/>
      <c r="K16" s="3651">
        <f>SUM(I16:J16)</f>
        <v>0</v>
      </c>
      <c r="L16" s="446"/>
      <c r="M16" s="442"/>
      <c r="N16" s="443">
        <f>SUM(L16:M16)</f>
        <v>0</v>
      </c>
      <c r="O16" s="1580"/>
      <c r="P16" s="442"/>
      <c r="Q16" s="444">
        <f>SUM(O16:P16)</f>
        <v>0</v>
      </c>
      <c r="R16" s="1606">
        <f t="shared" ref="R16:R18" si="6">C16+F16+I16+L16+O16</f>
        <v>0</v>
      </c>
      <c r="S16" s="449">
        <f t="shared" ref="S16:S18" si="7">D16+G16+J16+M16+P16</f>
        <v>0</v>
      </c>
      <c r="T16" s="450">
        <f t="shared" ref="T16:T18" si="8">SUM(R16:S16)</f>
        <v>0</v>
      </c>
    </row>
    <row r="17" spans="2:21" ht="49.5" customHeight="1">
      <c r="B17" s="2248" t="s">
        <v>25</v>
      </c>
      <c r="C17" s="4233">
        <v>0</v>
      </c>
      <c r="D17" s="4234">
        <v>5</v>
      </c>
      <c r="E17" s="4235">
        <v>5</v>
      </c>
      <c r="F17" s="2252">
        <v>0</v>
      </c>
      <c r="G17" s="2253">
        <v>0</v>
      </c>
      <c r="H17" s="3614">
        <f>SUM(F17:G17)</f>
        <v>0</v>
      </c>
      <c r="I17" s="3652">
        <v>0</v>
      </c>
      <c r="J17" s="2253">
        <v>0</v>
      </c>
      <c r="K17" s="3653">
        <f>SUM(I17:J17)</f>
        <v>0</v>
      </c>
      <c r="L17" s="3627">
        <v>0</v>
      </c>
      <c r="M17" s="2253">
        <v>0</v>
      </c>
      <c r="N17" s="2254">
        <v>0</v>
      </c>
      <c r="O17" s="2252">
        <v>0</v>
      </c>
      <c r="P17" s="2253">
        <v>0</v>
      </c>
      <c r="Q17" s="2255">
        <f>SUM(O17:P17)</f>
        <v>0</v>
      </c>
      <c r="R17" s="2256">
        <f t="shared" si="6"/>
        <v>0</v>
      </c>
      <c r="S17" s="449">
        <f t="shared" si="7"/>
        <v>5</v>
      </c>
      <c r="T17" s="450">
        <f t="shared" si="8"/>
        <v>5</v>
      </c>
    </row>
    <row r="18" spans="2:21" ht="38.25" customHeight="1" thickBot="1">
      <c r="B18" s="2250" t="s">
        <v>26</v>
      </c>
      <c r="C18" s="4234">
        <f>C32+C25</f>
        <v>0</v>
      </c>
      <c r="D18" s="4234">
        <v>0</v>
      </c>
      <c r="E18" s="4235">
        <v>0</v>
      </c>
      <c r="F18" s="2259">
        <f t="shared" ref="F18:Q18" si="9">F32+F25</f>
        <v>0</v>
      </c>
      <c r="G18" s="2257">
        <f t="shared" si="9"/>
        <v>0</v>
      </c>
      <c r="H18" s="3615">
        <f t="shared" si="9"/>
        <v>0</v>
      </c>
      <c r="I18" s="2259">
        <f t="shared" si="9"/>
        <v>0</v>
      </c>
      <c r="J18" s="2257">
        <f t="shared" si="9"/>
        <v>0</v>
      </c>
      <c r="K18" s="2260">
        <f t="shared" si="9"/>
        <v>0</v>
      </c>
      <c r="L18" s="2261">
        <f t="shared" si="9"/>
        <v>0</v>
      </c>
      <c r="M18" s="2257">
        <v>2</v>
      </c>
      <c r="N18" s="2260">
        <v>2</v>
      </c>
      <c r="O18" s="2261">
        <f t="shared" si="9"/>
        <v>0</v>
      </c>
      <c r="P18" s="2257">
        <f t="shared" si="9"/>
        <v>0</v>
      </c>
      <c r="Q18" s="2258">
        <f t="shared" si="9"/>
        <v>0</v>
      </c>
      <c r="R18" s="2262">
        <f t="shared" si="6"/>
        <v>0</v>
      </c>
      <c r="S18" s="2263">
        <f t="shared" si="7"/>
        <v>2</v>
      </c>
      <c r="T18" s="2264">
        <f t="shared" si="8"/>
        <v>2</v>
      </c>
    </row>
    <row r="19" spans="2:21" ht="24.75" hidden="1" customHeight="1" thickBot="1">
      <c r="B19" s="1600"/>
      <c r="C19" s="4236">
        <v>0</v>
      </c>
      <c r="D19" s="4237">
        <v>0</v>
      </c>
      <c r="E19" s="4238">
        <f>SUM(C19:D19)</f>
        <v>0</v>
      </c>
      <c r="F19" s="1581">
        <v>0</v>
      </c>
      <c r="G19" s="1582">
        <v>0</v>
      </c>
      <c r="H19" s="3616">
        <f>SUM(F19:G19)</f>
        <v>0</v>
      </c>
      <c r="I19" s="3654">
        <v>0</v>
      </c>
      <c r="J19" s="3655">
        <v>0</v>
      </c>
      <c r="K19" s="3656">
        <f>SUM(I19:J19)</f>
        <v>0</v>
      </c>
      <c r="L19" s="3628">
        <v>0</v>
      </c>
      <c r="M19" s="1582">
        <v>0</v>
      </c>
      <c r="N19" s="1583">
        <f>SUM(L19:M19)</f>
        <v>0</v>
      </c>
      <c r="O19" s="1581">
        <v>0</v>
      </c>
      <c r="P19" s="1582">
        <v>0</v>
      </c>
      <c r="Q19" s="1584">
        <f>SUM(O19:P19)</f>
        <v>0</v>
      </c>
      <c r="R19" s="1607">
        <f t="shared" si="5"/>
        <v>0</v>
      </c>
      <c r="S19" s="1608">
        <f t="shared" si="5"/>
        <v>0</v>
      </c>
      <c r="T19" s="1609">
        <f>SUM(R19:S19)</f>
        <v>0</v>
      </c>
    </row>
    <row r="20" spans="2:21" ht="30.75" customHeight="1" thickBot="1">
      <c r="B20" s="1610" t="s">
        <v>17</v>
      </c>
      <c r="C20" s="4222">
        <f t="shared" ref="C20:T20" si="10">SUM(C15:C19)</f>
        <v>0</v>
      </c>
      <c r="D20" s="4222">
        <f t="shared" si="10"/>
        <v>5</v>
      </c>
      <c r="E20" s="4239">
        <f t="shared" si="10"/>
        <v>5</v>
      </c>
      <c r="F20" s="2068">
        <f t="shared" si="10"/>
        <v>0</v>
      </c>
      <c r="G20" s="2068">
        <f t="shared" si="10"/>
        <v>31</v>
      </c>
      <c r="H20" s="3617">
        <f t="shared" si="10"/>
        <v>31</v>
      </c>
      <c r="I20" s="3643">
        <f t="shared" si="10"/>
        <v>0</v>
      </c>
      <c r="J20" s="3657">
        <f t="shared" si="10"/>
        <v>36</v>
      </c>
      <c r="K20" s="3658">
        <f t="shared" si="10"/>
        <v>36</v>
      </c>
      <c r="L20" s="3624">
        <f t="shared" si="10"/>
        <v>0</v>
      </c>
      <c r="M20" s="2068">
        <f t="shared" si="10"/>
        <v>55</v>
      </c>
      <c r="N20" s="2068">
        <f t="shared" si="10"/>
        <v>55</v>
      </c>
      <c r="O20" s="2068">
        <f t="shared" si="10"/>
        <v>0</v>
      </c>
      <c r="P20" s="2068">
        <f t="shared" si="10"/>
        <v>52</v>
      </c>
      <c r="Q20" s="2075">
        <f t="shared" si="10"/>
        <v>52</v>
      </c>
      <c r="R20" s="1576">
        <f t="shared" si="10"/>
        <v>0</v>
      </c>
      <c r="S20" s="1576">
        <f t="shared" si="10"/>
        <v>179</v>
      </c>
      <c r="T20" s="1605">
        <f t="shared" si="10"/>
        <v>179</v>
      </c>
    </row>
    <row r="21" spans="2:21" ht="32.25" customHeight="1" thickBot="1">
      <c r="B21" s="1611" t="s">
        <v>18</v>
      </c>
      <c r="C21" s="4240"/>
      <c r="D21" s="4241"/>
      <c r="E21" s="4242"/>
      <c r="F21" s="2069"/>
      <c r="G21" s="2071"/>
      <c r="H21" s="3618"/>
      <c r="I21" s="3646"/>
      <c r="J21" s="3625"/>
      <c r="K21" s="3659"/>
      <c r="L21" s="3625"/>
      <c r="M21" s="2071"/>
      <c r="N21" s="2076"/>
      <c r="O21" s="2071"/>
      <c r="P21" s="2071"/>
      <c r="Q21" s="2076"/>
      <c r="R21" s="1612"/>
      <c r="S21" s="1613"/>
      <c r="T21" s="1614"/>
    </row>
    <row r="22" spans="2:21" ht="31.5" customHeight="1">
      <c r="B22" s="1591" t="s">
        <v>32</v>
      </c>
      <c r="C22" s="4227">
        <v>0</v>
      </c>
      <c r="D22" s="4228">
        <v>0</v>
      </c>
      <c r="E22" s="4229">
        <f>SUM(C22:D22)</f>
        <v>0</v>
      </c>
      <c r="F22" s="1577">
        <v>0</v>
      </c>
      <c r="G22" s="1579">
        <v>6</v>
      </c>
      <c r="H22" s="443">
        <f>SUM(F22:G22)</f>
        <v>6</v>
      </c>
      <c r="I22" s="3660">
        <v>0</v>
      </c>
      <c r="J22" s="3661">
        <v>1</v>
      </c>
      <c r="K22" s="3649">
        <f>SUM(I22:J22)</f>
        <v>1</v>
      </c>
      <c r="L22" s="3626">
        <v>0</v>
      </c>
      <c r="M22" s="1579">
        <v>1</v>
      </c>
      <c r="N22" s="1592">
        <f>SUM(L22:M22)</f>
        <v>1</v>
      </c>
      <c r="O22" s="1585">
        <v>0</v>
      </c>
      <c r="P22" s="1586">
        <v>1</v>
      </c>
      <c r="Q22" s="1578">
        <f>SUM(O22:P22)</f>
        <v>1</v>
      </c>
      <c r="R22" s="1593">
        <f t="shared" ref="R22:S26" si="11">C22+F22+I22+L22+O22</f>
        <v>0</v>
      </c>
      <c r="S22" s="1594">
        <f t="shared" si="11"/>
        <v>9</v>
      </c>
      <c r="T22" s="1595">
        <f>SUM(R22:S22)</f>
        <v>9</v>
      </c>
    </row>
    <row r="23" spans="2:21" ht="30.75" customHeight="1">
      <c r="B23" s="595" t="s">
        <v>33</v>
      </c>
      <c r="C23" s="4243">
        <v>0</v>
      </c>
      <c r="D23" s="4231">
        <v>0</v>
      </c>
      <c r="E23" s="4232">
        <f>SUM(C23:D23)</f>
        <v>0</v>
      </c>
      <c r="F23" s="1580">
        <v>0</v>
      </c>
      <c r="G23" s="442">
        <v>0</v>
      </c>
      <c r="H23" s="3616">
        <f>SUM(F23:G23)</f>
        <v>0</v>
      </c>
      <c r="I23" s="3650">
        <v>0</v>
      </c>
      <c r="J23" s="442">
        <v>0</v>
      </c>
      <c r="K23" s="3651">
        <f>SUM(I23:J23)</f>
        <v>0</v>
      </c>
      <c r="L23" s="446">
        <v>0</v>
      </c>
      <c r="M23" s="442">
        <v>0</v>
      </c>
      <c r="N23" s="444">
        <f>SUM(L23:M23)</f>
        <v>0</v>
      </c>
      <c r="O23" s="599">
        <v>0</v>
      </c>
      <c r="P23" s="600">
        <v>0</v>
      </c>
      <c r="Q23" s="443">
        <f>SUM(O23:P23)</f>
        <v>0</v>
      </c>
      <c r="R23" s="448">
        <f t="shared" si="11"/>
        <v>0</v>
      </c>
      <c r="S23" s="449">
        <f t="shared" si="11"/>
        <v>0</v>
      </c>
      <c r="T23" s="450">
        <f>SUM(R23:S23)</f>
        <v>0</v>
      </c>
    </row>
    <row r="24" spans="2:21" ht="29.25" hidden="1" customHeight="1">
      <c r="B24" s="595" t="s">
        <v>26</v>
      </c>
      <c r="C24" s="4244">
        <v>0</v>
      </c>
      <c r="D24" s="4245">
        <v>0</v>
      </c>
      <c r="E24" s="4246">
        <f>SUM(C24:D24)</f>
        <v>0</v>
      </c>
      <c r="F24" s="1581">
        <v>0</v>
      </c>
      <c r="G24" s="1582">
        <v>0</v>
      </c>
      <c r="H24" s="3616">
        <f>SUM(F24:G24)</f>
        <v>0</v>
      </c>
      <c r="I24" s="3654">
        <v>0</v>
      </c>
      <c r="J24" s="3655">
        <v>0</v>
      </c>
      <c r="K24" s="3656">
        <f>SUM(I24:J24)</f>
        <v>0</v>
      </c>
      <c r="L24" s="3628">
        <v>0</v>
      </c>
      <c r="M24" s="1582">
        <v>0</v>
      </c>
      <c r="N24" s="1584">
        <f>SUM(L24:M24)</f>
        <v>0</v>
      </c>
      <c r="O24" s="1588">
        <v>0</v>
      </c>
      <c r="P24" s="1589">
        <v>0</v>
      </c>
      <c r="Q24" s="1583">
        <f>SUM(O24:P24)</f>
        <v>0</v>
      </c>
      <c r="R24" s="597">
        <f t="shared" si="11"/>
        <v>0</v>
      </c>
      <c r="S24" s="598">
        <f t="shared" si="11"/>
        <v>0</v>
      </c>
      <c r="T24" s="603">
        <f>SUM(R24:S24)</f>
        <v>0</v>
      </c>
    </row>
    <row r="25" spans="2:21" ht="27" customHeight="1">
      <c r="B25" s="596"/>
      <c r="C25" s="4244">
        <v>0</v>
      </c>
      <c r="D25" s="4245">
        <v>0</v>
      </c>
      <c r="E25" s="4246">
        <f>SUM(C25:D25)</f>
        <v>0</v>
      </c>
      <c r="F25" s="1581">
        <v>0</v>
      </c>
      <c r="G25" s="1582">
        <v>0</v>
      </c>
      <c r="H25" s="3616">
        <f>SUM(F25:G25)</f>
        <v>0</v>
      </c>
      <c r="I25" s="3654">
        <v>0</v>
      </c>
      <c r="J25" s="3655">
        <v>0</v>
      </c>
      <c r="K25" s="3656">
        <f>SUM(I25:J25)</f>
        <v>0</v>
      </c>
      <c r="L25" s="3628">
        <v>0</v>
      </c>
      <c r="M25" s="1582">
        <v>0</v>
      </c>
      <c r="N25" s="1584">
        <f>SUM(L25:M25)</f>
        <v>0</v>
      </c>
      <c r="O25" s="1588">
        <v>0</v>
      </c>
      <c r="P25" s="1589">
        <v>0</v>
      </c>
      <c r="Q25" s="1583">
        <f>SUM(O25:P25)</f>
        <v>0</v>
      </c>
      <c r="R25" s="597">
        <f t="shared" si="11"/>
        <v>0</v>
      </c>
      <c r="S25" s="598">
        <f t="shared" si="11"/>
        <v>0</v>
      </c>
      <c r="T25" s="603">
        <f>SUM(R25:S25)</f>
        <v>0</v>
      </c>
    </row>
    <row r="26" spans="2:21" ht="27" customHeight="1" thickBot="1">
      <c r="B26" s="596"/>
      <c r="C26" s="4244">
        <v>0</v>
      </c>
      <c r="D26" s="4245">
        <v>0</v>
      </c>
      <c r="E26" s="4246">
        <f>SUM(C26:D26)</f>
        <v>0</v>
      </c>
      <c r="F26" s="1581">
        <v>0</v>
      </c>
      <c r="G26" s="1582">
        <v>0</v>
      </c>
      <c r="H26" s="1584">
        <f>SUM(F26:G26)</f>
        <v>0</v>
      </c>
      <c r="I26" s="1587">
        <v>0</v>
      </c>
      <c r="J26" s="1582">
        <v>0</v>
      </c>
      <c r="K26" s="1583">
        <f>SUM(I26:J26)</f>
        <v>0</v>
      </c>
      <c r="L26" s="1581">
        <v>0</v>
      </c>
      <c r="M26" s="1582">
        <v>0</v>
      </c>
      <c r="N26" s="1584">
        <f>SUM(L26:M26)</f>
        <v>0</v>
      </c>
      <c r="O26" s="1588">
        <v>0</v>
      </c>
      <c r="P26" s="1589">
        <v>0</v>
      </c>
      <c r="Q26" s="1583">
        <f>SUM(O26:P26)</f>
        <v>0</v>
      </c>
      <c r="R26" s="597">
        <f t="shared" si="11"/>
        <v>0</v>
      </c>
      <c r="S26" s="598">
        <f t="shared" si="11"/>
        <v>0</v>
      </c>
      <c r="T26" s="603">
        <f>SUM(R26:S26)</f>
        <v>0</v>
      </c>
    </row>
    <row r="27" spans="2:21" ht="30.75" customHeight="1" thickBot="1">
      <c r="B27" s="609" t="s">
        <v>19</v>
      </c>
      <c r="C27" s="4247">
        <f t="shared" ref="C27:T27" si="12">SUM(C22:C26)</f>
        <v>0</v>
      </c>
      <c r="D27" s="4248">
        <f t="shared" si="12"/>
        <v>0</v>
      </c>
      <c r="E27" s="4249">
        <f t="shared" si="12"/>
        <v>0</v>
      </c>
      <c r="F27" s="2063">
        <f t="shared" si="12"/>
        <v>0</v>
      </c>
      <c r="G27" s="2063">
        <f t="shared" si="12"/>
        <v>6</v>
      </c>
      <c r="H27" s="2072">
        <f t="shared" si="12"/>
        <v>6</v>
      </c>
      <c r="I27" s="2060">
        <f t="shared" si="12"/>
        <v>0</v>
      </c>
      <c r="J27" s="2063">
        <f t="shared" si="12"/>
        <v>1</v>
      </c>
      <c r="K27" s="2063">
        <f t="shared" si="12"/>
        <v>1</v>
      </c>
      <c r="L27" s="2063">
        <f t="shared" si="12"/>
        <v>0</v>
      </c>
      <c r="M27" s="2063">
        <f t="shared" si="12"/>
        <v>1</v>
      </c>
      <c r="N27" s="2063">
        <f t="shared" si="12"/>
        <v>1</v>
      </c>
      <c r="O27" s="2063">
        <f t="shared" si="12"/>
        <v>0</v>
      </c>
      <c r="P27" s="2063">
        <f t="shared" si="12"/>
        <v>1</v>
      </c>
      <c r="Q27" s="2073">
        <f t="shared" si="12"/>
        <v>1</v>
      </c>
      <c r="R27" s="608">
        <f t="shared" si="12"/>
        <v>0</v>
      </c>
      <c r="S27" s="608">
        <f t="shared" si="12"/>
        <v>9</v>
      </c>
      <c r="T27" s="602">
        <f t="shared" si="12"/>
        <v>9</v>
      </c>
      <c r="U27" s="101"/>
    </row>
    <row r="28" spans="2:21" ht="37.5" customHeight="1" thickBot="1">
      <c r="B28" s="601" t="s">
        <v>29</v>
      </c>
      <c r="C28" s="4219">
        <f t="shared" ref="C28:T28" si="13">C20</f>
        <v>0</v>
      </c>
      <c r="D28" s="4220">
        <f t="shared" si="13"/>
        <v>5</v>
      </c>
      <c r="E28" s="4250">
        <f t="shared" si="13"/>
        <v>5</v>
      </c>
      <c r="F28" s="2080">
        <f t="shared" si="13"/>
        <v>0</v>
      </c>
      <c r="G28" s="449">
        <f t="shared" si="13"/>
        <v>31</v>
      </c>
      <c r="H28" s="2081">
        <f t="shared" si="13"/>
        <v>31</v>
      </c>
      <c r="I28" s="1606">
        <f t="shared" si="13"/>
        <v>0</v>
      </c>
      <c r="J28" s="449">
        <f t="shared" si="13"/>
        <v>36</v>
      </c>
      <c r="K28" s="2082">
        <f t="shared" si="13"/>
        <v>36</v>
      </c>
      <c r="L28" s="2080">
        <f t="shared" si="13"/>
        <v>0</v>
      </c>
      <c r="M28" s="449">
        <f t="shared" si="13"/>
        <v>55</v>
      </c>
      <c r="N28" s="2081">
        <f t="shared" si="13"/>
        <v>55</v>
      </c>
      <c r="O28" s="1606">
        <f t="shared" si="13"/>
        <v>0</v>
      </c>
      <c r="P28" s="449">
        <f t="shared" si="13"/>
        <v>52</v>
      </c>
      <c r="Q28" s="2082">
        <f t="shared" si="13"/>
        <v>52</v>
      </c>
      <c r="R28" s="2065">
        <f t="shared" si="13"/>
        <v>0</v>
      </c>
      <c r="S28" s="1573">
        <f t="shared" si="13"/>
        <v>179</v>
      </c>
      <c r="T28" s="1602">
        <f t="shared" si="13"/>
        <v>179</v>
      </c>
    </row>
    <row r="29" spans="2:21" ht="36" customHeight="1" thickBot="1">
      <c r="B29" s="610" t="s">
        <v>34</v>
      </c>
      <c r="C29" s="4219">
        <f t="shared" ref="C29:T29" si="14">C27</f>
        <v>0</v>
      </c>
      <c r="D29" s="4220">
        <f t="shared" si="14"/>
        <v>0</v>
      </c>
      <c r="E29" s="4250">
        <f t="shared" si="14"/>
        <v>0</v>
      </c>
      <c r="F29" s="2063">
        <f t="shared" si="14"/>
        <v>0</v>
      </c>
      <c r="G29" s="2061">
        <f t="shared" si="14"/>
        <v>6</v>
      </c>
      <c r="H29" s="2062">
        <f t="shared" si="14"/>
        <v>6</v>
      </c>
      <c r="I29" s="2063">
        <f t="shared" si="14"/>
        <v>0</v>
      </c>
      <c r="J29" s="2061">
        <f t="shared" si="14"/>
        <v>1</v>
      </c>
      <c r="K29" s="2064">
        <f t="shared" si="14"/>
        <v>1</v>
      </c>
      <c r="L29" s="2060">
        <f t="shared" si="14"/>
        <v>0</v>
      </c>
      <c r="M29" s="2061">
        <f t="shared" si="14"/>
        <v>1</v>
      </c>
      <c r="N29" s="2062">
        <f t="shared" si="14"/>
        <v>1</v>
      </c>
      <c r="O29" s="2063">
        <f t="shared" si="14"/>
        <v>0</v>
      </c>
      <c r="P29" s="2061">
        <f t="shared" si="14"/>
        <v>1</v>
      </c>
      <c r="Q29" s="2064">
        <f t="shared" si="14"/>
        <v>1</v>
      </c>
      <c r="R29" s="2060">
        <f t="shared" si="14"/>
        <v>0</v>
      </c>
      <c r="S29" s="1573">
        <f t="shared" si="14"/>
        <v>9</v>
      </c>
      <c r="T29" s="1602">
        <f t="shared" si="14"/>
        <v>9</v>
      </c>
    </row>
    <row r="30" spans="2:21" ht="26.25" thickBot="1">
      <c r="B30" s="607" t="s">
        <v>35</v>
      </c>
      <c r="C30" s="4251">
        <f t="shared" ref="C30:T30" si="15">SUM(C28:C29)</f>
        <v>0</v>
      </c>
      <c r="D30" s="4252">
        <f t="shared" si="15"/>
        <v>5</v>
      </c>
      <c r="E30" s="4253">
        <f t="shared" si="15"/>
        <v>5</v>
      </c>
      <c r="F30" s="2085">
        <f t="shared" si="15"/>
        <v>0</v>
      </c>
      <c r="G30" s="2086">
        <f t="shared" si="15"/>
        <v>37</v>
      </c>
      <c r="H30" s="2087">
        <f t="shared" si="15"/>
        <v>37</v>
      </c>
      <c r="I30" s="2088">
        <f t="shared" si="15"/>
        <v>0</v>
      </c>
      <c r="J30" s="2086">
        <f t="shared" si="15"/>
        <v>37</v>
      </c>
      <c r="K30" s="2089">
        <f t="shared" si="15"/>
        <v>37</v>
      </c>
      <c r="L30" s="2085">
        <f t="shared" si="15"/>
        <v>0</v>
      </c>
      <c r="M30" s="2086">
        <f t="shared" si="15"/>
        <v>56</v>
      </c>
      <c r="N30" s="2087">
        <f t="shared" si="15"/>
        <v>56</v>
      </c>
      <c r="O30" s="2088">
        <f t="shared" si="15"/>
        <v>0</v>
      </c>
      <c r="P30" s="2086">
        <f t="shared" si="15"/>
        <v>53</v>
      </c>
      <c r="Q30" s="2089">
        <f t="shared" si="15"/>
        <v>53</v>
      </c>
      <c r="R30" s="2085">
        <f t="shared" si="15"/>
        <v>0</v>
      </c>
      <c r="S30" s="2083">
        <f t="shared" si="15"/>
        <v>188</v>
      </c>
      <c r="T30" s="2084">
        <f t="shared" si="15"/>
        <v>188</v>
      </c>
    </row>
    <row r="31" spans="2:21" ht="25.5">
      <c r="B31" s="505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1" ht="25.5">
      <c r="B32" s="505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 ht="25.5">
      <c r="B33" s="6354"/>
      <c r="C33" s="6354"/>
      <c r="D33" s="6354"/>
      <c r="E33" s="6354"/>
      <c r="F33" s="6354"/>
      <c r="G33" s="6354"/>
      <c r="H33" s="6354"/>
      <c r="I33" s="6354"/>
      <c r="J33" s="6354"/>
      <c r="K33" s="6354"/>
      <c r="L33" s="6354"/>
      <c r="M33" s="6354"/>
      <c r="N33" s="6354"/>
      <c r="O33" s="6354"/>
      <c r="P33" s="6354"/>
      <c r="Q33" s="6354"/>
      <c r="R33" s="6354"/>
      <c r="S33" s="6354"/>
      <c r="T33" s="6354"/>
    </row>
    <row r="34" spans="2:20" ht="25.5">
      <c r="B34" s="505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 ht="25.5"/>
    <row r="36" spans="2:20" ht="25.5"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 ht="25.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 ht="25.5"/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</sheetData>
  <mergeCells count="11">
    <mergeCell ref="A1:T1"/>
    <mergeCell ref="A2:T2"/>
    <mergeCell ref="A3:T3"/>
    <mergeCell ref="B33:T33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93"/>
  <sheetViews>
    <sheetView zoomScale="50" zoomScaleNormal="50" workbookViewId="0">
      <selection activeCell="F24" sqref="F24"/>
    </sheetView>
  </sheetViews>
  <sheetFormatPr defaultRowHeight="15" customHeight="1"/>
  <cols>
    <col min="1" max="1" width="89.5703125" style="71" customWidth="1"/>
    <col min="2" max="2" width="19.42578125" style="71" customWidth="1"/>
    <col min="3" max="3" width="15.7109375" style="71" customWidth="1"/>
    <col min="4" max="4" width="13.140625" style="71" customWidth="1"/>
    <col min="5" max="5" width="14.42578125" style="71" customWidth="1"/>
    <col min="6" max="6" width="13.85546875" style="71" customWidth="1"/>
    <col min="7" max="7" width="16.7109375" style="71" customWidth="1"/>
    <col min="8" max="8" width="18.28515625" style="71" customWidth="1"/>
    <col min="9" max="9" width="18.85546875" style="71" customWidth="1"/>
    <col min="10" max="10" width="16.42578125" style="71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5703125" style="71" bestFit="1" customWidth="1"/>
    <col min="19" max="19" width="11.28515625" style="71" customWidth="1"/>
    <col min="20" max="256" width="9.140625" style="71"/>
    <col min="257" max="257" width="89.5703125" style="71" customWidth="1"/>
    <col min="258" max="258" width="19.42578125" style="71" customWidth="1"/>
    <col min="259" max="259" width="15.7109375" style="71" customWidth="1"/>
    <col min="260" max="260" width="13.140625" style="71" customWidth="1"/>
    <col min="261" max="261" width="14.42578125" style="71" customWidth="1"/>
    <col min="262" max="262" width="13.85546875" style="71" customWidth="1"/>
    <col min="263" max="263" width="16.7109375" style="71" customWidth="1"/>
    <col min="264" max="264" width="18.28515625" style="71" customWidth="1"/>
    <col min="265" max="265" width="18.85546875" style="71" customWidth="1"/>
    <col min="266" max="266" width="16.42578125" style="71" customWidth="1"/>
    <col min="267" max="268" width="10.7109375" style="71" customWidth="1"/>
    <col min="269" max="269" width="9.140625" style="71"/>
    <col min="270" max="270" width="12.85546875" style="71" customWidth="1"/>
    <col min="271" max="271" width="23.42578125" style="71" customWidth="1"/>
    <col min="272" max="273" width="9.140625" style="71"/>
    <col min="274" max="274" width="10.5703125" style="71" bestFit="1" customWidth="1"/>
    <col min="275" max="275" width="11.28515625" style="71" customWidth="1"/>
    <col min="276" max="512" width="9.140625" style="71"/>
    <col min="513" max="513" width="89.5703125" style="71" customWidth="1"/>
    <col min="514" max="514" width="19.42578125" style="71" customWidth="1"/>
    <col min="515" max="515" width="15.7109375" style="71" customWidth="1"/>
    <col min="516" max="516" width="13.140625" style="71" customWidth="1"/>
    <col min="517" max="517" width="14.42578125" style="71" customWidth="1"/>
    <col min="518" max="518" width="13.85546875" style="71" customWidth="1"/>
    <col min="519" max="519" width="16.7109375" style="71" customWidth="1"/>
    <col min="520" max="520" width="18.28515625" style="71" customWidth="1"/>
    <col min="521" max="521" width="18.85546875" style="71" customWidth="1"/>
    <col min="522" max="522" width="16.42578125" style="71" customWidth="1"/>
    <col min="523" max="524" width="10.7109375" style="71" customWidth="1"/>
    <col min="525" max="525" width="9.140625" style="71"/>
    <col min="526" max="526" width="12.85546875" style="71" customWidth="1"/>
    <col min="527" max="527" width="23.42578125" style="71" customWidth="1"/>
    <col min="528" max="529" width="9.140625" style="71"/>
    <col min="530" max="530" width="10.5703125" style="71" bestFit="1" customWidth="1"/>
    <col min="531" max="531" width="11.28515625" style="71" customWidth="1"/>
    <col min="532" max="768" width="9.140625" style="71"/>
    <col min="769" max="769" width="89.5703125" style="71" customWidth="1"/>
    <col min="770" max="770" width="19.42578125" style="71" customWidth="1"/>
    <col min="771" max="771" width="15.7109375" style="71" customWidth="1"/>
    <col min="772" max="772" width="13.140625" style="71" customWidth="1"/>
    <col min="773" max="773" width="14.42578125" style="71" customWidth="1"/>
    <col min="774" max="774" width="13.85546875" style="71" customWidth="1"/>
    <col min="775" max="775" width="16.7109375" style="71" customWidth="1"/>
    <col min="776" max="776" width="18.28515625" style="71" customWidth="1"/>
    <col min="777" max="777" width="18.85546875" style="71" customWidth="1"/>
    <col min="778" max="778" width="16.42578125" style="71" customWidth="1"/>
    <col min="779" max="780" width="10.7109375" style="71" customWidth="1"/>
    <col min="781" max="781" width="9.140625" style="71"/>
    <col min="782" max="782" width="12.85546875" style="71" customWidth="1"/>
    <col min="783" max="783" width="23.42578125" style="71" customWidth="1"/>
    <col min="784" max="785" width="9.140625" style="71"/>
    <col min="786" max="786" width="10.5703125" style="71" bestFit="1" customWidth="1"/>
    <col min="787" max="787" width="11.28515625" style="71" customWidth="1"/>
    <col min="788" max="1024" width="9.140625" style="71"/>
    <col min="1025" max="1025" width="89.5703125" style="71" customWidth="1"/>
    <col min="1026" max="1026" width="19.42578125" style="71" customWidth="1"/>
    <col min="1027" max="1027" width="15.7109375" style="71" customWidth="1"/>
    <col min="1028" max="1028" width="13.140625" style="71" customWidth="1"/>
    <col min="1029" max="1029" width="14.42578125" style="71" customWidth="1"/>
    <col min="1030" max="1030" width="13.85546875" style="71" customWidth="1"/>
    <col min="1031" max="1031" width="16.7109375" style="71" customWidth="1"/>
    <col min="1032" max="1032" width="18.28515625" style="71" customWidth="1"/>
    <col min="1033" max="1033" width="18.85546875" style="71" customWidth="1"/>
    <col min="1034" max="1034" width="16.42578125" style="71" customWidth="1"/>
    <col min="1035" max="1036" width="10.7109375" style="71" customWidth="1"/>
    <col min="1037" max="1037" width="9.140625" style="71"/>
    <col min="1038" max="1038" width="12.85546875" style="71" customWidth="1"/>
    <col min="1039" max="1039" width="23.42578125" style="71" customWidth="1"/>
    <col min="1040" max="1041" width="9.140625" style="71"/>
    <col min="1042" max="1042" width="10.5703125" style="71" bestFit="1" customWidth="1"/>
    <col min="1043" max="1043" width="11.28515625" style="71" customWidth="1"/>
    <col min="1044" max="1280" width="9.140625" style="71"/>
    <col min="1281" max="1281" width="89.5703125" style="71" customWidth="1"/>
    <col min="1282" max="1282" width="19.42578125" style="71" customWidth="1"/>
    <col min="1283" max="1283" width="15.7109375" style="71" customWidth="1"/>
    <col min="1284" max="1284" width="13.140625" style="71" customWidth="1"/>
    <col min="1285" max="1285" width="14.42578125" style="71" customWidth="1"/>
    <col min="1286" max="1286" width="13.85546875" style="71" customWidth="1"/>
    <col min="1287" max="1287" width="16.7109375" style="71" customWidth="1"/>
    <col min="1288" max="1288" width="18.28515625" style="71" customWidth="1"/>
    <col min="1289" max="1289" width="18.85546875" style="71" customWidth="1"/>
    <col min="1290" max="1290" width="16.42578125" style="71" customWidth="1"/>
    <col min="1291" max="1292" width="10.7109375" style="71" customWidth="1"/>
    <col min="1293" max="1293" width="9.140625" style="71"/>
    <col min="1294" max="1294" width="12.85546875" style="71" customWidth="1"/>
    <col min="1295" max="1295" width="23.42578125" style="71" customWidth="1"/>
    <col min="1296" max="1297" width="9.140625" style="71"/>
    <col min="1298" max="1298" width="10.5703125" style="71" bestFit="1" customWidth="1"/>
    <col min="1299" max="1299" width="11.28515625" style="71" customWidth="1"/>
    <col min="1300" max="1536" width="9.140625" style="71"/>
    <col min="1537" max="1537" width="89.5703125" style="71" customWidth="1"/>
    <col min="1538" max="1538" width="19.42578125" style="71" customWidth="1"/>
    <col min="1539" max="1539" width="15.7109375" style="71" customWidth="1"/>
    <col min="1540" max="1540" width="13.140625" style="71" customWidth="1"/>
    <col min="1541" max="1541" width="14.42578125" style="71" customWidth="1"/>
    <col min="1542" max="1542" width="13.85546875" style="71" customWidth="1"/>
    <col min="1543" max="1543" width="16.7109375" style="71" customWidth="1"/>
    <col min="1544" max="1544" width="18.28515625" style="71" customWidth="1"/>
    <col min="1545" max="1545" width="18.85546875" style="71" customWidth="1"/>
    <col min="1546" max="1546" width="16.42578125" style="71" customWidth="1"/>
    <col min="1547" max="1548" width="10.7109375" style="71" customWidth="1"/>
    <col min="1549" max="1549" width="9.140625" style="71"/>
    <col min="1550" max="1550" width="12.85546875" style="71" customWidth="1"/>
    <col min="1551" max="1551" width="23.42578125" style="71" customWidth="1"/>
    <col min="1552" max="1553" width="9.140625" style="71"/>
    <col min="1554" max="1554" width="10.5703125" style="71" bestFit="1" customWidth="1"/>
    <col min="1555" max="1555" width="11.28515625" style="71" customWidth="1"/>
    <col min="1556" max="1792" width="9.140625" style="71"/>
    <col min="1793" max="1793" width="89.5703125" style="71" customWidth="1"/>
    <col min="1794" max="1794" width="19.42578125" style="71" customWidth="1"/>
    <col min="1795" max="1795" width="15.7109375" style="71" customWidth="1"/>
    <col min="1796" max="1796" width="13.140625" style="71" customWidth="1"/>
    <col min="1797" max="1797" width="14.42578125" style="71" customWidth="1"/>
    <col min="1798" max="1798" width="13.85546875" style="71" customWidth="1"/>
    <col min="1799" max="1799" width="16.7109375" style="71" customWidth="1"/>
    <col min="1800" max="1800" width="18.28515625" style="71" customWidth="1"/>
    <col min="1801" max="1801" width="18.85546875" style="71" customWidth="1"/>
    <col min="1802" max="1802" width="16.42578125" style="71" customWidth="1"/>
    <col min="1803" max="1804" width="10.7109375" style="71" customWidth="1"/>
    <col min="1805" max="1805" width="9.140625" style="71"/>
    <col min="1806" max="1806" width="12.85546875" style="71" customWidth="1"/>
    <col min="1807" max="1807" width="23.42578125" style="71" customWidth="1"/>
    <col min="1808" max="1809" width="9.140625" style="71"/>
    <col min="1810" max="1810" width="10.5703125" style="71" bestFit="1" customWidth="1"/>
    <col min="1811" max="1811" width="11.28515625" style="71" customWidth="1"/>
    <col min="1812" max="2048" width="9.140625" style="71"/>
    <col min="2049" max="2049" width="89.5703125" style="71" customWidth="1"/>
    <col min="2050" max="2050" width="19.42578125" style="71" customWidth="1"/>
    <col min="2051" max="2051" width="15.7109375" style="71" customWidth="1"/>
    <col min="2052" max="2052" width="13.140625" style="71" customWidth="1"/>
    <col min="2053" max="2053" width="14.42578125" style="71" customWidth="1"/>
    <col min="2054" max="2054" width="13.85546875" style="71" customWidth="1"/>
    <col min="2055" max="2055" width="16.7109375" style="71" customWidth="1"/>
    <col min="2056" max="2056" width="18.28515625" style="71" customWidth="1"/>
    <col min="2057" max="2057" width="18.85546875" style="71" customWidth="1"/>
    <col min="2058" max="2058" width="16.42578125" style="71" customWidth="1"/>
    <col min="2059" max="2060" width="10.7109375" style="71" customWidth="1"/>
    <col min="2061" max="2061" width="9.140625" style="71"/>
    <col min="2062" max="2062" width="12.85546875" style="71" customWidth="1"/>
    <col min="2063" max="2063" width="23.42578125" style="71" customWidth="1"/>
    <col min="2064" max="2065" width="9.140625" style="71"/>
    <col min="2066" max="2066" width="10.5703125" style="71" bestFit="1" customWidth="1"/>
    <col min="2067" max="2067" width="11.28515625" style="71" customWidth="1"/>
    <col min="2068" max="2304" width="9.140625" style="71"/>
    <col min="2305" max="2305" width="89.5703125" style="71" customWidth="1"/>
    <col min="2306" max="2306" width="19.42578125" style="71" customWidth="1"/>
    <col min="2307" max="2307" width="15.7109375" style="71" customWidth="1"/>
    <col min="2308" max="2308" width="13.140625" style="71" customWidth="1"/>
    <col min="2309" max="2309" width="14.42578125" style="71" customWidth="1"/>
    <col min="2310" max="2310" width="13.85546875" style="71" customWidth="1"/>
    <col min="2311" max="2311" width="16.7109375" style="71" customWidth="1"/>
    <col min="2312" max="2312" width="18.28515625" style="71" customWidth="1"/>
    <col min="2313" max="2313" width="18.85546875" style="71" customWidth="1"/>
    <col min="2314" max="2314" width="16.42578125" style="71" customWidth="1"/>
    <col min="2315" max="2316" width="10.7109375" style="71" customWidth="1"/>
    <col min="2317" max="2317" width="9.140625" style="71"/>
    <col min="2318" max="2318" width="12.85546875" style="71" customWidth="1"/>
    <col min="2319" max="2319" width="23.42578125" style="71" customWidth="1"/>
    <col min="2320" max="2321" width="9.140625" style="71"/>
    <col min="2322" max="2322" width="10.5703125" style="71" bestFit="1" customWidth="1"/>
    <col min="2323" max="2323" width="11.28515625" style="71" customWidth="1"/>
    <col min="2324" max="2560" width="9.140625" style="71"/>
    <col min="2561" max="2561" width="89.5703125" style="71" customWidth="1"/>
    <col min="2562" max="2562" width="19.42578125" style="71" customWidth="1"/>
    <col min="2563" max="2563" width="15.7109375" style="71" customWidth="1"/>
    <col min="2564" max="2564" width="13.140625" style="71" customWidth="1"/>
    <col min="2565" max="2565" width="14.42578125" style="71" customWidth="1"/>
    <col min="2566" max="2566" width="13.85546875" style="71" customWidth="1"/>
    <col min="2567" max="2567" width="16.7109375" style="71" customWidth="1"/>
    <col min="2568" max="2568" width="18.28515625" style="71" customWidth="1"/>
    <col min="2569" max="2569" width="18.85546875" style="71" customWidth="1"/>
    <col min="2570" max="2570" width="16.42578125" style="71" customWidth="1"/>
    <col min="2571" max="2572" width="10.7109375" style="71" customWidth="1"/>
    <col min="2573" max="2573" width="9.140625" style="71"/>
    <col min="2574" max="2574" width="12.85546875" style="71" customWidth="1"/>
    <col min="2575" max="2575" width="23.42578125" style="71" customWidth="1"/>
    <col min="2576" max="2577" width="9.140625" style="71"/>
    <col min="2578" max="2578" width="10.5703125" style="71" bestFit="1" customWidth="1"/>
    <col min="2579" max="2579" width="11.28515625" style="71" customWidth="1"/>
    <col min="2580" max="2816" width="9.140625" style="71"/>
    <col min="2817" max="2817" width="89.5703125" style="71" customWidth="1"/>
    <col min="2818" max="2818" width="19.42578125" style="71" customWidth="1"/>
    <col min="2819" max="2819" width="15.7109375" style="71" customWidth="1"/>
    <col min="2820" max="2820" width="13.140625" style="71" customWidth="1"/>
    <col min="2821" max="2821" width="14.42578125" style="71" customWidth="1"/>
    <col min="2822" max="2822" width="13.85546875" style="71" customWidth="1"/>
    <col min="2823" max="2823" width="16.7109375" style="71" customWidth="1"/>
    <col min="2824" max="2824" width="18.28515625" style="71" customWidth="1"/>
    <col min="2825" max="2825" width="18.85546875" style="71" customWidth="1"/>
    <col min="2826" max="2826" width="16.42578125" style="71" customWidth="1"/>
    <col min="2827" max="2828" width="10.7109375" style="71" customWidth="1"/>
    <col min="2829" max="2829" width="9.140625" style="71"/>
    <col min="2830" max="2830" width="12.85546875" style="71" customWidth="1"/>
    <col min="2831" max="2831" width="23.42578125" style="71" customWidth="1"/>
    <col min="2832" max="2833" width="9.140625" style="71"/>
    <col min="2834" max="2834" width="10.5703125" style="71" bestFit="1" customWidth="1"/>
    <col min="2835" max="2835" width="11.28515625" style="71" customWidth="1"/>
    <col min="2836" max="3072" width="9.140625" style="71"/>
    <col min="3073" max="3073" width="89.5703125" style="71" customWidth="1"/>
    <col min="3074" max="3074" width="19.42578125" style="71" customWidth="1"/>
    <col min="3075" max="3075" width="15.7109375" style="71" customWidth="1"/>
    <col min="3076" max="3076" width="13.140625" style="71" customWidth="1"/>
    <col min="3077" max="3077" width="14.42578125" style="71" customWidth="1"/>
    <col min="3078" max="3078" width="13.85546875" style="71" customWidth="1"/>
    <col min="3079" max="3079" width="16.7109375" style="71" customWidth="1"/>
    <col min="3080" max="3080" width="18.28515625" style="71" customWidth="1"/>
    <col min="3081" max="3081" width="18.85546875" style="71" customWidth="1"/>
    <col min="3082" max="3082" width="16.42578125" style="71" customWidth="1"/>
    <col min="3083" max="3084" width="10.7109375" style="71" customWidth="1"/>
    <col min="3085" max="3085" width="9.140625" style="71"/>
    <col min="3086" max="3086" width="12.85546875" style="71" customWidth="1"/>
    <col min="3087" max="3087" width="23.42578125" style="71" customWidth="1"/>
    <col min="3088" max="3089" width="9.140625" style="71"/>
    <col min="3090" max="3090" width="10.5703125" style="71" bestFit="1" customWidth="1"/>
    <col min="3091" max="3091" width="11.28515625" style="71" customWidth="1"/>
    <col min="3092" max="3328" width="9.140625" style="71"/>
    <col min="3329" max="3329" width="89.5703125" style="71" customWidth="1"/>
    <col min="3330" max="3330" width="19.42578125" style="71" customWidth="1"/>
    <col min="3331" max="3331" width="15.7109375" style="71" customWidth="1"/>
    <col min="3332" max="3332" width="13.140625" style="71" customWidth="1"/>
    <col min="3333" max="3333" width="14.42578125" style="71" customWidth="1"/>
    <col min="3334" max="3334" width="13.85546875" style="71" customWidth="1"/>
    <col min="3335" max="3335" width="16.7109375" style="71" customWidth="1"/>
    <col min="3336" max="3336" width="18.28515625" style="71" customWidth="1"/>
    <col min="3337" max="3337" width="18.85546875" style="71" customWidth="1"/>
    <col min="3338" max="3338" width="16.42578125" style="71" customWidth="1"/>
    <col min="3339" max="3340" width="10.7109375" style="71" customWidth="1"/>
    <col min="3341" max="3341" width="9.140625" style="71"/>
    <col min="3342" max="3342" width="12.85546875" style="71" customWidth="1"/>
    <col min="3343" max="3343" width="23.42578125" style="71" customWidth="1"/>
    <col min="3344" max="3345" width="9.140625" style="71"/>
    <col min="3346" max="3346" width="10.5703125" style="71" bestFit="1" customWidth="1"/>
    <col min="3347" max="3347" width="11.28515625" style="71" customWidth="1"/>
    <col min="3348" max="3584" width="9.140625" style="71"/>
    <col min="3585" max="3585" width="89.5703125" style="71" customWidth="1"/>
    <col min="3586" max="3586" width="19.42578125" style="71" customWidth="1"/>
    <col min="3587" max="3587" width="15.7109375" style="71" customWidth="1"/>
    <col min="3588" max="3588" width="13.140625" style="71" customWidth="1"/>
    <col min="3589" max="3589" width="14.42578125" style="71" customWidth="1"/>
    <col min="3590" max="3590" width="13.85546875" style="71" customWidth="1"/>
    <col min="3591" max="3591" width="16.7109375" style="71" customWidth="1"/>
    <col min="3592" max="3592" width="18.28515625" style="71" customWidth="1"/>
    <col min="3593" max="3593" width="18.85546875" style="71" customWidth="1"/>
    <col min="3594" max="3594" width="16.42578125" style="71" customWidth="1"/>
    <col min="3595" max="3596" width="10.7109375" style="71" customWidth="1"/>
    <col min="3597" max="3597" width="9.140625" style="71"/>
    <col min="3598" max="3598" width="12.85546875" style="71" customWidth="1"/>
    <col min="3599" max="3599" width="23.42578125" style="71" customWidth="1"/>
    <col min="3600" max="3601" width="9.140625" style="71"/>
    <col min="3602" max="3602" width="10.5703125" style="71" bestFit="1" customWidth="1"/>
    <col min="3603" max="3603" width="11.28515625" style="71" customWidth="1"/>
    <col min="3604" max="3840" width="9.140625" style="71"/>
    <col min="3841" max="3841" width="89.5703125" style="71" customWidth="1"/>
    <col min="3842" max="3842" width="19.42578125" style="71" customWidth="1"/>
    <col min="3843" max="3843" width="15.7109375" style="71" customWidth="1"/>
    <col min="3844" max="3844" width="13.140625" style="71" customWidth="1"/>
    <col min="3845" max="3845" width="14.42578125" style="71" customWidth="1"/>
    <col min="3846" max="3846" width="13.85546875" style="71" customWidth="1"/>
    <col min="3847" max="3847" width="16.7109375" style="71" customWidth="1"/>
    <col min="3848" max="3848" width="18.28515625" style="71" customWidth="1"/>
    <col min="3849" max="3849" width="18.85546875" style="71" customWidth="1"/>
    <col min="3850" max="3850" width="16.42578125" style="71" customWidth="1"/>
    <col min="3851" max="3852" width="10.7109375" style="71" customWidth="1"/>
    <col min="3853" max="3853" width="9.140625" style="71"/>
    <col min="3854" max="3854" width="12.85546875" style="71" customWidth="1"/>
    <col min="3855" max="3855" width="23.42578125" style="71" customWidth="1"/>
    <col min="3856" max="3857" width="9.140625" style="71"/>
    <col min="3858" max="3858" width="10.5703125" style="71" bestFit="1" customWidth="1"/>
    <col min="3859" max="3859" width="11.28515625" style="71" customWidth="1"/>
    <col min="3860" max="4096" width="9.140625" style="71"/>
    <col min="4097" max="4097" width="89.5703125" style="71" customWidth="1"/>
    <col min="4098" max="4098" width="19.42578125" style="71" customWidth="1"/>
    <col min="4099" max="4099" width="15.7109375" style="71" customWidth="1"/>
    <col min="4100" max="4100" width="13.140625" style="71" customWidth="1"/>
    <col min="4101" max="4101" width="14.42578125" style="71" customWidth="1"/>
    <col min="4102" max="4102" width="13.85546875" style="71" customWidth="1"/>
    <col min="4103" max="4103" width="16.7109375" style="71" customWidth="1"/>
    <col min="4104" max="4104" width="18.28515625" style="71" customWidth="1"/>
    <col min="4105" max="4105" width="18.85546875" style="71" customWidth="1"/>
    <col min="4106" max="4106" width="16.42578125" style="71" customWidth="1"/>
    <col min="4107" max="4108" width="10.7109375" style="71" customWidth="1"/>
    <col min="4109" max="4109" width="9.140625" style="71"/>
    <col min="4110" max="4110" width="12.85546875" style="71" customWidth="1"/>
    <col min="4111" max="4111" width="23.42578125" style="71" customWidth="1"/>
    <col min="4112" max="4113" width="9.140625" style="71"/>
    <col min="4114" max="4114" width="10.5703125" style="71" bestFit="1" customWidth="1"/>
    <col min="4115" max="4115" width="11.28515625" style="71" customWidth="1"/>
    <col min="4116" max="4352" width="9.140625" style="71"/>
    <col min="4353" max="4353" width="89.5703125" style="71" customWidth="1"/>
    <col min="4354" max="4354" width="19.42578125" style="71" customWidth="1"/>
    <col min="4355" max="4355" width="15.7109375" style="71" customWidth="1"/>
    <col min="4356" max="4356" width="13.140625" style="71" customWidth="1"/>
    <col min="4357" max="4357" width="14.42578125" style="71" customWidth="1"/>
    <col min="4358" max="4358" width="13.85546875" style="71" customWidth="1"/>
    <col min="4359" max="4359" width="16.7109375" style="71" customWidth="1"/>
    <col min="4360" max="4360" width="18.28515625" style="71" customWidth="1"/>
    <col min="4361" max="4361" width="18.85546875" style="71" customWidth="1"/>
    <col min="4362" max="4362" width="16.42578125" style="71" customWidth="1"/>
    <col min="4363" max="4364" width="10.7109375" style="71" customWidth="1"/>
    <col min="4365" max="4365" width="9.140625" style="71"/>
    <col min="4366" max="4366" width="12.85546875" style="71" customWidth="1"/>
    <col min="4367" max="4367" width="23.42578125" style="71" customWidth="1"/>
    <col min="4368" max="4369" width="9.140625" style="71"/>
    <col min="4370" max="4370" width="10.5703125" style="71" bestFit="1" customWidth="1"/>
    <col min="4371" max="4371" width="11.28515625" style="71" customWidth="1"/>
    <col min="4372" max="4608" width="9.140625" style="71"/>
    <col min="4609" max="4609" width="89.5703125" style="71" customWidth="1"/>
    <col min="4610" max="4610" width="19.42578125" style="71" customWidth="1"/>
    <col min="4611" max="4611" width="15.7109375" style="71" customWidth="1"/>
    <col min="4612" max="4612" width="13.140625" style="71" customWidth="1"/>
    <col min="4613" max="4613" width="14.42578125" style="71" customWidth="1"/>
    <col min="4614" max="4614" width="13.85546875" style="71" customWidth="1"/>
    <col min="4615" max="4615" width="16.7109375" style="71" customWidth="1"/>
    <col min="4616" max="4616" width="18.28515625" style="71" customWidth="1"/>
    <col min="4617" max="4617" width="18.85546875" style="71" customWidth="1"/>
    <col min="4618" max="4618" width="16.42578125" style="71" customWidth="1"/>
    <col min="4619" max="4620" width="10.7109375" style="71" customWidth="1"/>
    <col min="4621" max="4621" width="9.140625" style="71"/>
    <col min="4622" max="4622" width="12.85546875" style="71" customWidth="1"/>
    <col min="4623" max="4623" width="23.42578125" style="71" customWidth="1"/>
    <col min="4624" max="4625" width="9.140625" style="71"/>
    <col min="4626" max="4626" width="10.5703125" style="71" bestFit="1" customWidth="1"/>
    <col min="4627" max="4627" width="11.28515625" style="71" customWidth="1"/>
    <col min="4628" max="4864" width="9.140625" style="71"/>
    <col min="4865" max="4865" width="89.5703125" style="71" customWidth="1"/>
    <col min="4866" max="4866" width="19.42578125" style="71" customWidth="1"/>
    <col min="4867" max="4867" width="15.7109375" style="71" customWidth="1"/>
    <col min="4868" max="4868" width="13.140625" style="71" customWidth="1"/>
    <col min="4869" max="4869" width="14.42578125" style="71" customWidth="1"/>
    <col min="4870" max="4870" width="13.85546875" style="71" customWidth="1"/>
    <col min="4871" max="4871" width="16.7109375" style="71" customWidth="1"/>
    <col min="4872" max="4872" width="18.28515625" style="71" customWidth="1"/>
    <col min="4873" max="4873" width="18.85546875" style="71" customWidth="1"/>
    <col min="4874" max="4874" width="16.42578125" style="71" customWidth="1"/>
    <col min="4875" max="4876" width="10.7109375" style="71" customWidth="1"/>
    <col min="4877" max="4877" width="9.140625" style="71"/>
    <col min="4878" max="4878" width="12.85546875" style="71" customWidth="1"/>
    <col min="4879" max="4879" width="23.42578125" style="71" customWidth="1"/>
    <col min="4880" max="4881" width="9.140625" style="71"/>
    <col min="4882" max="4882" width="10.5703125" style="71" bestFit="1" customWidth="1"/>
    <col min="4883" max="4883" width="11.28515625" style="71" customWidth="1"/>
    <col min="4884" max="5120" width="9.140625" style="71"/>
    <col min="5121" max="5121" width="89.5703125" style="71" customWidth="1"/>
    <col min="5122" max="5122" width="19.42578125" style="71" customWidth="1"/>
    <col min="5123" max="5123" width="15.7109375" style="71" customWidth="1"/>
    <col min="5124" max="5124" width="13.140625" style="71" customWidth="1"/>
    <col min="5125" max="5125" width="14.42578125" style="71" customWidth="1"/>
    <col min="5126" max="5126" width="13.85546875" style="71" customWidth="1"/>
    <col min="5127" max="5127" width="16.7109375" style="71" customWidth="1"/>
    <col min="5128" max="5128" width="18.28515625" style="71" customWidth="1"/>
    <col min="5129" max="5129" width="18.85546875" style="71" customWidth="1"/>
    <col min="5130" max="5130" width="16.42578125" style="71" customWidth="1"/>
    <col min="5131" max="5132" width="10.7109375" style="71" customWidth="1"/>
    <col min="5133" max="5133" width="9.140625" style="71"/>
    <col min="5134" max="5134" width="12.85546875" style="71" customWidth="1"/>
    <col min="5135" max="5135" width="23.42578125" style="71" customWidth="1"/>
    <col min="5136" max="5137" width="9.140625" style="71"/>
    <col min="5138" max="5138" width="10.5703125" style="71" bestFit="1" customWidth="1"/>
    <col min="5139" max="5139" width="11.28515625" style="71" customWidth="1"/>
    <col min="5140" max="5376" width="9.140625" style="71"/>
    <col min="5377" max="5377" width="89.5703125" style="71" customWidth="1"/>
    <col min="5378" max="5378" width="19.42578125" style="71" customWidth="1"/>
    <col min="5379" max="5379" width="15.7109375" style="71" customWidth="1"/>
    <col min="5380" max="5380" width="13.140625" style="71" customWidth="1"/>
    <col min="5381" max="5381" width="14.42578125" style="71" customWidth="1"/>
    <col min="5382" max="5382" width="13.85546875" style="71" customWidth="1"/>
    <col min="5383" max="5383" width="16.7109375" style="71" customWidth="1"/>
    <col min="5384" max="5384" width="18.28515625" style="71" customWidth="1"/>
    <col min="5385" max="5385" width="18.85546875" style="71" customWidth="1"/>
    <col min="5386" max="5386" width="16.42578125" style="71" customWidth="1"/>
    <col min="5387" max="5388" width="10.7109375" style="71" customWidth="1"/>
    <col min="5389" max="5389" width="9.140625" style="71"/>
    <col min="5390" max="5390" width="12.85546875" style="71" customWidth="1"/>
    <col min="5391" max="5391" width="23.42578125" style="71" customWidth="1"/>
    <col min="5392" max="5393" width="9.140625" style="71"/>
    <col min="5394" max="5394" width="10.5703125" style="71" bestFit="1" customWidth="1"/>
    <col min="5395" max="5395" width="11.28515625" style="71" customWidth="1"/>
    <col min="5396" max="5632" width="9.140625" style="71"/>
    <col min="5633" max="5633" width="89.5703125" style="71" customWidth="1"/>
    <col min="5634" max="5634" width="19.42578125" style="71" customWidth="1"/>
    <col min="5635" max="5635" width="15.7109375" style="71" customWidth="1"/>
    <col min="5636" max="5636" width="13.140625" style="71" customWidth="1"/>
    <col min="5637" max="5637" width="14.42578125" style="71" customWidth="1"/>
    <col min="5638" max="5638" width="13.85546875" style="71" customWidth="1"/>
    <col min="5639" max="5639" width="16.7109375" style="71" customWidth="1"/>
    <col min="5640" max="5640" width="18.28515625" style="71" customWidth="1"/>
    <col min="5641" max="5641" width="18.85546875" style="71" customWidth="1"/>
    <col min="5642" max="5642" width="16.42578125" style="71" customWidth="1"/>
    <col min="5643" max="5644" width="10.7109375" style="71" customWidth="1"/>
    <col min="5645" max="5645" width="9.140625" style="71"/>
    <col min="5646" max="5646" width="12.85546875" style="71" customWidth="1"/>
    <col min="5647" max="5647" width="23.42578125" style="71" customWidth="1"/>
    <col min="5648" max="5649" width="9.140625" style="71"/>
    <col min="5650" max="5650" width="10.5703125" style="71" bestFit="1" customWidth="1"/>
    <col min="5651" max="5651" width="11.28515625" style="71" customWidth="1"/>
    <col min="5652" max="5888" width="9.140625" style="71"/>
    <col min="5889" max="5889" width="89.5703125" style="71" customWidth="1"/>
    <col min="5890" max="5890" width="19.42578125" style="71" customWidth="1"/>
    <col min="5891" max="5891" width="15.7109375" style="71" customWidth="1"/>
    <col min="5892" max="5892" width="13.140625" style="71" customWidth="1"/>
    <col min="5893" max="5893" width="14.42578125" style="71" customWidth="1"/>
    <col min="5894" max="5894" width="13.85546875" style="71" customWidth="1"/>
    <col min="5895" max="5895" width="16.7109375" style="71" customWidth="1"/>
    <col min="5896" max="5896" width="18.28515625" style="71" customWidth="1"/>
    <col min="5897" max="5897" width="18.85546875" style="71" customWidth="1"/>
    <col min="5898" max="5898" width="16.42578125" style="71" customWidth="1"/>
    <col min="5899" max="5900" width="10.7109375" style="71" customWidth="1"/>
    <col min="5901" max="5901" width="9.140625" style="71"/>
    <col min="5902" max="5902" width="12.85546875" style="71" customWidth="1"/>
    <col min="5903" max="5903" width="23.42578125" style="71" customWidth="1"/>
    <col min="5904" max="5905" width="9.140625" style="71"/>
    <col min="5906" max="5906" width="10.5703125" style="71" bestFit="1" customWidth="1"/>
    <col min="5907" max="5907" width="11.28515625" style="71" customWidth="1"/>
    <col min="5908" max="6144" width="9.140625" style="71"/>
    <col min="6145" max="6145" width="89.5703125" style="71" customWidth="1"/>
    <col min="6146" max="6146" width="19.42578125" style="71" customWidth="1"/>
    <col min="6147" max="6147" width="15.7109375" style="71" customWidth="1"/>
    <col min="6148" max="6148" width="13.140625" style="71" customWidth="1"/>
    <col min="6149" max="6149" width="14.42578125" style="71" customWidth="1"/>
    <col min="6150" max="6150" width="13.85546875" style="71" customWidth="1"/>
    <col min="6151" max="6151" width="16.7109375" style="71" customWidth="1"/>
    <col min="6152" max="6152" width="18.28515625" style="71" customWidth="1"/>
    <col min="6153" max="6153" width="18.85546875" style="71" customWidth="1"/>
    <col min="6154" max="6154" width="16.42578125" style="71" customWidth="1"/>
    <col min="6155" max="6156" width="10.7109375" style="71" customWidth="1"/>
    <col min="6157" max="6157" width="9.140625" style="71"/>
    <col min="6158" max="6158" width="12.85546875" style="71" customWidth="1"/>
    <col min="6159" max="6159" width="23.42578125" style="71" customWidth="1"/>
    <col min="6160" max="6161" width="9.140625" style="71"/>
    <col min="6162" max="6162" width="10.5703125" style="71" bestFit="1" customWidth="1"/>
    <col min="6163" max="6163" width="11.28515625" style="71" customWidth="1"/>
    <col min="6164" max="6400" width="9.140625" style="71"/>
    <col min="6401" max="6401" width="89.5703125" style="71" customWidth="1"/>
    <col min="6402" max="6402" width="19.42578125" style="71" customWidth="1"/>
    <col min="6403" max="6403" width="15.7109375" style="71" customWidth="1"/>
    <col min="6404" max="6404" width="13.140625" style="71" customWidth="1"/>
    <col min="6405" max="6405" width="14.42578125" style="71" customWidth="1"/>
    <col min="6406" max="6406" width="13.85546875" style="71" customWidth="1"/>
    <col min="6407" max="6407" width="16.7109375" style="71" customWidth="1"/>
    <col min="6408" max="6408" width="18.28515625" style="71" customWidth="1"/>
    <col min="6409" max="6409" width="18.85546875" style="71" customWidth="1"/>
    <col min="6410" max="6410" width="16.42578125" style="71" customWidth="1"/>
    <col min="6411" max="6412" width="10.7109375" style="71" customWidth="1"/>
    <col min="6413" max="6413" width="9.140625" style="71"/>
    <col min="6414" max="6414" width="12.85546875" style="71" customWidth="1"/>
    <col min="6415" max="6415" width="23.42578125" style="71" customWidth="1"/>
    <col min="6416" max="6417" width="9.140625" style="71"/>
    <col min="6418" max="6418" width="10.5703125" style="71" bestFit="1" customWidth="1"/>
    <col min="6419" max="6419" width="11.28515625" style="71" customWidth="1"/>
    <col min="6420" max="6656" width="9.140625" style="71"/>
    <col min="6657" max="6657" width="89.5703125" style="71" customWidth="1"/>
    <col min="6658" max="6658" width="19.42578125" style="71" customWidth="1"/>
    <col min="6659" max="6659" width="15.7109375" style="71" customWidth="1"/>
    <col min="6660" max="6660" width="13.140625" style="71" customWidth="1"/>
    <col min="6661" max="6661" width="14.42578125" style="71" customWidth="1"/>
    <col min="6662" max="6662" width="13.85546875" style="71" customWidth="1"/>
    <col min="6663" max="6663" width="16.7109375" style="71" customWidth="1"/>
    <col min="6664" max="6664" width="18.28515625" style="71" customWidth="1"/>
    <col min="6665" max="6665" width="18.85546875" style="71" customWidth="1"/>
    <col min="6666" max="6666" width="16.42578125" style="71" customWidth="1"/>
    <col min="6667" max="6668" width="10.7109375" style="71" customWidth="1"/>
    <col min="6669" max="6669" width="9.140625" style="71"/>
    <col min="6670" max="6670" width="12.85546875" style="71" customWidth="1"/>
    <col min="6671" max="6671" width="23.42578125" style="71" customWidth="1"/>
    <col min="6672" max="6673" width="9.140625" style="71"/>
    <col min="6674" max="6674" width="10.5703125" style="71" bestFit="1" customWidth="1"/>
    <col min="6675" max="6675" width="11.28515625" style="71" customWidth="1"/>
    <col min="6676" max="6912" width="9.140625" style="71"/>
    <col min="6913" max="6913" width="89.5703125" style="71" customWidth="1"/>
    <col min="6914" max="6914" width="19.42578125" style="71" customWidth="1"/>
    <col min="6915" max="6915" width="15.7109375" style="71" customWidth="1"/>
    <col min="6916" max="6916" width="13.140625" style="71" customWidth="1"/>
    <col min="6917" max="6917" width="14.42578125" style="71" customWidth="1"/>
    <col min="6918" max="6918" width="13.85546875" style="71" customWidth="1"/>
    <col min="6919" max="6919" width="16.7109375" style="71" customWidth="1"/>
    <col min="6920" max="6920" width="18.28515625" style="71" customWidth="1"/>
    <col min="6921" max="6921" width="18.85546875" style="71" customWidth="1"/>
    <col min="6922" max="6922" width="16.42578125" style="71" customWidth="1"/>
    <col min="6923" max="6924" width="10.7109375" style="71" customWidth="1"/>
    <col min="6925" max="6925" width="9.140625" style="71"/>
    <col min="6926" max="6926" width="12.85546875" style="71" customWidth="1"/>
    <col min="6927" max="6927" width="23.42578125" style="71" customWidth="1"/>
    <col min="6928" max="6929" width="9.140625" style="71"/>
    <col min="6930" max="6930" width="10.5703125" style="71" bestFit="1" customWidth="1"/>
    <col min="6931" max="6931" width="11.28515625" style="71" customWidth="1"/>
    <col min="6932" max="7168" width="9.140625" style="71"/>
    <col min="7169" max="7169" width="89.5703125" style="71" customWidth="1"/>
    <col min="7170" max="7170" width="19.42578125" style="71" customWidth="1"/>
    <col min="7171" max="7171" width="15.7109375" style="71" customWidth="1"/>
    <col min="7172" max="7172" width="13.140625" style="71" customWidth="1"/>
    <col min="7173" max="7173" width="14.42578125" style="71" customWidth="1"/>
    <col min="7174" max="7174" width="13.85546875" style="71" customWidth="1"/>
    <col min="7175" max="7175" width="16.7109375" style="71" customWidth="1"/>
    <col min="7176" max="7176" width="18.28515625" style="71" customWidth="1"/>
    <col min="7177" max="7177" width="18.85546875" style="71" customWidth="1"/>
    <col min="7178" max="7178" width="16.42578125" style="71" customWidth="1"/>
    <col min="7179" max="7180" width="10.7109375" style="71" customWidth="1"/>
    <col min="7181" max="7181" width="9.140625" style="71"/>
    <col min="7182" max="7182" width="12.85546875" style="71" customWidth="1"/>
    <col min="7183" max="7183" width="23.42578125" style="71" customWidth="1"/>
    <col min="7184" max="7185" width="9.140625" style="71"/>
    <col min="7186" max="7186" width="10.5703125" style="71" bestFit="1" customWidth="1"/>
    <col min="7187" max="7187" width="11.28515625" style="71" customWidth="1"/>
    <col min="7188" max="7424" width="9.140625" style="71"/>
    <col min="7425" max="7425" width="89.5703125" style="71" customWidth="1"/>
    <col min="7426" max="7426" width="19.42578125" style="71" customWidth="1"/>
    <col min="7427" max="7427" width="15.7109375" style="71" customWidth="1"/>
    <col min="7428" max="7428" width="13.140625" style="71" customWidth="1"/>
    <col min="7429" max="7429" width="14.42578125" style="71" customWidth="1"/>
    <col min="7430" max="7430" width="13.85546875" style="71" customWidth="1"/>
    <col min="7431" max="7431" width="16.7109375" style="71" customWidth="1"/>
    <col min="7432" max="7432" width="18.28515625" style="71" customWidth="1"/>
    <col min="7433" max="7433" width="18.85546875" style="71" customWidth="1"/>
    <col min="7434" max="7434" width="16.42578125" style="71" customWidth="1"/>
    <col min="7435" max="7436" width="10.7109375" style="71" customWidth="1"/>
    <col min="7437" max="7437" width="9.140625" style="71"/>
    <col min="7438" max="7438" width="12.85546875" style="71" customWidth="1"/>
    <col min="7439" max="7439" width="23.42578125" style="71" customWidth="1"/>
    <col min="7440" max="7441" width="9.140625" style="71"/>
    <col min="7442" max="7442" width="10.5703125" style="71" bestFit="1" customWidth="1"/>
    <col min="7443" max="7443" width="11.28515625" style="71" customWidth="1"/>
    <col min="7444" max="7680" width="9.140625" style="71"/>
    <col min="7681" max="7681" width="89.5703125" style="71" customWidth="1"/>
    <col min="7682" max="7682" width="19.42578125" style="71" customWidth="1"/>
    <col min="7683" max="7683" width="15.7109375" style="71" customWidth="1"/>
    <col min="7684" max="7684" width="13.140625" style="71" customWidth="1"/>
    <col min="7685" max="7685" width="14.42578125" style="71" customWidth="1"/>
    <col min="7686" max="7686" width="13.85546875" style="71" customWidth="1"/>
    <col min="7687" max="7687" width="16.7109375" style="71" customWidth="1"/>
    <col min="7688" max="7688" width="18.28515625" style="71" customWidth="1"/>
    <col min="7689" max="7689" width="18.85546875" style="71" customWidth="1"/>
    <col min="7690" max="7690" width="16.42578125" style="71" customWidth="1"/>
    <col min="7691" max="7692" width="10.7109375" style="71" customWidth="1"/>
    <col min="7693" max="7693" width="9.140625" style="71"/>
    <col min="7694" max="7694" width="12.85546875" style="71" customWidth="1"/>
    <col min="7695" max="7695" width="23.42578125" style="71" customWidth="1"/>
    <col min="7696" max="7697" width="9.140625" style="71"/>
    <col min="7698" max="7698" width="10.5703125" style="71" bestFit="1" customWidth="1"/>
    <col min="7699" max="7699" width="11.28515625" style="71" customWidth="1"/>
    <col min="7700" max="7936" width="9.140625" style="71"/>
    <col min="7937" max="7937" width="89.5703125" style="71" customWidth="1"/>
    <col min="7938" max="7938" width="19.42578125" style="71" customWidth="1"/>
    <col min="7939" max="7939" width="15.7109375" style="71" customWidth="1"/>
    <col min="7940" max="7940" width="13.140625" style="71" customWidth="1"/>
    <col min="7941" max="7941" width="14.42578125" style="71" customWidth="1"/>
    <col min="7942" max="7942" width="13.85546875" style="71" customWidth="1"/>
    <col min="7943" max="7943" width="16.7109375" style="71" customWidth="1"/>
    <col min="7944" max="7944" width="18.28515625" style="71" customWidth="1"/>
    <col min="7945" max="7945" width="18.85546875" style="71" customWidth="1"/>
    <col min="7946" max="7946" width="16.42578125" style="71" customWidth="1"/>
    <col min="7947" max="7948" width="10.7109375" style="71" customWidth="1"/>
    <col min="7949" max="7949" width="9.140625" style="71"/>
    <col min="7950" max="7950" width="12.85546875" style="71" customWidth="1"/>
    <col min="7951" max="7951" width="23.42578125" style="71" customWidth="1"/>
    <col min="7952" max="7953" width="9.140625" style="71"/>
    <col min="7954" max="7954" width="10.5703125" style="71" bestFit="1" customWidth="1"/>
    <col min="7955" max="7955" width="11.28515625" style="71" customWidth="1"/>
    <col min="7956" max="8192" width="9.140625" style="71"/>
    <col min="8193" max="8193" width="89.5703125" style="71" customWidth="1"/>
    <col min="8194" max="8194" width="19.42578125" style="71" customWidth="1"/>
    <col min="8195" max="8195" width="15.7109375" style="71" customWidth="1"/>
    <col min="8196" max="8196" width="13.140625" style="71" customWidth="1"/>
    <col min="8197" max="8197" width="14.42578125" style="71" customWidth="1"/>
    <col min="8198" max="8198" width="13.85546875" style="71" customWidth="1"/>
    <col min="8199" max="8199" width="16.7109375" style="71" customWidth="1"/>
    <col min="8200" max="8200" width="18.28515625" style="71" customWidth="1"/>
    <col min="8201" max="8201" width="18.85546875" style="71" customWidth="1"/>
    <col min="8202" max="8202" width="16.42578125" style="71" customWidth="1"/>
    <col min="8203" max="8204" width="10.7109375" style="71" customWidth="1"/>
    <col min="8205" max="8205" width="9.140625" style="71"/>
    <col min="8206" max="8206" width="12.85546875" style="71" customWidth="1"/>
    <col min="8207" max="8207" width="23.42578125" style="71" customWidth="1"/>
    <col min="8208" max="8209" width="9.140625" style="71"/>
    <col min="8210" max="8210" width="10.5703125" style="71" bestFit="1" customWidth="1"/>
    <col min="8211" max="8211" width="11.28515625" style="71" customWidth="1"/>
    <col min="8212" max="8448" width="9.140625" style="71"/>
    <col min="8449" max="8449" width="89.5703125" style="71" customWidth="1"/>
    <col min="8450" max="8450" width="19.42578125" style="71" customWidth="1"/>
    <col min="8451" max="8451" width="15.7109375" style="71" customWidth="1"/>
    <col min="8452" max="8452" width="13.140625" style="71" customWidth="1"/>
    <col min="8453" max="8453" width="14.42578125" style="71" customWidth="1"/>
    <col min="8454" max="8454" width="13.85546875" style="71" customWidth="1"/>
    <col min="8455" max="8455" width="16.7109375" style="71" customWidth="1"/>
    <col min="8456" max="8456" width="18.28515625" style="71" customWidth="1"/>
    <col min="8457" max="8457" width="18.85546875" style="71" customWidth="1"/>
    <col min="8458" max="8458" width="16.42578125" style="71" customWidth="1"/>
    <col min="8459" max="8460" width="10.7109375" style="71" customWidth="1"/>
    <col min="8461" max="8461" width="9.140625" style="71"/>
    <col min="8462" max="8462" width="12.85546875" style="71" customWidth="1"/>
    <col min="8463" max="8463" width="23.42578125" style="71" customWidth="1"/>
    <col min="8464" max="8465" width="9.140625" style="71"/>
    <col min="8466" max="8466" width="10.5703125" style="71" bestFit="1" customWidth="1"/>
    <col min="8467" max="8467" width="11.28515625" style="71" customWidth="1"/>
    <col min="8468" max="8704" width="9.140625" style="71"/>
    <col min="8705" max="8705" width="89.5703125" style="71" customWidth="1"/>
    <col min="8706" max="8706" width="19.42578125" style="71" customWidth="1"/>
    <col min="8707" max="8707" width="15.7109375" style="71" customWidth="1"/>
    <col min="8708" max="8708" width="13.140625" style="71" customWidth="1"/>
    <col min="8709" max="8709" width="14.42578125" style="71" customWidth="1"/>
    <col min="8710" max="8710" width="13.85546875" style="71" customWidth="1"/>
    <col min="8711" max="8711" width="16.7109375" style="71" customWidth="1"/>
    <col min="8712" max="8712" width="18.28515625" style="71" customWidth="1"/>
    <col min="8713" max="8713" width="18.85546875" style="71" customWidth="1"/>
    <col min="8714" max="8714" width="16.42578125" style="71" customWidth="1"/>
    <col min="8715" max="8716" width="10.7109375" style="71" customWidth="1"/>
    <col min="8717" max="8717" width="9.140625" style="71"/>
    <col min="8718" max="8718" width="12.85546875" style="71" customWidth="1"/>
    <col min="8719" max="8719" width="23.42578125" style="71" customWidth="1"/>
    <col min="8720" max="8721" width="9.140625" style="71"/>
    <col min="8722" max="8722" width="10.5703125" style="71" bestFit="1" customWidth="1"/>
    <col min="8723" max="8723" width="11.28515625" style="71" customWidth="1"/>
    <col min="8724" max="8960" width="9.140625" style="71"/>
    <col min="8961" max="8961" width="89.5703125" style="71" customWidth="1"/>
    <col min="8962" max="8962" width="19.42578125" style="71" customWidth="1"/>
    <col min="8963" max="8963" width="15.7109375" style="71" customWidth="1"/>
    <col min="8964" max="8964" width="13.140625" style="71" customWidth="1"/>
    <col min="8965" max="8965" width="14.42578125" style="71" customWidth="1"/>
    <col min="8966" max="8966" width="13.85546875" style="71" customWidth="1"/>
    <col min="8967" max="8967" width="16.7109375" style="71" customWidth="1"/>
    <col min="8968" max="8968" width="18.28515625" style="71" customWidth="1"/>
    <col min="8969" max="8969" width="18.85546875" style="71" customWidth="1"/>
    <col min="8970" max="8970" width="16.42578125" style="71" customWidth="1"/>
    <col min="8971" max="8972" width="10.7109375" style="71" customWidth="1"/>
    <col min="8973" max="8973" width="9.140625" style="71"/>
    <col min="8974" max="8974" width="12.85546875" style="71" customWidth="1"/>
    <col min="8975" max="8975" width="23.42578125" style="71" customWidth="1"/>
    <col min="8976" max="8977" width="9.140625" style="71"/>
    <col min="8978" max="8978" width="10.5703125" style="71" bestFit="1" customWidth="1"/>
    <col min="8979" max="8979" width="11.28515625" style="71" customWidth="1"/>
    <col min="8980" max="9216" width="9.140625" style="71"/>
    <col min="9217" max="9217" width="89.5703125" style="71" customWidth="1"/>
    <col min="9218" max="9218" width="19.42578125" style="71" customWidth="1"/>
    <col min="9219" max="9219" width="15.7109375" style="71" customWidth="1"/>
    <col min="9220" max="9220" width="13.140625" style="71" customWidth="1"/>
    <col min="9221" max="9221" width="14.42578125" style="71" customWidth="1"/>
    <col min="9222" max="9222" width="13.85546875" style="71" customWidth="1"/>
    <col min="9223" max="9223" width="16.7109375" style="71" customWidth="1"/>
    <col min="9224" max="9224" width="18.28515625" style="71" customWidth="1"/>
    <col min="9225" max="9225" width="18.85546875" style="71" customWidth="1"/>
    <col min="9226" max="9226" width="16.42578125" style="71" customWidth="1"/>
    <col min="9227" max="9228" width="10.7109375" style="71" customWidth="1"/>
    <col min="9229" max="9229" width="9.140625" style="71"/>
    <col min="9230" max="9230" width="12.85546875" style="71" customWidth="1"/>
    <col min="9231" max="9231" width="23.42578125" style="71" customWidth="1"/>
    <col min="9232" max="9233" width="9.140625" style="71"/>
    <col min="9234" max="9234" width="10.5703125" style="71" bestFit="1" customWidth="1"/>
    <col min="9235" max="9235" width="11.28515625" style="71" customWidth="1"/>
    <col min="9236" max="9472" width="9.140625" style="71"/>
    <col min="9473" max="9473" width="89.5703125" style="71" customWidth="1"/>
    <col min="9474" max="9474" width="19.42578125" style="71" customWidth="1"/>
    <col min="9475" max="9475" width="15.7109375" style="71" customWidth="1"/>
    <col min="9476" max="9476" width="13.140625" style="71" customWidth="1"/>
    <col min="9477" max="9477" width="14.42578125" style="71" customWidth="1"/>
    <col min="9478" max="9478" width="13.85546875" style="71" customWidth="1"/>
    <col min="9479" max="9479" width="16.7109375" style="71" customWidth="1"/>
    <col min="9480" max="9480" width="18.28515625" style="71" customWidth="1"/>
    <col min="9481" max="9481" width="18.85546875" style="71" customWidth="1"/>
    <col min="9482" max="9482" width="16.42578125" style="71" customWidth="1"/>
    <col min="9483" max="9484" width="10.7109375" style="71" customWidth="1"/>
    <col min="9485" max="9485" width="9.140625" style="71"/>
    <col min="9486" max="9486" width="12.85546875" style="71" customWidth="1"/>
    <col min="9487" max="9487" width="23.42578125" style="71" customWidth="1"/>
    <col min="9488" max="9489" width="9.140625" style="71"/>
    <col min="9490" max="9490" width="10.5703125" style="71" bestFit="1" customWidth="1"/>
    <col min="9491" max="9491" width="11.28515625" style="71" customWidth="1"/>
    <col min="9492" max="9728" width="9.140625" style="71"/>
    <col min="9729" max="9729" width="89.5703125" style="71" customWidth="1"/>
    <col min="9730" max="9730" width="19.42578125" style="71" customWidth="1"/>
    <col min="9731" max="9731" width="15.7109375" style="71" customWidth="1"/>
    <col min="9732" max="9732" width="13.140625" style="71" customWidth="1"/>
    <col min="9733" max="9733" width="14.42578125" style="71" customWidth="1"/>
    <col min="9734" max="9734" width="13.85546875" style="71" customWidth="1"/>
    <col min="9735" max="9735" width="16.7109375" style="71" customWidth="1"/>
    <col min="9736" max="9736" width="18.28515625" style="71" customWidth="1"/>
    <col min="9737" max="9737" width="18.85546875" style="71" customWidth="1"/>
    <col min="9738" max="9738" width="16.42578125" style="71" customWidth="1"/>
    <col min="9739" max="9740" width="10.7109375" style="71" customWidth="1"/>
    <col min="9741" max="9741" width="9.140625" style="71"/>
    <col min="9742" max="9742" width="12.85546875" style="71" customWidth="1"/>
    <col min="9743" max="9743" width="23.42578125" style="71" customWidth="1"/>
    <col min="9744" max="9745" width="9.140625" style="71"/>
    <col min="9746" max="9746" width="10.5703125" style="71" bestFit="1" customWidth="1"/>
    <col min="9747" max="9747" width="11.28515625" style="71" customWidth="1"/>
    <col min="9748" max="9984" width="9.140625" style="71"/>
    <col min="9985" max="9985" width="89.5703125" style="71" customWidth="1"/>
    <col min="9986" max="9986" width="19.42578125" style="71" customWidth="1"/>
    <col min="9987" max="9987" width="15.7109375" style="71" customWidth="1"/>
    <col min="9988" max="9988" width="13.140625" style="71" customWidth="1"/>
    <col min="9989" max="9989" width="14.42578125" style="71" customWidth="1"/>
    <col min="9990" max="9990" width="13.85546875" style="71" customWidth="1"/>
    <col min="9991" max="9991" width="16.7109375" style="71" customWidth="1"/>
    <col min="9992" max="9992" width="18.28515625" style="71" customWidth="1"/>
    <col min="9993" max="9993" width="18.85546875" style="71" customWidth="1"/>
    <col min="9994" max="9994" width="16.42578125" style="71" customWidth="1"/>
    <col min="9995" max="9996" width="10.7109375" style="71" customWidth="1"/>
    <col min="9997" max="9997" width="9.140625" style="71"/>
    <col min="9998" max="9998" width="12.85546875" style="71" customWidth="1"/>
    <col min="9999" max="9999" width="23.42578125" style="71" customWidth="1"/>
    <col min="10000" max="10001" width="9.140625" style="71"/>
    <col min="10002" max="10002" width="10.5703125" style="71" bestFit="1" customWidth="1"/>
    <col min="10003" max="10003" width="11.28515625" style="71" customWidth="1"/>
    <col min="10004" max="10240" width="9.140625" style="71"/>
    <col min="10241" max="10241" width="89.5703125" style="71" customWidth="1"/>
    <col min="10242" max="10242" width="19.42578125" style="71" customWidth="1"/>
    <col min="10243" max="10243" width="15.7109375" style="71" customWidth="1"/>
    <col min="10244" max="10244" width="13.140625" style="71" customWidth="1"/>
    <col min="10245" max="10245" width="14.42578125" style="71" customWidth="1"/>
    <col min="10246" max="10246" width="13.85546875" style="71" customWidth="1"/>
    <col min="10247" max="10247" width="16.7109375" style="71" customWidth="1"/>
    <col min="10248" max="10248" width="18.28515625" style="71" customWidth="1"/>
    <col min="10249" max="10249" width="18.85546875" style="71" customWidth="1"/>
    <col min="10250" max="10250" width="16.42578125" style="71" customWidth="1"/>
    <col min="10251" max="10252" width="10.7109375" style="71" customWidth="1"/>
    <col min="10253" max="10253" width="9.140625" style="71"/>
    <col min="10254" max="10254" width="12.85546875" style="71" customWidth="1"/>
    <col min="10255" max="10255" width="23.42578125" style="71" customWidth="1"/>
    <col min="10256" max="10257" width="9.140625" style="71"/>
    <col min="10258" max="10258" width="10.5703125" style="71" bestFit="1" customWidth="1"/>
    <col min="10259" max="10259" width="11.28515625" style="71" customWidth="1"/>
    <col min="10260" max="10496" width="9.140625" style="71"/>
    <col min="10497" max="10497" width="89.5703125" style="71" customWidth="1"/>
    <col min="10498" max="10498" width="19.42578125" style="71" customWidth="1"/>
    <col min="10499" max="10499" width="15.7109375" style="71" customWidth="1"/>
    <col min="10500" max="10500" width="13.140625" style="71" customWidth="1"/>
    <col min="10501" max="10501" width="14.42578125" style="71" customWidth="1"/>
    <col min="10502" max="10502" width="13.85546875" style="71" customWidth="1"/>
    <col min="10503" max="10503" width="16.7109375" style="71" customWidth="1"/>
    <col min="10504" max="10504" width="18.28515625" style="71" customWidth="1"/>
    <col min="10505" max="10505" width="18.85546875" style="71" customWidth="1"/>
    <col min="10506" max="10506" width="16.42578125" style="71" customWidth="1"/>
    <col min="10507" max="10508" width="10.7109375" style="71" customWidth="1"/>
    <col min="10509" max="10509" width="9.140625" style="71"/>
    <col min="10510" max="10510" width="12.85546875" style="71" customWidth="1"/>
    <col min="10511" max="10511" width="23.42578125" style="71" customWidth="1"/>
    <col min="10512" max="10513" width="9.140625" style="71"/>
    <col min="10514" max="10514" width="10.5703125" style="71" bestFit="1" customWidth="1"/>
    <col min="10515" max="10515" width="11.28515625" style="71" customWidth="1"/>
    <col min="10516" max="10752" width="9.140625" style="71"/>
    <col min="10753" max="10753" width="89.5703125" style="71" customWidth="1"/>
    <col min="10754" max="10754" width="19.42578125" style="71" customWidth="1"/>
    <col min="10755" max="10755" width="15.7109375" style="71" customWidth="1"/>
    <col min="10756" max="10756" width="13.140625" style="71" customWidth="1"/>
    <col min="10757" max="10757" width="14.42578125" style="71" customWidth="1"/>
    <col min="10758" max="10758" width="13.85546875" style="71" customWidth="1"/>
    <col min="10759" max="10759" width="16.7109375" style="71" customWidth="1"/>
    <col min="10760" max="10760" width="18.28515625" style="71" customWidth="1"/>
    <col min="10761" max="10761" width="18.85546875" style="71" customWidth="1"/>
    <col min="10762" max="10762" width="16.42578125" style="71" customWidth="1"/>
    <col min="10763" max="10764" width="10.7109375" style="71" customWidth="1"/>
    <col min="10765" max="10765" width="9.140625" style="71"/>
    <col min="10766" max="10766" width="12.85546875" style="71" customWidth="1"/>
    <col min="10767" max="10767" width="23.42578125" style="71" customWidth="1"/>
    <col min="10768" max="10769" width="9.140625" style="71"/>
    <col min="10770" max="10770" width="10.5703125" style="71" bestFit="1" customWidth="1"/>
    <col min="10771" max="10771" width="11.28515625" style="71" customWidth="1"/>
    <col min="10772" max="11008" width="9.140625" style="71"/>
    <col min="11009" max="11009" width="89.5703125" style="71" customWidth="1"/>
    <col min="11010" max="11010" width="19.42578125" style="71" customWidth="1"/>
    <col min="11011" max="11011" width="15.7109375" style="71" customWidth="1"/>
    <col min="11012" max="11012" width="13.140625" style="71" customWidth="1"/>
    <col min="11013" max="11013" width="14.42578125" style="71" customWidth="1"/>
    <col min="11014" max="11014" width="13.85546875" style="71" customWidth="1"/>
    <col min="11015" max="11015" width="16.7109375" style="71" customWidth="1"/>
    <col min="11016" max="11016" width="18.28515625" style="71" customWidth="1"/>
    <col min="11017" max="11017" width="18.85546875" style="71" customWidth="1"/>
    <col min="11018" max="11018" width="16.42578125" style="71" customWidth="1"/>
    <col min="11019" max="11020" width="10.7109375" style="71" customWidth="1"/>
    <col min="11021" max="11021" width="9.140625" style="71"/>
    <col min="11022" max="11022" width="12.85546875" style="71" customWidth="1"/>
    <col min="11023" max="11023" width="23.42578125" style="71" customWidth="1"/>
    <col min="11024" max="11025" width="9.140625" style="71"/>
    <col min="11026" max="11026" width="10.5703125" style="71" bestFit="1" customWidth="1"/>
    <col min="11027" max="11027" width="11.28515625" style="71" customWidth="1"/>
    <col min="11028" max="11264" width="9.140625" style="71"/>
    <col min="11265" max="11265" width="89.5703125" style="71" customWidth="1"/>
    <col min="11266" max="11266" width="19.42578125" style="71" customWidth="1"/>
    <col min="11267" max="11267" width="15.7109375" style="71" customWidth="1"/>
    <col min="11268" max="11268" width="13.140625" style="71" customWidth="1"/>
    <col min="11269" max="11269" width="14.42578125" style="71" customWidth="1"/>
    <col min="11270" max="11270" width="13.85546875" style="71" customWidth="1"/>
    <col min="11271" max="11271" width="16.7109375" style="71" customWidth="1"/>
    <col min="11272" max="11272" width="18.28515625" style="71" customWidth="1"/>
    <col min="11273" max="11273" width="18.85546875" style="71" customWidth="1"/>
    <col min="11274" max="11274" width="16.42578125" style="71" customWidth="1"/>
    <col min="11275" max="11276" width="10.7109375" style="71" customWidth="1"/>
    <col min="11277" max="11277" width="9.140625" style="71"/>
    <col min="11278" max="11278" width="12.85546875" style="71" customWidth="1"/>
    <col min="11279" max="11279" width="23.42578125" style="71" customWidth="1"/>
    <col min="11280" max="11281" width="9.140625" style="71"/>
    <col min="11282" max="11282" width="10.5703125" style="71" bestFit="1" customWidth="1"/>
    <col min="11283" max="11283" width="11.28515625" style="71" customWidth="1"/>
    <col min="11284" max="11520" width="9.140625" style="71"/>
    <col min="11521" max="11521" width="89.5703125" style="71" customWidth="1"/>
    <col min="11522" max="11522" width="19.42578125" style="71" customWidth="1"/>
    <col min="11523" max="11523" width="15.7109375" style="71" customWidth="1"/>
    <col min="11524" max="11524" width="13.140625" style="71" customWidth="1"/>
    <col min="11525" max="11525" width="14.42578125" style="71" customWidth="1"/>
    <col min="11526" max="11526" width="13.85546875" style="71" customWidth="1"/>
    <col min="11527" max="11527" width="16.7109375" style="71" customWidth="1"/>
    <col min="11528" max="11528" width="18.28515625" style="71" customWidth="1"/>
    <col min="11529" max="11529" width="18.85546875" style="71" customWidth="1"/>
    <col min="11530" max="11530" width="16.42578125" style="71" customWidth="1"/>
    <col min="11531" max="11532" width="10.7109375" style="71" customWidth="1"/>
    <col min="11533" max="11533" width="9.140625" style="71"/>
    <col min="11534" max="11534" width="12.85546875" style="71" customWidth="1"/>
    <col min="11535" max="11535" width="23.42578125" style="71" customWidth="1"/>
    <col min="11536" max="11537" width="9.140625" style="71"/>
    <col min="11538" max="11538" width="10.5703125" style="71" bestFit="1" customWidth="1"/>
    <col min="11539" max="11539" width="11.28515625" style="71" customWidth="1"/>
    <col min="11540" max="11776" width="9.140625" style="71"/>
    <col min="11777" max="11777" width="89.5703125" style="71" customWidth="1"/>
    <col min="11778" max="11778" width="19.42578125" style="71" customWidth="1"/>
    <col min="11779" max="11779" width="15.7109375" style="71" customWidth="1"/>
    <col min="11780" max="11780" width="13.140625" style="71" customWidth="1"/>
    <col min="11781" max="11781" width="14.42578125" style="71" customWidth="1"/>
    <col min="11782" max="11782" width="13.85546875" style="71" customWidth="1"/>
    <col min="11783" max="11783" width="16.7109375" style="71" customWidth="1"/>
    <col min="11784" max="11784" width="18.28515625" style="71" customWidth="1"/>
    <col min="11785" max="11785" width="18.85546875" style="71" customWidth="1"/>
    <col min="11786" max="11786" width="16.42578125" style="71" customWidth="1"/>
    <col min="11787" max="11788" width="10.7109375" style="71" customWidth="1"/>
    <col min="11789" max="11789" width="9.140625" style="71"/>
    <col min="11790" max="11790" width="12.85546875" style="71" customWidth="1"/>
    <col min="11791" max="11791" width="23.42578125" style="71" customWidth="1"/>
    <col min="11792" max="11793" width="9.140625" style="71"/>
    <col min="11794" max="11794" width="10.5703125" style="71" bestFit="1" customWidth="1"/>
    <col min="11795" max="11795" width="11.28515625" style="71" customWidth="1"/>
    <col min="11796" max="12032" width="9.140625" style="71"/>
    <col min="12033" max="12033" width="89.5703125" style="71" customWidth="1"/>
    <col min="12034" max="12034" width="19.42578125" style="71" customWidth="1"/>
    <col min="12035" max="12035" width="15.7109375" style="71" customWidth="1"/>
    <col min="12036" max="12036" width="13.140625" style="71" customWidth="1"/>
    <col min="12037" max="12037" width="14.42578125" style="71" customWidth="1"/>
    <col min="12038" max="12038" width="13.85546875" style="71" customWidth="1"/>
    <col min="12039" max="12039" width="16.7109375" style="71" customWidth="1"/>
    <col min="12040" max="12040" width="18.28515625" style="71" customWidth="1"/>
    <col min="12041" max="12041" width="18.85546875" style="71" customWidth="1"/>
    <col min="12042" max="12042" width="16.42578125" style="71" customWidth="1"/>
    <col min="12043" max="12044" width="10.7109375" style="71" customWidth="1"/>
    <col min="12045" max="12045" width="9.140625" style="71"/>
    <col min="12046" max="12046" width="12.85546875" style="71" customWidth="1"/>
    <col min="12047" max="12047" width="23.42578125" style="71" customWidth="1"/>
    <col min="12048" max="12049" width="9.140625" style="71"/>
    <col min="12050" max="12050" width="10.5703125" style="71" bestFit="1" customWidth="1"/>
    <col min="12051" max="12051" width="11.28515625" style="71" customWidth="1"/>
    <col min="12052" max="12288" width="9.140625" style="71"/>
    <col min="12289" max="12289" width="89.5703125" style="71" customWidth="1"/>
    <col min="12290" max="12290" width="19.42578125" style="71" customWidth="1"/>
    <col min="12291" max="12291" width="15.7109375" style="71" customWidth="1"/>
    <col min="12292" max="12292" width="13.140625" style="71" customWidth="1"/>
    <col min="12293" max="12293" width="14.42578125" style="71" customWidth="1"/>
    <col min="12294" max="12294" width="13.85546875" style="71" customWidth="1"/>
    <col min="12295" max="12295" width="16.7109375" style="71" customWidth="1"/>
    <col min="12296" max="12296" width="18.28515625" style="71" customWidth="1"/>
    <col min="12297" max="12297" width="18.85546875" style="71" customWidth="1"/>
    <col min="12298" max="12298" width="16.42578125" style="71" customWidth="1"/>
    <col min="12299" max="12300" width="10.7109375" style="71" customWidth="1"/>
    <col min="12301" max="12301" width="9.140625" style="71"/>
    <col min="12302" max="12302" width="12.85546875" style="71" customWidth="1"/>
    <col min="12303" max="12303" width="23.42578125" style="71" customWidth="1"/>
    <col min="12304" max="12305" width="9.140625" style="71"/>
    <col min="12306" max="12306" width="10.5703125" style="71" bestFit="1" customWidth="1"/>
    <col min="12307" max="12307" width="11.28515625" style="71" customWidth="1"/>
    <col min="12308" max="12544" width="9.140625" style="71"/>
    <col min="12545" max="12545" width="89.5703125" style="71" customWidth="1"/>
    <col min="12546" max="12546" width="19.42578125" style="71" customWidth="1"/>
    <col min="12547" max="12547" width="15.7109375" style="71" customWidth="1"/>
    <col min="12548" max="12548" width="13.140625" style="71" customWidth="1"/>
    <col min="12549" max="12549" width="14.42578125" style="71" customWidth="1"/>
    <col min="12550" max="12550" width="13.85546875" style="71" customWidth="1"/>
    <col min="12551" max="12551" width="16.7109375" style="71" customWidth="1"/>
    <col min="12552" max="12552" width="18.28515625" style="71" customWidth="1"/>
    <col min="12553" max="12553" width="18.85546875" style="71" customWidth="1"/>
    <col min="12554" max="12554" width="16.42578125" style="71" customWidth="1"/>
    <col min="12555" max="12556" width="10.7109375" style="71" customWidth="1"/>
    <col min="12557" max="12557" width="9.140625" style="71"/>
    <col min="12558" max="12558" width="12.85546875" style="71" customWidth="1"/>
    <col min="12559" max="12559" width="23.42578125" style="71" customWidth="1"/>
    <col min="12560" max="12561" width="9.140625" style="71"/>
    <col min="12562" max="12562" width="10.5703125" style="71" bestFit="1" customWidth="1"/>
    <col min="12563" max="12563" width="11.28515625" style="71" customWidth="1"/>
    <col min="12564" max="12800" width="9.140625" style="71"/>
    <col min="12801" max="12801" width="89.5703125" style="71" customWidth="1"/>
    <col min="12802" max="12802" width="19.42578125" style="71" customWidth="1"/>
    <col min="12803" max="12803" width="15.7109375" style="71" customWidth="1"/>
    <col min="12804" max="12804" width="13.140625" style="71" customWidth="1"/>
    <col min="12805" max="12805" width="14.42578125" style="71" customWidth="1"/>
    <col min="12806" max="12806" width="13.85546875" style="71" customWidth="1"/>
    <col min="12807" max="12807" width="16.7109375" style="71" customWidth="1"/>
    <col min="12808" max="12808" width="18.28515625" style="71" customWidth="1"/>
    <col min="12809" max="12809" width="18.85546875" style="71" customWidth="1"/>
    <col min="12810" max="12810" width="16.42578125" style="71" customWidth="1"/>
    <col min="12811" max="12812" width="10.7109375" style="71" customWidth="1"/>
    <col min="12813" max="12813" width="9.140625" style="71"/>
    <col min="12814" max="12814" width="12.85546875" style="71" customWidth="1"/>
    <col min="12815" max="12815" width="23.42578125" style="71" customWidth="1"/>
    <col min="12816" max="12817" width="9.140625" style="71"/>
    <col min="12818" max="12818" width="10.5703125" style="71" bestFit="1" customWidth="1"/>
    <col min="12819" max="12819" width="11.28515625" style="71" customWidth="1"/>
    <col min="12820" max="13056" width="9.140625" style="71"/>
    <col min="13057" max="13057" width="89.5703125" style="71" customWidth="1"/>
    <col min="13058" max="13058" width="19.42578125" style="71" customWidth="1"/>
    <col min="13059" max="13059" width="15.7109375" style="71" customWidth="1"/>
    <col min="13060" max="13060" width="13.140625" style="71" customWidth="1"/>
    <col min="13061" max="13061" width="14.42578125" style="71" customWidth="1"/>
    <col min="13062" max="13062" width="13.85546875" style="71" customWidth="1"/>
    <col min="13063" max="13063" width="16.7109375" style="71" customWidth="1"/>
    <col min="13064" max="13064" width="18.28515625" style="71" customWidth="1"/>
    <col min="13065" max="13065" width="18.85546875" style="71" customWidth="1"/>
    <col min="13066" max="13066" width="16.42578125" style="71" customWidth="1"/>
    <col min="13067" max="13068" width="10.7109375" style="71" customWidth="1"/>
    <col min="13069" max="13069" width="9.140625" style="71"/>
    <col min="13070" max="13070" width="12.85546875" style="71" customWidth="1"/>
    <col min="13071" max="13071" width="23.42578125" style="71" customWidth="1"/>
    <col min="13072" max="13073" width="9.140625" style="71"/>
    <col min="13074" max="13074" width="10.5703125" style="71" bestFit="1" customWidth="1"/>
    <col min="13075" max="13075" width="11.28515625" style="71" customWidth="1"/>
    <col min="13076" max="13312" width="9.140625" style="71"/>
    <col min="13313" max="13313" width="89.5703125" style="71" customWidth="1"/>
    <col min="13314" max="13314" width="19.42578125" style="71" customWidth="1"/>
    <col min="13315" max="13315" width="15.7109375" style="71" customWidth="1"/>
    <col min="13316" max="13316" width="13.140625" style="71" customWidth="1"/>
    <col min="13317" max="13317" width="14.42578125" style="71" customWidth="1"/>
    <col min="13318" max="13318" width="13.85546875" style="71" customWidth="1"/>
    <col min="13319" max="13319" width="16.7109375" style="71" customWidth="1"/>
    <col min="13320" max="13320" width="18.28515625" style="71" customWidth="1"/>
    <col min="13321" max="13321" width="18.85546875" style="71" customWidth="1"/>
    <col min="13322" max="13322" width="16.42578125" style="71" customWidth="1"/>
    <col min="13323" max="13324" width="10.7109375" style="71" customWidth="1"/>
    <col min="13325" max="13325" width="9.140625" style="71"/>
    <col min="13326" max="13326" width="12.85546875" style="71" customWidth="1"/>
    <col min="13327" max="13327" width="23.42578125" style="71" customWidth="1"/>
    <col min="13328" max="13329" width="9.140625" style="71"/>
    <col min="13330" max="13330" width="10.5703125" style="71" bestFit="1" customWidth="1"/>
    <col min="13331" max="13331" width="11.28515625" style="71" customWidth="1"/>
    <col min="13332" max="13568" width="9.140625" style="71"/>
    <col min="13569" max="13569" width="89.5703125" style="71" customWidth="1"/>
    <col min="13570" max="13570" width="19.42578125" style="71" customWidth="1"/>
    <col min="13571" max="13571" width="15.7109375" style="71" customWidth="1"/>
    <col min="13572" max="13572" width="13.140625" style="71" customWidth="1"/>
    <col min="13573" max="13573" width="14.42578125" style="71" customWidth="1"/>
    <col min="13574" max="13574" width="13.85546875" style="71" customWidth="1"/>
    <col min="13575" max="13575" width="16.7109375" style="71" customWidth="1"/>
    <col min="13576" max="13576" width="18.28515625" style="71" customWidth="1"/>
    <col min="13577" max="13577" width="18.85546875" style="71" customWidth="1"/>
    <col min="13578" max="13578" width="16.42578125" style="71" customWidth="1"/>
    <col min="13579" max="13580" width="10.7109375" style="71" customWidth="1"/>
    <col min="13581" max="13581" width="9.140625" style="71"/>
    <col min="13582" max="13582" width="12.85546875" style="71" customWidth="1"/>
    <col min="13583" max="13583" width="23.42578125" style="71" customWidth="1"/>
    <col min="13584" max="13585" width="9.140625" style="71"/>
    <col min="13586" max="13586" width="10.5703125" style="71" bestFit="1" customWidth="1"/>
    <col min="13587" max="13587" width="11.28515625" style="71" customWidth="1"/>
    <col min="13588" max="13824" width="9.140625" style="71"/>
    <col min="13825" max="13825" width="89.5703125" style="71" customWidth="1"/>
    <col min="13826" max="13826" width="19.42578125" style="71" customWidth="1"/>
    <col min="13827" max="13827" width="15.7109375" style="71" customWidth="1"/>
    <col min="13828" max="13828" width="13.140625" style="71" customWidth="1"/>
    <col min="13829" max="13829" width="14.42578125" style="71" customWidth="1"/>
    <col min="13830" max="13830" width="13.85546875" style="71" customWidth="1"/>
    <col min="13831" max="13831" width="16.7109375" style="71" customWidth="1"/>
    <col min="13832" max="13832" width="18.28515625" style="71" customWidth="1"/>
    <col min="13833" max="13833" width="18.85546875" style="71" customWidth="1"/>
    <col min="13834" max="13834" width="16.42578125" style="71" customWidth="1"/>
    <col min="13835" max="13836" width="10.7109375" style="71" customWidth="1"/>
    <col min="13837" max="13837" width="9.140625" style="71"/>
    <col min="13838" max="13838" width="12.85546875" style="71" customWidth="1"/>
    <col min="13839" max="13839" width="23.42578125" style="71" customWidth="1"/>
    <col min="13840" max="13841" width="9.140625" style="71"/>
    <col min="13842" max="13842" width="10.5703125" style="71" bestFit="1" customWidth="1"/>
    <col min="13843" max="13843" width="11.28515625" style="71" customWidth="1"/>
    <col min="13844" max="14080" width="9.140625" style="71"/>
    <col min="14081" max="14081" width="89.5703125" style="71" customWidth="1"/>
    <col min="14082" max="14082" width="19.42578125" style="71" customWidth="1"/>
    <col min="14083" max="14083" width="15.7109375" style="71" customWidth="1"/>
    <col min="14084" max="14084" width="13.140625" style="71" customWidth="1"/>
    <col min="14085" max="14085" width="14.42578125" style="71" customWidth="1"/>
    <col min="14086" max="14086" width="13.85546875" style="71" customWidth="1"/>
    <col min="14087" max="14087" width="16.7109375" style="71" customWidth="1"/>
    <col min="14088" max="14088" width="18.28515625" style="71" customWidth="1"/>
    <col min="14089" max="14089" width="18.85546875" style="71" customWidth="1"/>
    <col min="14090" max="14090" width="16.42578125" style="71" customWidth="1"/>
    <col min="14091" max="14092" width="10.7109375" style="71" customWidth="1"/>
    <col min="14093" max="14093" width="9.140625" style="71"/>
    <col min="14094" max="14094" width="12.85546875" style="71" customWidth="1"/>
    <col min="14095" max="14095" width="23.42578125" style="71" customWidth="1"/>
    <col min="14096" max="14097" width="9.140625" style="71"/>
    <col min="14098" max="14098" width="10.5703125" style="71" bestFit="1" customWidth="1"/>
    <col min="14099" max="14099" width="11.28515625" style="71" customWidth="1"/>
    <col min="14100" max="14336" width="9.140625" style="71"/>
    <col min="14337" max="14337" width="89.5703125" style="71" customWidth="1"/>
    <col min="14338" max="14338" width="19.42578125" style="71" customWidth="1"/>
    <col min="14339" max="14339" width="15.7109375" style="71" customWidth="1"/>
    <col min="14340" max="14340" width="13.140625" style="71" customWidth="1"/>
    <col min="14341" max="14341" width="14.42578125" style="71" customWidth="1"/>
    <col min="14342" max="14342" width="13.85546875" style="71" customWidth="1"/>
    <col min="14343" max="14343" width="16.7109375" style="71" customWidth="1"/>
    <col min="14344" max="14344" width="18.28515625" style="71" customWidth="1"/>
    <col min="14345" max="14345" width="18.85546875" style="71" customWidth="1"/>
    <col min="14346" max="14346" width="16.42578125" style="71" customWidth="1"/>
    <col min="14347" max="14348" width="10.7109375" style="71" customWidth="1"/>
    <col min="14349" max="14349" width="9.140625" style="71"/>
    <col min="14350" max="14350" width="12.85546875" style="71" customWidth="1"/>
    <col min="14351" max="14351" width="23.42578125" style="71" customWidth="1"/>
    <col min="14352" max="14353" width="9.140625" style="71"/>
    <col min="14354" max="14354" width="10.5703125" style="71" bestFit="1" customWidth="1"/>
    <col min="14355" max="14355" width="11.28515625" style="71" customWidth="1"/>
    <col min="14356" max="14592" width="9.140625" style="71"/>
    <col min="14593" max="14593" width="89.5703125" style="71" customWidth="1"/>
    <col min="14594" max="14594" width="19.42578125" style="71" customWidth="1"/>
    <col min="14595" max="14595" width="15.7109375" style="71" customWidth="1"/>
    <col min="14596" max="14596" width="13.140625" style="71" customWidth="1"/>
    <col min="14597" max="14597" width="14.42578125" style="71" customWidth="1"/>
    <col min="14598" max="14598" width="13.85546875" style="71" customWidth="1"/>
    <col min="14599" max="14599" width="16.7109375" style="71" customWidth="1"/>
    <col min="14600" max="14600" width="18.28515625" style="71" customWidth="1"/>
    <col min="14601" max="14601" width="18.85546875" style="71" customWidth="1"/>
    <col min="14602" max="14602" width="16.42578125" style="71" customWidth="1"/>
    <col min="14603" max="14604" width="10.7109375" style="71" customWidth="1"/>
    <col min="14605" max="14605" width="9.140625" style="71"/>
    <col min="14606" max="14606" width="12.85546875" style="71" customWidth="1"/>
    <col min="14607" max="14607" width="23.42578125" style="71" customWidth="1"/>
    <col min="14608" max="14609" width="9.140625" style="71"/>
    <col min="14610" max="14610" width="10.5703125" style="71" bestFit="1" customWidth="1"/>
    <col min="14611" max="14611" width="11.28515625" style="71" customWidth="1"/>
    <col min="14612" max="14848" width="9.140625" style="71"/>
    <col min="14849" max="14849" width="89.5703125" style="71" customWidth="1"/>
    <col min="14850" max="14850" width="19.42578125" style="71" customWidth="1"/>
    <col min="14851" max="14851" width="15.7109375" style="71" customWidth="1"/>
    <col min="14852" max="14852" width="13.140625" style="71" customWidth="1"/>
    <col min="14853" max="14853" width="14.42578125" style="71" customWidth="1"/>
    <col min="14854" max="14854" width="13.85546875" style="71" customWidth="1"/>
    <col min="14855" max="14855" width="16.7109375" style="71" customWidth="1"/>
    <col min="14856" max="14856" width="18.28515625" style="71" customWidth="1"/>
    <col min="14857" max="14857" width="18.85546875" style="71" customWidth="1"/>
    <col min="14858" max="14858" width="16.42578125" style="71" customWidth="1"/>
    <col min="14859" max="14860" width="10.7109375" style="71" customWidth="1"/>
    <col min="14861" max="14861" width="9.140625" style="71"/>
    <col min="14862" max="14862" width="12.85546875" style="71" customWidth="1"/>
    <col min="14863" max="14863" width="23.42578125" style="71" customWidth="1"/>
    <col min="14864" max="14865" width="9.140625" style="71"/>
    <col min="14866" max="14866" width="10.5703125" style="71" bestFit="1" customWidth="1"/>
    <col min="14867" max="14867" width="11.28515625" style="71" customWidth="1"/>
    <col min="14868" max="15104" width="9.140625" style="71"/>
    <col min="15105" max="15105" width="89.5703125" style="71" customWidth="1"/>
    <col min="15106" max="15106" width="19.42578125" style="71" customWidth="1"/>
    <col min="15107" max="15107" width="15.7109375" style="71" customWidth="1"/>
    <col min="15108" max="15108" width="13.140625" style="71" customWidth="1"/>
    <col min="15109" max="15109" width="14.42578125" style="71" customWidth="1"/>
    <col min="15110" max="15110" width="13.85546875" style="71" customWidth="1"/>
    <col min="15111" max="15111" width="16.7109375" style="71" customWidth="1"/>
    <col min="15112" max="15112" width="18.28515625" style="71" customWidth="1"/>
    <col min="15113" max="15113" width="18.85546875" style="71" customWidth="1"/>
    <col min="15114" max="15114" width="16.42578125" style="71" customWidth="1"/>
    <col min="15115" max="15116" width="10.7109375" style="71" customWidth="1"/>
    <col min="15117" max="15117" width="9.140625" style="71"/>
    <col min="15118" max="15118" width="12.85546875" style="71" customWidth="1"/>
    <col min="15119" max="15119" width="23.42578125" style="71" customWidth="1"/>
    <col min="15120" max="15121" width="9.140625" style="71"/>
    <col min="15122" max="15122" width="10.5703125" style="71" bestFit="1" customWidth="1"/>
    <col min="15123" max="15123" width="11.28515625" style="71" customWidth="1"/>
    <col min="15124" max="15360" width="9.140625" style="71"/>
    <col min="15361" max="15361" width="89.5703125" style="71" customWidth="1"/>
    <col min="15362" max="15362" width="19.42578125" style="71" customWidth="1"/>
    <col min="15363" max="15363" width="15.7109375" style="71" customWidth="1"/>
    <col min="15364" max="15364" width="13.140625" style="71" customWidth="1"/>
    <col min="15365" max="15365" width="14.42578125" style="71" customWidth="1"/>
    <col min="15366" max="15366" width="13.85546875" style="71" customWidth="1"/>
    <col min="15367" max="15367" width="16.7109375" style="71" customWidth="1"/>
    <col min="15368" max="15368" width="18.28515625" style="71" customWidth="1"/>
    <col min="15369" max="15369" width="18.85546875" style="71" customWidth="1"/>
    <col min="15370" max="15370" width="16.42578125" style="71" customWidth="1"/>
    <col min="15371" max="15372" width="10.7109375" style="71" customWidth="1"/>
    <col min="15373" max="15373" width="9.140625" style="71"/>
    <col min="15374" max="15374" width="12.85546875" style="71" customWidth="1"/>
    <col min="15375" max="15375" width="23.42578125" style="71" customWidth="1"/>
    <col min="15376" max="15377" width="9.140625" style="71"/>
    <col min="15378" max="15378" width="10.5703125" style="71" bestFit="1" customWidth="1"/>
    <col min="15379" max="15379" width="11.28515625" style="71" customWidth="1"/>
    <col min="15380" max="15616" width="9.140625" style="71"/>
    <col min="15617" max="15617" width="89.5703125" style="71" customWidth="1"/>
    <col min="15618" max="15618" width="19.42578125" style="71" customWidth="1"/>
    <col min="15619" max="15619" width="15.7109375" style="71" customWidth="1"/>
    <col min="15620" max="15620" width="13.140625" style="71" customWidth="1"/>
    <col min="15621" max="15621" width="14.42578125" style="71" customWidth="1"/>
    <col min="15622" max="15622" width="13.85546875" style="71" customWidth="1"/>
    <col min="15623" max="15623" width="16.7109375" style="71" customWidth="1"/>
    <col min="15624" max="15624" width="18.28515625" style="71" customWidth="1"/>
    <col min="15625" max="15625" width="18.85546875" style="71" customWidth="1"/>
    <col min="15626" max="15626" width="16.42578125" style="71" customWidth="1"/>
    <col min="15627" max="15628" width="10.7109375" style="71" customWidth="1"/>
    <col min="15629" max="15629" width="9.140625" style="71"/>
    <col min="15630" max="15630" width="12.85546875" style="71" customWidth="1"/>
    <col min="15631" max="15631" width="23.42578125" style="71" customWidth="1"/>
    <col min="15632" max="15633" width="9.140625" style="71"/>
    <col min="15634" max="15634" width="10.5703125" style="71" bestFit="1" customWidth="1"/>
    <col min="15635" max="15635" width="11.28515625" style="71" customWidth="1"/>
    <col min="15636" max="15872" width="9.140625" style="71"/>
    <col min="15873" max="15873" width="89.5703125" style="71" customWidth="1"/>
    <col min="15874" max="15874" width="19.42578125" style="71" customWidth="1"/>
    <col min="15875" max="15875" width="15.7109375" style="71" customWidth="1"/>
    <col min="15876" max="15876" width="13.140625" style="71" customWidth="1"/>
    <col min="15877" max="15877" width="14.42578125" style="71" customWidth="1"/>
    <col min="15878" max="15878" width="13.85546875" style="71" customWidth="1"/>
    <col min="15879" max="15879" width="16.7109375" style="71" customWidth="1"/>
    <col min="15880" max="15880" width="18.28515625" style="71" customWidth="1"/>
    <col min="15881" max="15881" width="18.85546875" style="71" customWidth="1"/>
    <col min="15882" max="15882" width="16.42578125" style="71" customWidth="1"/>
    <col min="15883" max="15884" width="10.7109375" style="71" customWidth="1"/>
    <col min="15885" max="15885" width="9.140625" style="71"/>
    <col min="15886" max="15886" width="12.85546875" style="71" customWidth="1"/>
    <col min="15887" max="15887" width="23.42578125" style="71" customWidth="1"/>
    <col min="15888" max="15889" width="9.140625" style="71"/>
    <col min="15890" max="15890" width="10.5703125" style="71" bestFit="1" customWidth="1"/>
    <col min="15891" max="15891" width="11.28515625" style="71" customWidth="1"/>
    <col min="15892" max="16128" width="9.140625" style="71"/>
    <col min="16129" max="16129" width="89.5703125" style="71" customWidth="1"/>
    <col min="16130" max="16130" width="19.42578125" style="71" customWidth="1"/>
    <col min="16131" max="16131" width="15.7109375" style="71" customWidth="1"/>
    <col min="16132" max="16132" width="13.140625" style="71" customWidth="1"/>
    <col min="16133" max="16133" width="14.42578125" style="71" customWidth="1"/>
    <col min="16134" max="16134" width="13.85546875" style="71" customWidth="1"/>
    <col min="16135" max="16135" width="16.7109375" style="71" customWidth="1"/>
    <col min="16136" max="16136" width="18.28515625" style="71" customWidth="1"/>
    <col min="16137" max="16137" width="18.85546875" style="71" customWidth="1"/>
    <col min="16138" max="16138" width="16.42578125" style="71" customWidth="1"/>
    <col min="16139" max="16140" width="10.7109375" style="71" customWidth="1"/>
    <col min="16141" max="16141" width="9.140625" style="71"/>
    <col min="16142" max="16142" width="12.85546875" style="71" customWidth="1"/>
    <col min="16143" max="16143" width="23.42578125" style="71" customWidth="1"/>
    <col min="16144" max="16145" width="9.140625" style="71"/>
    <col min="16146" max="16146" width="10.5703125" style="71" bestFit="1" customWidth="1"/>
    <col min="16147" max="16147" width="11.28515625" style="71" customWidth="1"/>
    <col min="16148" max="16384" width="9.140625" style="71"/>
  </cols>
  <sheetData>
    <row r="1" spans="1:17" ht="25.5" customHeight="1">
      <c r="A1" s="6453"/>
      <c r="B1" s="6453"/>
      <c r="C1" s="6453"/>
      <c r="D1" s="6453"/>
      <c r="E1" s="6453"/>
      <c r="F1" s="6453"/>
      <c r="G1" s="6453"/>
      <c r="H1" s="6453"/>
      <c r="I1" s="6453"/>
      <c r="J1" s="6453"/>
      <c r="K1" s="6453"/>
      <c r="L1" s="6453"/>
      <c r="M1" s="6453"/>
      <c r="N1" s="6453"/>
      <c r="O1" s="6453"/>
      <c r="P1" s="6453"/>
      <c r="Q1" s="6453"/>
    </row>
    <row r="2" spans="1:17" ht="27.75" customHeight="1">
      <c r="A2" s="6453" t="s">
        <v>21</v>
      </c>
      <c r="B2" s="6453"/>
      <c r="C2" s="6453"/>
      <c r="D2" s="6453"/>
      <c r="E2" s="6453"/>
      <c r="F2" s="6453"/>
      <c r="G2" s="6453"/>
      <c r="H2" s="6453"/>
      <c r="I2" s="6453"/>
      <c r="J2" s="6453"/>
      <c r="K2" s="6453"/>
      <c r="L2" s="6453"/>
      <c r="M2" s="6453"/>
    </row>
    <row r="3" spans="1:17" ht="24.75" customHeight="1">
      <c r="A3" s="6453" t="s">
        <v>404</v>
      </c>
      <c r="B3" s="6453"/>
      <c r="C3" s="6453"/>
      <c r="D3" s="6453"/>
      <c r="E3" s="6453"/>
      <c r="F3" s="6453"/>
      <c r="G3" s="6453"/>
      <c r="H3" s="6453"/>
      <c r="I3" s="6453"/>
      <c r="J3" s="6453"/>
      <c r="K3" s="3975"/>
      <c r="L3" s="3975"/>
    </row>
    <row r="4" spans="1:17" ht="33" customHeight="1" thickBot="1">
      <c r="A4" s="480"/>
    </row>
    <row r="5" spans="1:17" ht="33" customHeight="1" thickBot="1">
      <c r="A5" s="6483" t="s">
        <v>1</v>
      </c>
      <c r="B5" s="6476" t="s">
        <v>36</v>
      </c>
      <c r="C5" s="6477"/>
      <c r="D5" s="6478"/>
      <c r="E5" s="6476" t="s">
        <v>37</v>
      </c>
      <c r="F5" s="6477"/>
      <c r="G5" s="6478"/>
      <c r="H5" s="6486" t="s">
        <v>38</v>
      </c>
      <c r="I5" s="6487"/>
      <c r="J5" s="6488"/>
      <c r="K5" s="543"/>
      <c r="L5" s="543"/>
    </row>
    <row r="6" spans="1:17" ht="33" customHeight="1" thickBot="1">
      <c r="A6" s="6484"/>
      <c r="B6" s="6480" t="s">
        <v>39</v>
      </c>
      <c r="C6" s="6481"/>
      <c r="D6" s="6482"/>
      <c r="E6" s="6480" t="s">
        <v>39</v>
      </c>
      <c r="F6" s="6481"/>
      <c r="G6" s="6482"/>
      <c r="H6" s="6489"/>
      <c r="I6" s="6490"/>
      <c r="J6" s="6491"/>
      <c r="K6" s="543"/>
      <c r="L6" s="543"/>
    </row>
    <row r="7" spans="1:17" ht="99.75" customHeight="1" thickBot="1">
      <c r="A7" s="6485"/>
      <c r="B7" s="4260" t="s">
        <v>7</v>
      </c>
      <c r="C7" s="4261" t="s">
        <v>8</v>
      </c>
      <c r="D7" s="4262" t="s">
        <v>9</v>
      </c>
      <c r="E7" s="4260" t="s">
        <v>7</v>
      </c>
      <c r="F7" s="4261" t="s">
        <v>8</v>
      </c>
      <c r="G7" s="4262" t="s">
        <v>9</v>
      </c>
      <c r="H7" s="4260" t="s">
        <v>7</v>
      </c>
      <c r="I7" s="4261" t="s">
        <v>8</v>
      </c>
      <c r="J7" s="4262" t="s">
        <v>9</v>
      </c>
      <c r="K7" s="543"/>
      <c r="L7" s="543"/>
    </row>
    <row r="8" spans="1:17" ht="36.75" customHeight="1" thickBot="1">
      <c r="A8" s="4263" t="s">
        <v>10</v>
      </c>
      <c r="B8" s="4264"/>
      <c r="C8" s="556"/>
      <c r="D8" s="557"/>
      <c r="E8" s="4264"/>
      <c r="F8" s="556"/>
      <c r="G8" s="558"/>
      <c r="H8" s="4265"/>
      <c r="I8" s="559"/>
      <c r="J8" s="560"/>
      <c r="K8" s="543"/>
      <c r="L8" s="543"/>
    </row>
    <row r="9" spans="1:17" ht="29.25" customHeight="1">
      <c r="A9" s="3779" t="s">
        <v>40</v>
      </c>
      <c r="B9" s="4266">
        <f>B16+B23</f>
        <v>27</v>
      </c>
      <c r="C9" s="4267">
        <f>C23+C16</f>
        <v>1</v>
      </c>
      <c r="D9" s="4268">
        <f>D23+D16</f>
        <v>28</v>
      </c>
      <c r="E9" s="4266">
        <f>E16+E23</f>
        <v>28</v>
      </c>
      <c r="F9" s="4267">
        <f t="shared" ref="E9:G12" si="0">F24+F16</f>
        <v>1</v>
      </c>
      <c r="G9" s="4269">
        <f>G23+G16</f>
        <v>29</v>
      </c>
      <c r="H9" s="4270">
        <f>B9+E9</f>
        <v>55</v>
      </c>
      <c r="I9" s="4270">
        <f>C9+F9</f>
        <v>2</v>
      </c>
      <c r="J9" s="4271">
        <f t="shared" ref="H9:J12" si="1">D9+G9</f>
        <v>57</v>
      </c>
      <c r="K9" s="543"/>
      <c r="L9" s="543"/>
    </row>
    <row r="10" spans="1:17" ht="29.25" customHeight="1">
      <c r="A10" s="3779" t="s">
        <v>41</v>
      </c>
      <c r="B10" s="3756">
        <f>B25+B17</f>
        <v>68</v>
      </c>
      <c r="C10" s="3757">
        <f>C24+C17</f>
        <v>1</v>
      </c>
      <c r="D10" s="3782">
        <f>D24+D17</f>
        <v>69</v>
      </c>
      <c r="E10" s="3756">
        <f t="shared" si="0"/>
        <v>75</v>
      </c>
      <c r="F10" s="3757">
        <f t="shared" si="0"/>
        <v>1</v>
      </c>
      <c r="G10" s="3758">
        <f t="shared" si="0"/>
        <v>76</v>
      </c>
      <c r="H10" s="3783">
        <f>B10+E10</f>
        <v>143</v>
      </c>
      <c r="I10" s="3783">
        <f t="shared" si="1"/>
        <v>2</v>
      </c>
      <c r="J10" s="3784">
        <f t="shared" si="1"/>
        <v>145</v>
      </c>
      <c r="K10" s="543"/>
      <c r="L10" s="543"/>
    </row>
    <row r="11" spans="1:17" ht="27.75" customHeight="1">
      <c r="A11" s="3779" t="s">
        <v>25</v>
      </c>
      <c r="B11" s="3551">
        <f>B26+B18</f>
        <v>0</v>
      </c>
      <c r="C11" s="3552">
        <f>C26+C18</f>
        <v>0</v>
      </c>
      <c r="D11" s="3785">
        <f>D26+D18</f>
        <v>0</v>
      </c>
      <c r="E11" s="3551">
        <f t="shared" si="0"/>
        <v>0</v>
      </c>
      <c r="F11" s="3552">
        <f t="shared" si="0"/>
        <v>0</v>
      </c>
      <c r="G11" s="3785">
        <f t="shared" si="0"/>
        <v>0</v>
      </c>
      <c r="H11" s="3783">
        <f t="shared" si="1"/>
        <v>0</v>
      </c>
      <c r="I11" s="3783">
        <f t="shared" si="1"/>
        <v>0</v>
      </c>
      <c r="J11" s="3784">
        <f t="shared" si="1"/>
        <v>0</v>
      </c>
      <c r="K11" s="543"/>
      <c r="L11" s="543"/>
    </row>
    <row r="12" spans="1:17" ht="30.75" customHeight="1" thickBot="1">
      <c r="A12" s="3779" t="s">
        <v>42</v>
      </c>
      <c r="B12" s="3551">
        <f>B26+B19</f>
        <v>7</v>
      </c>
      <c r="C12" s="3552">
        <f>C19+C18</f>
        <v>1</v>
      </c>
      <c r="D12" s="3785">
        <f>D26+D19</f>
        <v>8</v>
      </c>
      <c r="E12" s="3551">
        <f t="shared" si="0"/>
        <v>14</v>
      </c>
      <c r="F12" s="3552">
        <f t="shared" si="0"/>
        <v>0</v>
      </c>
      <c r="G12" s="3785">
        <f t="shared" si="0"/>
        <v>14</v>
      </c>
      <c r="H12" s="3783">
        <f t="shared" si="1"/>
        <v>21</v>
      </c>
      <c r="I12" s="3783">
        <f>C12+F12</f>
        <v>1</v>
      </c>
      <c r="J12" s="3784">
        <f>D12+G12</f>
        <v>22</v>
      </c>
      <c r="K12" s="543"/>
      <c r="L12" s="543"/>
    </row>
    <row r="13" spans="1:17" ht="36.75" customHeight="1" thickBot="1">
      <c r="A13" s="4272" t="s">
        <v>27</v>
      </c>
      <c r="B13" s="4273">
        <f t="shared" ref="B13:G13" si="2">SUM(B8:B12)</f>
        <v>102</v>
      </c>
      <c r="C13" s="4273">
        <f t="shared" si="2"/>
        <v>3</v>
      </c>
      <c r="D13" s="4273">
        <f t="shared" si="2"/>
        <v>105</v>
      </c>
      <c r="E13" s="4273">
        <f t="shared" si="2"/>
        <v>117</v>
      </c>
      <c r="F13" s="4273">
        <f t="shared" si="2"/>
        <v>2</v>
      </c>
      <c r="G13" s="4273">
        <f t="shared" si="2"/>
        <v>119</v>
      </c>
      <c r="H13" s="4273">
        <f>SUM(H9:H12)</f>
        <v>219</v>
      </c>
      <c r="I13" s="4273">
        <f>SUM(I9:I12)</f>
        <v>5</v>
      </c>
      <c r="J13" s="4274">
        <f>SUM(J9:J12)</f>
        <v>224</v>
      </c>
      <c r="K13" s="543"/>
      <c r="L13" s="543"/>
    </row>
    <row r="14" spans="1:17" ht="27" customHeight="1" thickBot="1">
      <c r="A14" s="4272" t="s">
        <v>15</v>
      </c>
      <c r="B14" s="4275"/>
      <c r="C14" s="4276"/>
      <c r="D14" s="4277"/>
      <c r="E14" s="4275"/>
      <c r="F14" s="4276"/>
      <c r="G14" s="4277"/>
      <c r="H14" s="4278"/>
      <c r="I14" s="4276"/>
      <c r="J14" s="4279"/>
      <c r="K14" s="543"/>
      <c r="L14" s="543"/>
    </row>
    <row r="15" spans="1:17" ht="31.5" customHeight="1" thickBot="1">
      <c r="A15" s="4280" t="s">
        <v>16</v>
      </c>
      <c r="B15" s="4281"/>
      <c r="C15" s="4282"/>
      <c r="D15" s="4283"/>
      <c r="E15" s="4281"/>
      <c r="F15" s="4282"/>
      <c r="G15" s="4283"/>
      <c r="H15" s="4278"/>
      <c r="I15" s="4284"/>
      <c r="J15" s="4285"/>
      <c r="K15" s="545"/>
      <c r="L15" s="545"/>
    </row>
    <row r="16" spans="1:17" ht="24.95" customHeight="1">
      <c r="A16" s="3779" t="s">
        <v>40</v>
      </c>
      <c r="B16" s="4301">
        <v>27</v>
      </c>
      <c r="C16" s="4301">
        <v>1</v>
      </c>
      <c r="D16" s="4302">
        <f>SUM(B16:C16)</f>
        <v>28</v>
      </c>
      <c r="E16" s="4301">
        <v>27</v>
      </c>
      <c r="F16" s="4303">
        <v>1</v>
      </c>
      <c r="G16" s="4302">
        <f>SUM(E16:F16)</f>
        <v>28</v>
      </c>
      <c r="H16" s="4270">
        <f t="shared" ref="H16:J20" si="3">B16+E16</f>
        <v>54</v>
      </c>
      <c r="I16" s="4270">
        <f t="shared" si="3"/>
        <v>2</v>
      </c>
      <c r="J16" s="4271">
        <f t="shared" si="3"/>
        <v>56</v>
      </c>
      <c r="K16" s="505"/>
      <c r="L16" s="505"/>
    </row>
    <row r="17" spans="1:12" ht="24.75" customHeight="1">
      <c r="A17" s="3779" t="s">
        <v>41</v>
      </c>
      <c r="B17" s="3770">
        <v>68</v>
      </c>
      <c r="C17" s="3770">
        <v>0</v>
      </c>
      <c r="D17" s="3769">
        <f>SUM(B17:C17)</f>
        <v>68</v>
      </c>
      <c r="E17" s="3771">
        <v>75</v>
      </c>
      <c r="F17" s="3770">
        <v>1</v>
      </c>
      <c r="G17" s="3769">
        <f>SUM(E17:F17)</f>
        <v>76</v>
      </c>
      <c r="H17" s="3783">
        <f t="shared" si="3"/>
        <v>143</v>
      </c>
      <c r="I17" s="3783">
        <f t="shared" si="3"/>
        <v>1</v>
      </c>
      <c r="J17" s="3784">
        <f t="shared" si="3"/>
        <v>144</v>
      </c>
      <c r="K17" s="505"/>
      <c r="L17" s="505"/>
    </row>
    <row r="18" spans="1:12" ht="24.95" customHeight="1">
      <c r="A18" s="3779" t="s">
        <v>25</v>
      </c>
      <c r="B18" s="3770">
        <v>0</v>
      </c>
      <c r="C18" s="3770">
        <v>0</v>
      </c>
      <c r="D18" s="3769">
        <f>SUM(B18:C18)</f>
        <v>0</v>
      </c>
      <c r="E18" s="3770">
        <v>0</v>
      </c>
      <c r="F18" s="3770">
        <v>0</v>
      </c>
      <c r="G18" s="3769">
        <f>SUM(E18:F18)</f>
        <v>0</v>
      </c>
      <c r="H18" s="3783">
        <f t="shared" si="3"/>
        <v>0</v>
      </c>
      <c r="I18" s="3783">
        <f t="shared" si="3"/>
        <v>0</v>
      </c>
      <c r="J18" s="3784">
        <f t="shared" si="3"/>
        <v>0</v>
      </c>
      <c r="K18" s="505"/>
      <c r="L18" s="505"/>
    </row>
    <row r="19" spans="1:12" ht="29.25" customHeight="1" thickBot="1">
      <c r="A19" s="3779" t="s">
        <v>42</v>
      </c>
      <c r="B19" s="3770">
        <v>7</v>
      </c>
      <c r="C19" s="3770">
        <v>1</v>
      </c>
      <c r="D19" s="3769">
        <f>SUM(B19:C19)</f>
        <v>8</v>
      </c>
      <c r="E19" s="3770">
        <v>14</v>
      </c>
      <c r="F19" s="3770">
        <v>0</v>
      </c>
      <c r="G19" s="3769">
        <f>SUM(E19:F19)</f>
        <v>14</v>
      </c>
      <c r="H19" s="3783">
        <f t="shared" si="3"/>
        <v>21</v>
      </c>
      <c r="I19" s="3783">
        <f t="shared" si="3"/>
        <v>1</v>
      </c>
      <c r="J19" s="3784">
        <f t="shared" si="3"/>
        <v>22</v>
      </c>
      <c r="K19" s="505"/>
      <c r="L19" s="505"/>
    </row>
    <row r="20" spans="1:12" ht="43.5" hidden="1" customHeight="1" thickBot="1">
      <c r="A20" s="3798"/>
      <c r="B20" s="3772">
        <v>0</v>
      </c>
      <c r="C20" s="4304">
        <v>0</v>
      </c>
      <c r="D20" s="4305">
        <f>SUM(B20:C20)</f>
        <v>0</v>
      </c>
      <c r="E20" s="3772">
        <v>0</v>
      </c>
      <c r="F20" s="4304">
        <v>0</v>
      </c>
      <c r="G20" s="4305">
        <f>SUM(E20:F20)</f>
        <v>0</v>
      </c>
      <c r="H20" s="3783">
        <f t="shared" si="3"/>
        <v>0</v>
      </c>
      <c r="I20" s="3783">
        <f t="shared" si="3"/>
        <v>0</v>
      </c>
      <c r="J20" s="3784">
        <f t="shared" si="3"/>
        <v>0</v>
      </c>
      <c r="K20" s="546"/>
      <c r="L20" s="546"/>
    </row>
    <row r="21" spans="1:12" ht="24.95" customHeight="1" thickBot="1">
      <c r="A21" s="4286" t="s">
        <v>17</v>
      </c>
      <c r="B21" s="4306">
        <f>SUM(B16:B20)</f>
        <v>102</v>
      </c>
      <c r="C21" s="4306">
        <f t="shared" ref="C21:J21" si="4">SUM(C16:C20)</f>
        <v>2</v>
      </c>
      <c r="D21" s="4306">
        <f t="shared" si="4"/>
        <v>104</v>
      </c>
      <c r="E21" s="4306">
        <f t="shared" si="4"/>
        <v>116</v>
      </c>
      <c r="F21" s="4306">
        <f t="shared" si="4"/>
        <v>2</v>
      </c>
      <c r="G21" s="4307">
        <f t="shared" si="4"/>
        <v>118</v>
      </c>
      <c r="H21" s="4287">
        <f>SUM(H16:H20)</f>
        <v>218</v>
      </c>
      <c r="I21" s="4287">
        <f>SUM(I16:I20)</f>
        <v>4</v>
      </c>
      <c r="J21" s="4288">
        <f t="shared" si="4"/>
        <v>222</v>
      </c>
      <c r="K21" s="546"/>
      <c r="L21" s="546"/>
    </row>
    <row r="22" spans="1:12" ht="24.95" customHeight="1" thickBot="1">
      <c r="A22" s="4289" t="s">
        <v>18</v>
      </c>
      <c r="B22" s="4308"/>
      <c r="C22" s="4309"/>
      <c r="D22" s="4310"/>
      <c r="E22" s="4308"/>
      <c r="F22" s="4309"/>
      <c r="G22" s="4311"/>
      <c r="H22" s="4290"/>
      <c r="I22" s="4291"/>
      <c r="J22" s="4292"/>
      <c r="K22" s="505"/>
      <c r="L22" s="505"/>
    </row>
    <row r="23" spans="1:12" ht="24.95" customHeight="1">
      <c r="A23" s="3779" t="s">
        <v>40</v>
      </c>
      <c r="B23" s="4312">
        <v>0</v>
      </c>
      <c r="C23" s="4313">
        <v>0</v>
      </c>
      <c r="D23" s="4314">
        <f>SUM(B23:C23)</f>
        <v>0</v>
      </c>
      <c r="E23" s="4315">
        <v>1</v>
      </c>
      <c r="F23" s="2933">
        <v>0</v>
      </c>
      <c r="G23" s="4314">
        <f>SUM(E23:F23)</f>
        <v>1</v>
      </c>
      <c r="H23" s="4270">
        <f t="shared" ref="H23:J27" si="5">B23+E23</f>
        <v>1</v>
      </c>
      <c r="I23" s="4293">
        <f t="shared" si="5"/>
        <v>0</v>
      </c>
      <c r="J23" s="4271">
        <f t="shared" si="5"/>
        <v>1</v>
      </c>
      <c r="K23" s="505"/>
      <c r="L23" s="505"/>
    </row>
    <row r="24" spans="1:12" ht="33" customHeight="1">
      <c r="A24" s="3779" t="s">
        <v>41</v>
      </c>
      <c r="B24" s="3551">
        <v>0</v>
      </c>
      <c r="C24" s="3552">
        <v>1</v>
      </c>
      <c r="D24" s="3834">
        <f>SUM(B24:C24)</f>
        <v>1</v>
      </c>
      <c r="E24" s="3554">
        <v>0</v>
      </c>
      <c r="F24" s="3785">
        <v>0</v>
      </c>
      <c r="G24" s="3834">
        <f>SUM(E24:F24)</f>
        <v>0</v>
      </c>
      <c r="H24" s="3807">
        <f t="shared" si="5"/>
        <v>0</v>
      </c>
      <c r="I24" s="3808">
        <f t="shared" si="5"/>
        <v>1</v>
      </c>
      <c r="J24" s="3809">
        <f t="shared" si="5"/>
        <v>1</v>
      </c>
      <c r="K24" s="505"/>
      <c r="L24" s="505"/>
    </row>
    <row r="25" spans="1:12" ht="24.95" customHeight="1">
      <c r="A25" s="3779" t="s">
        <v>25</v>
      </c>
      <c r="B25" s="3551">
        <v>0</v>
      </c>
      <c r="C25" s="3552">
        <v>0</v>
      </c>
      <c r="D25" s="3834">
        <f>SUM(B25:C25)</f>
        <v>0</v>
      </c>
      <c r="E25" s="3554">
        <v>0</v>
      </c>
      <c r="F25" s="3785">
        <v>0</v>
      </c>
      <c r="G25" s="3834">
        <f>SUM(E25:F25)</f>
        <v>0</v>
      </c>
      <c r="H25" s="3807">
        <f t="shared" si="5"/>
        <v>0</v>
      </c>
      <c r="I25" s="3808">
        <f t="shared" si="5"/>
        <v>0</v>
      </c>
      <c r="J25" s="3809">
        <f t="shared" si="5"/>
        <v>0</v>
      </c>
      <c r="K25" s="546"/>
      <c r="L25" s="546"/>
    </row>
    <row r="26" spans="1:12" ht="32.25" customHeight="1" thickBot="1">
      <c r="A26" s="3779" t="s">
        <v>42</v>
      </c>
      <c r="B26" s="3551">
        <v>0</v>
      </c>
      <c r="C26" s="3552">
        <v>0</v>
      </c>
      <c r="D26" s="3834">
        <f>SUM(B26:C26)</f>
        <v>0</v>
      </c>
      <c r="E26" s="3554">
        <v>0</v>
      </c>
      <c r="F26" s="3785">
        <v>0</v>
      </c>
      <c r="G26" s="3834">
        <f>SUM(E26:F26)</f>
        <v>0</v>
      </c>
      <c r="H26" s="3807">
        <f t="shared" si="5"/>
        <v>0</v>
      </c>
      <c r="I26" s="3808">
        <f t="shared" si="5"/>
        <v>0</v>
      </c>
      <c r="J26" s="3809">
        <f t="shared" si="5"/>
        <v>0</v>
      </c>
      <c r="K26" s="548"/>
      <c r="L26" s="548"/>
    </row>
    <row r="27" spans="1:12" ht="29.25" hidden="1" customHeight="1" thickBot="1">
      <c r="A27" s="3798"/>
      <c r="B27" s="3551">
        <v>0</v>
      </c>
      <c r="C27" s="3552">
        <v>0</v>
      </c>
      <c r="D27" s="3834">
        <f>SUM(B27:C27)</f>
        <v>0</v>
      </c>
      <c r="E27" s="3554">
        <v>0</v>
      </c>
      <c r="F27" s="3785">
        <v>0</v>
      </c>
      <c r="G27" s="3834">
        <f>SUM(E27:F27)</f>
        <v>0</v>
      </c>
      <c r="H27" s="3810">
        <f t="shared" si="5"/>
        <v>0</v>
      </c>
      <c r="I27" s="3811">
        <f t="shared" si="5"/>
        <v>0</v>
      </c>
      <c r="J27" s="3812">
        <f t="shared" si="5"/>
        <v>0</v>
      </c>
      <c r="K27" s="546"/>
      <c r="L27" s="546"/>
    </row>
    <row r="28" spans="1:12" ht="36.75" customHeight="1" thickBot="1">
      <c r="A28" s="4286" t="s">
        <v>19</v>
      </c>
      <c r="B28" s="4294">
        <f t="shared" ref="B28:J28" si="6">SUM(B23:B27)</f>
        <v>0</v>
      </c>
      <c r="C28" s="4294">
        <f t="shared" si="6"/>
        <v>1</v>
      </c>
      <c r="D28" s="4294">
        <f t="shared" si="6"/>
        <v>1</v>
      </c>
      <c r="E28" s="4294">
        <f t="shared" si="6"/>
        <v>1</v>
      </c>
      <c r="F28" s="4294">
        <f t="shared" si="6"/>
        <v>0</v>
      </c>
      <c r="G28" s="4294">
        <f t="shared" si="6"/>
        <v>1</v>
      </c>
      <c r="H28" s="4294">
        <f t="shared" si="6"/>
        <v>1</v>
      </c>
      <c r="I28" s="4294">
        <f t="shared" si="6"/>
        <v>1</v>
      </c>
      <c r="J28" s="4288">
        <f t="shared" si="6"/>
        <v>2</v>
      </c>
      <c r="K28" s="505"/>
      <c r="L28" s="505"/>
    </row>
    <row r="29" spans="1:12" ht="30" customHeight="1" thickBot="1">
      <c r="A29" s="4295" t="s">
        <v>29</v>
      </c>
      <c r="B29" s="4273">
        <f>B21</f>
        <v>102</v>
      </c>
      <c r="C29" s="4273">
        <f t="shared" ref="C29:J29" si="7">C21</f>
        <v>2</v>
      </c>
      <c r="D29" s="4273">
        <f t="shared" si="7"/>
        <v>104</v>
      </c>
      <c r="E29" s="4273">
        <f t="shared" si="7"/>
        <v>116</v>
      </c>
      <c r="F29" s="4273">
        <f t="shared" si="7"/>
        <v>2</v>
      </c>
      <c r="G29" s="4296">
        <f t="shared" si="7"/>
        <v>118</v>
      </c>
      <c r="H29" s="4296">
        <f t="shared" si="7"/>
        <v>218</v>
      </c>
      <c r="I29" s="4296">
        <f t="shared" si="7"/>
        <v>4</v>
      </c>
      <c r="J29" s="4274">
        <f t="shared" si="7"/>
        <v>222</v>
      </c>
      <c r="K29" s="561"/>
      <c r="L29" s="561"/>
    </row>
    <row r="30" spans="1:12" ht="26.25" thickBot="1">
      <c r="A30" s="4295" t="s">
        <v>30</v>
      </c>
      <c r="B30" s="4273">
        <f t="shared" ref="B30:J30" si="8">B28</f>
        <v>0</v>
      </c>
      <c r="C30" s="4273">
        <f t="shared" si="8"/>
        <v>1</v>
      </c>
      <c r="D30" s="4273">
        <f t="shared" si="8"/>
        <v>1</v>
      </c>
      <c r="E30" s="4273">
        <f t="shared" si="8"/>
        <v>1</v>
      </c>
      <c r="F30" s="4273">
        <f t="shared" si="8"/>
        <v>0</v>
      </c>
      <c r="G30" s="4296">
        <f t="shared" si="8"/>
        <v>1</v>
      </c>
      <c r="H30" s="4296">
        <f t="shared" si="8"/>
        <v>1</v>
      </c>
      <c r="I30" s="4296">
        <f t="shared" si="8"/>
        <v>1</v>
      </c>
      <c r="J30" s="4274">
        <f t="shared" si="8"/>
        <v>2</v>
      </c>
      <c r="K30" s="100"/>
      <c r="L30" s="100"/>
    </row>
    <row r="31" spans="1:12" ht="26.25" thickBot="1">
      <c r="A31" s="4297" t="s">
        <v>31</v>
      </c>
      <c r="B31" s="4298">
        <f t="shared" ref="B31:J31" si="9">SUM(B29:B30)</f>
        <v>102</v>
      </c>
      <c r="C31" s="4298">
        <f t="shared" si="9"/>
        <v>3</v>
      </c>
      <c r="D31" s="4298">
        <f t="shared" si="9"/>
        <v>105</v>
      </c>
      <c r="E31" s="4298">
        <f t="shared" si="9"/>
        <v>117</v>
      </c>
      <c r="F31" s="4298">
        <f t="shared" si="9"/>
        <v>2</v>
      </c>
      <c r="G31" s="4299">
        <f t="shared" si="9"/>
        <v>119</v>
      </c>
      <c r="H31" s="4299">
        <f t="shared" si="9"/>
        <v>219</v>
      </c>
      <c r="I31" s="4299">
        <f t="shared" si="9"/>
        <v>5</v>
      </c>
      <c r="J31" s="4300">
        <f t="shared" si="9"/>
        <v>224</v>
      </c>
      <c r="K31" s="100"/>
      <c r="L31" s="100"/>
    </row>
    <row r="32" spans="1:12" ht="12" customHeight="1">
      <c r="A32" s="505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3" ht="25.5" hidden="1" customHeight="1">
      <c r="A33" s="505"/>
      <c r="B33" s="100"/>
      <c r="C33" s="100"/>
      <c r="D33" s="100"/>
      <c r="E33" s="100"/>
      <c r="F33" s="100"/>
      <c r="G33" s="100"/>
      <c r="H33" s="100"/>
      <c r="I33" s="100"/>
      <c r="J33" s="100"/>
      <c r="K33" s="101"/>
    </row>
    <row r="34" spans="1:13" ht="37.5" customHeight="1">
      <c r="A34" s="6479"/>
      <c r="B34" s="6479"/>
      <c r="C34" s="6479"/>
      <c r="D34" s="6479"/>
      <c r="E34" s="6479"/>
      <c r="F34" s="6479"/>
      <c r="G34" s="6479"/>
      <c r="H34" s="6479"/>
      <c r="I34" s="6479"/>
      <c r="J34" s="6479"/>
      <c r="K34" s="6479"/>
      <c r="L34" s="6479"/>
      <c r="M34" s="6479"/>
    </row>
    <row r="35" spans="1:13" ht="26.2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ht="25.5"/>
    <row r="37" spans="1:13" ht="25.5"/>
    <row r="38" spans="1:13" ht="25.5"/>
    <row r="39" spans="1:13" ht="25.5"/>
    <row r="40" spans="1:13" ht="25.5"/>
    <row r="41" spans="1:13" ht="25.5"/>
    <row r="42" spans="1:13" ht="25.5"/>
    <row r="43" spans="1:13" ht="25.5"/>
    <row r="44" spans="1:13" ht="25.5"/>
    <row r="45" spans="1:13" ht="25.5"/>
    <row r="46" spans="1:13" ht="25.5"/>
    <row r="47" spans="1:13" ht="25.5"/>
    <row r="48" spans="1:13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</sheetData>
  <mergeCells count="10">
    <mergeCell ref="A34:M34"/>
    <mergeCell ref="B6:D6"/>
    <mergeCell ref="E6:G6"/>
    <mergeCell ref="A5:A7"/>
    <mergeCell ref="H5:J6"/>
    <mergeCell ref="A1:Q1"/>
    <mergeCell ref="A2:M2"/>
    <mergeCell ref="A3:J3"/>
    <mergeCell ref="B5:D5"/>
    <mergeCell ref="E5:G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1"/>
  <sheetViews>
    <sheetView zoomScale="50" zoomScaleNormal="50" workbookViewId="0">
      <selection activeCell="R32" sqref="R32"/>
    </sheetView>
  </sheetViews>
  <sheetFormatPr defaultColWidth="9" defaultRowHeight="15" customHeight="1"/>
  <cols>
    <col min="1" max="1" width="72.28515625" style="71" customWidth="1"/>
    <col min="2" max="2" width="13.85546875" style="71" customWidth="1"/>
    <col min="3" max="3" width="12.140625" style="71" customWidth="1"/>
    <col min="4" max="4" width="11" style="71" customWidth="1"/>
    <col min="5" max="5" width="14.140625" style="71" customWidth="1"/>
    <col min="6" max="6" width="11.85546875" style="71" customWidth="1"/>
    <col min="7" max="7" width="9.5703125" style="71" customWidth="1"/>
    <col min="8" max="8" width="14.7109375" style="71" customWidth="1"/>
    <col min="9" max="9" width="11.28515625" style="71" customWidth="1"/>
    <col min="10" max="10" width="9.5703125" style="71" customWidth="1"/>
    <col min="11" max="11" width="14.28515625" style="71" customWidth="1"/>
    <col min="12" max="12" width="13.140625" style="71" customWidth="1"/>
    <col min="13" max="13" width="12.42578125" style="71" customWidth="1"/>
    <col min="14" max="15" width="10.7109375" style="71" customWidth="1"/>
    <col min="16" max="16" width="9.140625" style="71"/>
    <col min="17" max="17" width="12.85546875" style="71" customWidth="1"/>
    <col min="18" max="18" width="23.42578125" style="71" customWidth="1"/>
    <col min="19" max="20" width="9.140625" style="71"/>
    <col min="21" max="21" width="10.5703125" style="71" customWidth="1"/>
    <col min="22" max="22" width="11.28515625" style="71" customWidth="1"/>
    <col min="23" max="256" width="9.140625" style="71"/>
    <col min="257" max="257" width="72.28515625" style="71" customWidth="1"/>
    <col min="258" max="258" width="13.85546875" style="71" customWidth="1"/>
    <col min="259" max="259" width="12.140625" style="71" customWidth="1"/>
    <col min="260" max="260" width="11" style="71" customWidth="1"/>
    <col min="261" max="261" width="14.140625" style="71" customWidth="1"/>
    <col min="262" max="262" width="11.85546875" style="71" customWidth="1"/>
    <col min="263" max="263" width="9.5703125" style="71" customWidth="1"/>
    <col min="264" max="264" width="14.7109375" style="71" customWidth="1"/>
    <col min="265" max="266" width="9.5703125" style="71" customWidth="1"/>
    <col min="267" max="267" width="14.28515625" style="71" customWidth="1"/>
    <col min="268" max="268" width="13.140625" style="71" customWidth="1"/>
    <col min="269" max="271" width="10.7109375" style="71" customWidth="1"/>
    <col min="272" max="272" width="9.140625" style="71"/>
    <col min="273" max="273" width="12.85546875" style="71" customWidth="1"/>
    <col min="274" max="274" width="23.42578125" style="71" customWidth="1"/>
    <col min="275" max="276" width="9.140625" style="71"/>
    <col min="277" max="277" width="10.5703125" style="71" customWidth="1"/>
    <col min="278" max="278" width="11.28515625" style="71" customWidth="1"/>
    <col min="279" max="512" width="9.140625" style="71"/>
    <col min="513" max="513" width="72.28515625" style="71" customWidth="1"/>
    <col min="514" max="514" width="13.85546875" style="71" customWidth="1"/>
    <col min="515" max="515" width="12.140625" style="71" customWidth="1"/>
    <col min="516" max="516" width="11" style="71" customWidth="1"/>
    <col min="517" max="517" width="14.140625" style="71" customWidth="1"/>
    <col min="518" max="518" width="11.85546875" style="71" customWidth="1"/>
    <col min="519" max="519" width="9.5703125" style="71" customWidth="1"/>
    <col min="520" max="520" width="14.7109375" style="71" customWidth="1"/>
    <col min="521" max="522" width="9.5703125" style="71" customWidth="1"/>
    <col min="523" max="523" width="14.28515625" style="71" customWidth="1"/>
    <col min="524" max="524" width="13.140625" style="71" customWidth="1"/>
    <col min="525" max="527" width="10.7109375" style="71" customWidth="1"/>
    <col min="528" max="528" width="9.140625" style="71"/>
    <col min="529" max="529" width="12.85546875" style="71" customWidth="1"/>
    <col min="530" max="530" width="23.42578125" style="71" customWidth="1"/>
    <col min="531" max="532" width="9.140625" style="71"/>
    <col min="533" max="533" width="10.5703125" style="71" customWidth="1"/>
    <col min="534" max="534" width="11.28515625" style="71" customWidth="1"/>
    <col min="535" max="768" width="9.140625" style="71"/>
    <col min="769" max="769" width="72.28515625" style="71" customWidth="1"/>
    <col min="770" max="770" width="13.85546875" style="71" customWidth="1"/>
    <col min="771" max="771" width="12.140625" style="71" customWidth="1"/>
    <col min="772" max="772" width="11" style="71" customWidth="1"/>
    <col min="773" max="773" width="14.140625" style="71" customWidth="1"/>
    <col min="774" max="774" width="11.85546875" style="71" customWidth="1"/>
    <col min="775" max="775" width="9.5703125" style="71" customWidth="1"/>
    <col min="776" max="776" width="14.7109375" style="71" customWidth="1"/>
    <col min="777" max="778" width="9.5703125" style="71" customWidth="1"/>
    <col min="779" max="779" width="14.28515625" style="71" customWidth="1"/>
    <col min="780" max="780" width="13.140625" style="71" customWidth="1"/>
    <col min="781" max="783" width="10.7109375" style="71" customWidth="1"/>
    <col min="784" max="784" width="9.140625" style="71"/>
    <col min="785" max="785" width="12.85546875" style="71" customWidth="1"/>
    <col min="786" max="786" width="23.42578125" style="71" customWidth="1"/>
    <col min="787" max="788" width="9.140625" style="71"/>
    <col min="789" max="789" width="10.5703125" style="71" customWidth="1"/>
    <col min="790" max="790" width="11.28515625" style="71" customWidth="1"/>
    <col min="791" max="1024" width="9.140625" style="71"/>
    <col min="1025" max="1025" width="72.28515625" style="71" customWidth="1"/>
    <col min="1026" max="1026" width="13.85546875" style="71" customWidth="1"/>
    <col min="1027" max="1027" width="12.140625" style="71" customWidth="1"/>
    <col min="1028" max="1028" width="11" style="71" customWidth="1"/>
    <col min="1029" max="1029" width="14.140625" style="71" customWidth="1"/>
    <col min="1030" max="1030" width="11.85546875" style="71" customWidth="1"/>
    <col min="1031" max="1031" width="9.5703125" style="71" customWidth="1"/>
    <col min="1032" max="1032" width="14.7109375" style="71" customWidth="1"/>
    <col min="1033" max="1034" width="9.5703125" style="71" customWidth="1"/>
    <col min="1035" max="1035" width="14.28515625" style="71" customWidth="1"/>
    <col min="1036" max="1036" width="13.140625" style="71" customWidth="1"/>
    <col min="1037" max="1039" width="10.7109375" style="71" customWidth="1"/>
    <col min="1040" max="1040" width="9.140625" style="71"/>
    <col min="1041" max="1041" width="12.85546875" style="71" customWidth="1"/>
    <col min="1042" max="1042" width="23.42578125" style="71" customWidth="1"/>
    <col min="1043" max="1044" width="9.140625" style="71"/>
    <col min="1045" max="1045" width="10.5703125" style="71" customWidth="1"/>
    <col min="1046" max="1046" width="11.28515625" style="71" customWidth="1"/>
    <col min="1047" max="1280" width="9.140625" style="71"/>
    <col min="1281" max="1281" width="72.28515625" style="71" customWidth="1"/>
    <col min="1282" max="1282" width="13.85546875" style="71" customWidth="1"/>
    <col min="1283" max="1283" width="12.140625" style="71" customWidth="1"/>
    <col min="1284" max="1284" width="11" style="71" customWidth="1"/>
    <col min="1285" max="1285" width="14.140625" style="71" customWidth="1"/>
    <col min="1286" max="1286" width="11.85546875" style="71" customWidth="1"/>
    <col min="1287" max="1287" width="9.5703125" style="71" customWidth="1"/>
    <col min="1288" max="1288" width="14.7109375" style="71" customWidth="1"/>
    <col min="1289" max="1290" width="9.5703125" style="71" customWidth="1"/>
    <col min="1291" max="1291" width="14.28515625" style="71" customWidth="1"/>
    <col min="1292" max="1292" width="13.140625" style="71" customWidth="1"/>
    <col min="1293" max="1295" width="10.7109375" style="71" customWidth="1"/>
    <col min="1296" max="1296" width="9.140625" style="71"/>
    <col min="1297" max="1297" width="12.85546875" style="71" customWidth="1"/>
    <col min="1298" max="1298" width="23.42578125" style="71" customWidth="1"/>
    <col min="1299" max="1300" width="9.140625" style="71"/>
    <col min="1301" max="1301" width="10.5703125" style="71" customWidth="1"/>
    <col min="1302" max="1302" width="11.28515625" style="71" customWidth="1"/>
    <col min="1303" max="1536" width="9.140625" style="71"/>
    <col min="1537" max="1537" width="72.28515625" style="71" customWidth="1"/>
    <col min="1538" max="1538" width="13.85546875" style="71" customWidth="1"/>
    <col min="1539" max="1539" width="12.140625" style="71" customWidth="1"/>
    <col min="1540" max="1540" width="11" style="71" customWidth="1"/>
    <col min="1541" max="1541" width="14.140625" style="71" customWidth="1"/>
    <col min="1542" max="1542" width="11.85546875" style="71" customWidth="1"/>
    <col min="1543" max="1543" width="9.5703125" style="71" customWidth="1"/>
    <col min="1544" max="1544" width="14.7109375" style="71" customWidth="1"/>
    <col min="1545" max="1546" width="9.5703125" style="71" customWidth="1"/>
    <col min="1547" max="1547" width="14.28515625" style="71" customWidth="1"/>
    <col min="1548" max="1548" width="13.140625" style="71" customWidth="1"/>
    <col min="1549" max="1551" width="10.7109375" style="71" customWidth="1"/>
    <col min="1552" max="1552" width="9.140625" style="71"/>
    <col min="1553" max="1553" width="12.85546875" style="71" customWidth="1"/>
    <col min="1554" max="1554" width="23.42578125" style="71" customWidth="1"/>
    <col min="1555" max="1556" width="9.140625" style="71"/>
    <col min="1557" max="1557" width="10.5703125" style="71" customWidth="1"/>
    <col min="1558" max="1558" width="11.28515625" style="71" customWidth="1"/>
    <col min="1559" max="1792" width="9.140625" style="71"/>
    <col min="1793" max="1793" width="72.28515625" style="71" customWidth="1"/>
    <col min="1794" max="1794" width="13.85546875" style="71" customWidth="1"/>
    <col min="1795" max="1795" width="12.140625" style="71" customWidth="1"/>
    <col min="1796" max="1796" width="11" style="71" customWidth="1"/>
    <col min="1797" max="1797" width="14.140625" style="71" customWidth="1"/>
    <col min="1798" max="1798" width="11.85546875" style="71" customWidth="1"/>
    <col min="1799" max="1799" width="9.5703125" style="71" customWidth="1"/>
    <col min="1800" max="1800" width="14.7109375" style="71" customWidth="1"/>
    <col min="1801" max="1802" width="9.5703125" style="71" customWidth="1"/>
    <col min="1803" max="1803" width="14.28515625" style="71" customWidth="1"/>
    <col min="1804" max="1804" width="13.140625" style="71" customWidth="1"/>
    <col min="1805" max="1807" width="10.7109375" style="71" customWidth="1"/>
    <col min="1808" max="1808" width="9.140625" style="71"/>
    <col min="1809" max="1809" width="12.85546875" style="71" customWidth="1"/>
    <col min="1810" max="1810" width="23.42578125" style="71" customWidth="1"/>
    <col min="1811" max="1812" width="9.140625" style="71"/>
    <col min="1813" max="1813" width="10.5703125" style="71" customWidth="1"/>
    <col min="1814" max="1814" width="11.28515625" style="71" customWidth="1"/>
    <col min="1815" max="2048" width="9.140625" style="71"/>
    <col min="2049" max="2049" width="72.28515625" style="71" customWidth="1"/>
    <col min="2050" max="2050" width="13.85546875" style="71" customWidth="1"/>
    <col min="2051" max="2051" width="12.140625" style="71" customWidth="1"/>
    <col min="2052" max="2052" width="11" style="71" customWidth="1"/>
    <col min="2053" max="2053" width="14.140625" style="71" customWidth="1"/>
    <col min="2054" max="2054" width="11.85546875" style="71" customWidth="1"/>
    <col min="2055" max="2055" width="9.5703125" style="71" customWidth="1"/>
    <col min="2056" max="2056" width="14.7109375" style="71" customWidth="1"/>
    <col min="2057" max="2058" width="9.5703125" style="71" customWidth="1"/>
    <col min="2059" max="2059" width="14.28515625" style="71" customWidth="1"/>
    <col min="2060" max="2060" width="13.140625" style="71" customWidth="1"/>
    <col min="2061" max="2063" width="10.7109375" style="71" customWidth="1"/>
    <col min="2064" max="2064" width="9.140625" style="71"/>
    <col min="2065" max="2065" width="12.85546875" style="71" customWidth="1"/>
    <col min="2066" max="2066" width="23.42578125" style="71" customWidth="1"/>
    <col min="2067" max="2068" width="9.140625" style="71"/>
    <col min="2069" max="2069" width="10.5703125" style="71" customWidth="1"/>
    <col min="2070" max="2070" width="11.28515625" style="71" customWidth="1"/>
    <col min="2071" max="2304" width="9.140625" style="71"/>
    <col min="2305" max="2305" width="72.28515625" style="71" customWidth="1"/>
    <col min="2306" max="2306" width="13.85546875" style="71" customWidth="1"/>
    <col min="2307" max="2307" width="12.140625" style="71" customWidth="1"/>
    <col min="2308" max="2308" width="11" style="71" customWidth="1"/>
    <col min="2309" max="2309" width="14.140625" style="71" customWidth="1"/>
    <col min="2310" max="2310" width="11.85546875" style="71" customWidth="1"/>
    <col min="2311" max="2311" width="9.5703125" style="71" customWidth="1"/>
    <col min="2312" max="2312" width="14.7109375" style="71" customWidth="1"/>
    <col min="2313" max="2314" width="9.5703125" style="71" customWidth="1"/>
    <col min="2315" max="2315" width="14.28515625" style="71" customWidth="1"/>
    <col min="2316" max="2316" width="13.140625" style="71" customWidth="1"/>
    <col min="2317" max="2319" width="10.7109375" style="71" customWidth="1"/>
    <col min="2320" max="2320" width="9.140625" style="71"/>
    <col min="2321" max="2321" width="12.85546875" style="71" customWidth="1"/>
    <col min="2322" max="2322" width="23.42578125" style="71" customWidth="1"/>
    <col min="2323" max="2324" width="9.140625" style="71"/>
    <col min="2325" max="2325" width="10.5703125" style="71" customWidth="1"/>
    <col min="2326" max="2326" width="11.28515625" style="71" customWidth="1"/>
    <col min="2327" max="2560" width="9.140625" style="71"/>
    <col min="2561" max="2561" width="72.28515625" style="71" customWidth="1"/>
    <col min="2562" max="2562" width="13.85546875" style="71" customWidth="1"/>
    <col min="2563" max="2563" width="12.140625" style="71" customWidth="1"/>
    <col min="2564" max="2564" width="11" style="71" customWidth="1"/>
    <col min="2565" max="2565" width="14.140625" style="71" customWidth="1"/>
    <col min="2566" max="2566" width="11.85546875" style="71" customWidth="1"/>
    <col min="2567" max="2567" width="9.5703125" style="71" customWidth="1"/>
    <col min="2568" max="2568" width="14.7109375" style="71" customWidth="1"/>
    <col min="2569" max="2570" width="9.5703125" style="71" customWidth="1"/>
    <col min="2571" max="2571" width="14.28515625" style="71" customWidth="1"/>
    <col min="2572" max="2572" width="13.140625" style="71" customWidth="1"/>
    <col min="2573" max="2575" width="10.7109375" style="71" customWidth="1"/>
    <col min="2576" max="2576" width="9.140625" style="71"/>
    <col min="2577" max="2577" width="12.85546875" style="71" customWidth="1"/>
    <col min="2578" max="2578" width="23.42578125" style="71" customWidth="1"/>
    <col min="2579" max="2580" width="9.140625" style="71"/>
    <col min="2581" max="2581" width="10.5703125" style="71" customWidth="1"/>
    <col min="2582" max="2582" width="11.28515625" style="71" customWidth="1"/>
    <col min="2583" max="2816" width="9.140625" style="71"/>
    <col min="2817" max="2817" width="72.28515625" style="71" customWidth="1"/>
    <col min="2818" max="2818" width="13.85546875" style="71" customWidth="1"/>
    <col min="2819" max="2819" width="12.140625" style="71" customWidth="1"/>
    <col min="2820" max="2820" width="11" style="71" customWidth="1"/>
    <col min="2821" max="2821" width="14.140625" style="71" customWidth="1"/>
    <col min="2822" max="2822" width="11.85546875" style="71" customWidth="1"/>
    <col min="2823" max="2823" width="9.5703125" style="71" customWidth="1"/>
    <col min="2824" max="2824" width="14.7109375" style="71" customWidth="1"/>
    <col min="2825" max="2826" width="9.5703125" style="71" customWidth="1"/>
    <col min="2827" max="2827" width="14.28515625" style="71" customWidth="1"/>
    <col min="2828" max="2828" width="13.140625" style="71" customWidth="1"/>
    <col min="2829" max="2831" width="10.7109375" style="71" customWidth="1"/>
    <col min="2832" max="2832" width="9.140625" style="71"/>
    <col min="2833" max="2833" width="12.85546875" style="71" customWidth="1"/>
    <col min="2834" max="2834" width="23.42578125" style="71" customWidth="1"/>
    <col min="2835" max="2836" width="9.140625" style="71"/>
    <col min="2837" max="2837" width="10.5703125" style="71" customWidth="1"/>
    <col min="2838" max="2838" width="11.28515625" style="71" customWidth="1"/>
    <col min="2839" max="3072" width="9.140625" style="71"/>
    <col min="3073" max="3073" width="72.28515625" style="71" customWidth="1"/>
    <col min="3074" max="3074" width="13.85546875" style="71" customWidth="1"/>
    <col min="3075" max="3075" width="12.140625" style="71" customWidth="1"/>
    <col min="3076" max="3076" width="11" style="71" customWidth="1"/>
    <col min="3077" max="3077" width="14.140625" style="71" customWidth="1"/>
    <col min="3078" max="3078" width="11.85546875" style="71" customWidth="1"/>
    <col min="3079" max="3079" width="9.5703125" style="71" customWidth="1"/>
    <col min="3080" max="3080" width="14.7109375" style="71" customWidth="1"/>
    <col min="3081" max="3082" width="9.5703125" style="71" customWidth="1"/>
    <col min="3083" max="3083" width="14.28515625" style="71" customWidth="1"/>
    <col min="3084" max="3084" width="13.140625" style="71" customWidth="1"/>
    <col min="3085" max="3087" width="10.7109375" style="71" customWidth="1"/>
    <col min="3088" max="3088" width="9.140625" style="71"/>
    <col min="3089" max="3089" width="12.85546875" style="71" customWidth="1"/>
    <col min="3090" max="3090" width="23.42578125" style="71" customWidth="1"/>
    <col min="3091" max="3092" width="9.140625" style="71"/>
    <col min="3093" max="3093" width="10.5703125" style="71" customWidth="1"/>
    <col min="3094" max="3094" width="11.28515625" style="71" customWidth="1"/>
    <col min="3095" max="3328" width="9.140625" style="71"/>
    <col min="3329" max="3329" width="72.28515625" style="71" customWidth="1"/>
    <col min="3330" max="3330" width="13.85546875" style="71" customWidth="1"/>
    <col min="3331" max="3331" width="12.140625" style="71" customWidth="1"/>
    <col min="3332" max="3332" width="11" style="71" customWidth="1"/>
    <col min="3333" max="3333" width="14.140625" style="71" customWidth="1"/>
    <col min="3334" max="3334" width="11.85546875" style="71" customWidth="1"/>
    <col min="3335" max="3335" width="9.5703125" style="71" customWidth="1"/>
    <col min="3336" max="3336" width="14.7109375" style="71" customWidth="1"/>
    <col min="3337" max="3338" width="9.5703125" style="71" customWidth="1"/>
    <col min="3339" max="3339" width="14.28515625" style="71" customWidth="1"/>
    <col min="3340" max="3340" width="13.140625" style="71" customWidth="1"/>
    <col min="3341" max="3343" width="10.7109375" style="71" customWidth="1"/>
    <col min="3344" max="3344" width="9.140625" style="71"/>
    <col min="3345" max="3345" width="12.85546875" style="71" customWidth="1"/>
    <col min="3346" max="3346" width="23.42578125" style="71" customWidth="1"/>
    <col min="3347" max="3348" width="9.140625" style="71"/>
    <col min="3349" max="3349" width="10.5703125" style="71" customWidth="1"/>
    <col min="3350" max="3350" width="11.28515625" style="71" customWidth="1"/>
    <col min="3351" max="3584" width="9.140625" style="71"/>
    <col min="3585" max="3585" width="72.28515625" style="71" customWidth="1"/>
    <col min="3586" max="3586" width="13.85546875" style="71" customWidth="1"/>
    <col min="3587" max="3587" width="12.140625" style="71" customWidth="1"/>
    <col min="3588" max="3588" width="11" style="71" customWidth="1"/>
    <col min="3589" max="3589" width="14.140625" style="71" customWidth="1"/>
    <col min="3590" max="3590" width="11.85546875" style="71" customWidth="1"/>
    <col min="3591" max="3591" width="9.5703125" style="71" customWidth="1"/>
    <col min="3592" max="3592" width="14.7109375" style="71" customWidth="1"/>
    <col min="3593" max="3594" width="9.5703125" style="71" customWidth="1"/>
    <col min="3595" max="3595" width="14.28515625" style="71" customWidth="1"/>
    <col min="3596" max="3596" width="13.140625" style="71" customWidth="1"/>
    <col min="3597" max="3599" width="10.7109375" style="71" customWidth="1"/>
    <col min="3600" max="3600" width="9.140625" style="71"/>
    <col min="3601" max="3601" width="12.85546875" style="71" customWidth="1"/>
    <col min="3602" max="3602" width="23.42578125" style="71" customWidth="1"/>
    <col min="3603" max="3604" width="9.140625" style="71"/>
    <col min="3605" max="3605" width="10.5703125" style="71" customWidth="1"/>
    <col min="3606" max="3606" width="11.28515625" style="71" customWidth="1"/>
    <col min="3607" max="3840" width="9.140625" style="71"/>
    <col min="3841" max="3841" width="72.28515625" style="71" customWidth="1"/>
    <col min="3842" max="3842" width="13.85546875" style="71" customWidth="1"/>
    <col min="3843" max="3843" width="12.140625" style="71" customWidth="1"/>
    <col min="3844" max="3844" width="11" style="71" customWidth="1"/>
    <col min="3845" max="3845" width="14.140625" style="71" customWidth="1"/>
    <col min="3846" max="3846" width="11.85546875" style="71" customWidth="1"/>
    <col min="3847" max="3847" width="9.5703125" style="71" customWidth="1"/>
    <col min="3848" max="3848" width="14.7109375" style="71" customWidth="1"/>
    <col min="3849" max="3850" width="9.5703125" style="71" customWidth="1"/>
    <col min="3851" max="3851" width="14.28515625" style="71" customWidth="1"/>
    <col min="3852" max="3852" width="13.140625" style="71" customWidth="1"/>
    <col min="3853" max="3855" width="10.7109375" style="71" customWidth="1"/>
    <col min="3856" max="3856" width="9.140625" style="71"/>
    <col min="3857" max="3857" width="12.85546875" style="71" customWidth="1"/>
    <col min="3858" max="3858" width="23.42578125" style="71" customWidth="1"/>
    <col min="3859" max="3860" width="9.140625" style="71"/>
    <col min="3861" max="3861" width="10.5703125" style="71" customWidth="1"/>
    <col min="3862" max="3862" width="11.28515625" style="71" customWidth="1"/>
    <col min="3863" max="4096" width="9.140625" style="71"/>
    <col min="4097" max="4097" width="72.28515625" style="71" customWidth="1"/>
    <col min="4098" max="4098" width="13.85546875" style="71" customWidth="1"/>
    <col min="4099" max="4099" width="12.140625" style="71" customWidth="1"/>
    <col min="4100" max="4100" width="11" style="71" customWidth="1"/>
    <col min="4101" max="4101" width="14.140625" style="71" customWidth="1"/>
    <col min="4102" max="4102" width="11.85546875" style="71" customWidth="1"/>
    <col min="4103" max="4103" width="9.5703125" style="71" customWidth="1"/>
    <col min="4104" max="4104" width="14.7109375" style="71" customWidth="1"/>
    <col min="4105" max="4106" width="9.5703125" style="71" customWidth="1"/>
    <col min="4107" max="4107" width="14.28515625" style="71" customWidth="1"/>
    <col min="4108" max="4108" width="13.140625" style="71" customWidth="1"/>
    <col min="4109" max="4111" width="10.7109375" style="71" customWidth="1"/>
    <col min="4112" max="4112" width="9.140625" style="71"/>
    <col min="4113" max="4113" width="12.85546875" style="71" customWidth="1"/>
    <col min="4114" max="4114" width="23.42578125" style="71" customWidth="1"/>
    <col min="4115" max="4116" width="9.140625" style="71"/>
    <col min="4117" max="4117" width="10.5703125" style="71" customWidth="1"/>
    <col min="4118" max="4118" width="11.28515625" style="71" customWidth="1"/>
    <col min="4119" max="4352" width="9.140625" style="71"/>
    <col min="4353" max="4353" width="72.28515625" style="71" customWidth="1"/>
    <col min="4354" max="4354" width="13.85546875" style="71" customWidth="1"/>
    <col min="4355" max="4355" width="12.140625" style="71" customWidth="1"/>
    <col min="4356" max="4356" width="11" style="71" customWidth="1"/>
    <col min="4357" max="4357" width="14.140625" style="71" customWidth="1"/>
    <col min="4358" max="4358" width="11.85546875" style="71" customWidth="1"/>
    <col min="4359" max="4359" width="9.5703125" style="71" customWidth="1"/>
    <col min="4360" max="4360" width="14.7109375" style="71" customWidth="1"/>
    <col min="4361" max="4362" width="9.5703125" style="71" customWidth="1"/>
    <col min="4363" max="4363" width="14.28515625" style="71" customWidth="1"/>
    <col min="4364" max="4364" width="13.140625" style="71" customWidth="1"/>
    <col min="4365" max="4367" width="10.7109375" style="71" customWidth="1"/>
    <col min="4368" max="4368" width="9.140625" style="71"/>
    <col min="4369" max="4369" width="12.85546875" style="71" customWidth="1"/>
    <col min="4370" max="4370" width="23.42578125" style="71" customWidth="1"/>
    <col min="4371" max="4372" width="9.140625" style="71"/>
    <col min="4373" max="4373" width="10.5703125" style="71" customWidth="1"/>
    <col min="4374" max="4374" width="11.28515625" style="71" customWidth="1"/>
    <col min="4375" max="4608" width="9.140625" style="71"/>
    <col min="4609" max="4609" width="72.28515625" style="71" customWidth="1"/>
    <col min="4610" max="4610" width="13.85546875" style="71" customWidth="1"/>
    <col min="4611" max="4611" width="12.140625" style="71" customWidth="1"/>
    <col min="4612" max="4612" width="11" style="71" customWidth="1"/>
    <col min="4613" max="4613" width="14.140625" style="71" customWidth="1"/>
    <col min="4614" max="4614" width="11.85546875" style="71" customWidth="1"/>
    <col min="4615" max="4615" width="9.5703125" style="71" customWidth="1"/>
    <col min="4616" max="4616" width="14.7109375" style="71" customWidth="1"/>
    <col min="4617" max="4618" width="9.5703125" style="71" customWidth="1"/>
    <col min="4619" max="4619" width="14.28515625" style="71" customWidth="1"/>
    <col min="4620" max="4620" width="13.140625" style="71" customWidth="1"/>
    <col min="4621" max="4623" width="10.7109375" style="71" customWidth="1"/>
    <col min="4624" max="4624" width="9.140625" style="71"/>
    <col min="4625" max="4625" width="12.85546875" style="71" customWidth="1"/>
    <col min="4626" max="4626" width="23.42578125" style="71" customWidth="1"/>
    <col min="4627" max="4628" width="9.140625" style="71"/>
    <col min="4629" max="4629" width="10.5703125" style="71" customWidth="1"/>
    <col min="4630" max="4630" width="11.28515625" style="71" customWidth="1"/>
    <col min="4631" max="4864" width="9.140625" style="71"/>
    <col min="4865" max="4865" width="72.28515625" style="71" customWidth="1"/>
    <col min="4866" max="4866" width="13.85546875" style="71" customWidth="1"/>
    <col min="4867" max="4867" width="12.140625" style="71" customWidth="1"/>
    <col min="4868" max="4868" width="11" style="71" customWidth="1"/>
    <col min="4869" max="4869" width="14.140625" style="71" customWidth="1"/>
    <col min="4870" max="4870" width="11.85546875" style="71" customWidth="1"/>
    <col min="4871" max="4871" width="9.5703125" style="71" customWidth="1"/>
    <col min="4872" max="4872" width="14.7109375" style="71" customWidth="1"/>
    <col min="4873" max="4874" width="9.5703125" style="71" customWidth="1"/>
    <col min="4875" max="4875" width="14.28515625" style="71" customWidth="1"/>
    <col min="4876" max="4876" width="13.140625" style="71" customWidth="1"/>
    <col min="4877" max="4879" width="10.7109375" style="71" customWidth="1"/>
    <col min="4880" max="4880" width="9.140625" style="71"/>
    <col min="4881" max="4881" width="12.85546875" style="71" customWidth="1"/>
    <col min="4882" max="4882" width="23.42578125" style="71" customWidth="1"/>
    <col min="4883" max="4884" width="9.140625" style="71"/>
    <col min="4885" max="4885" width="10.5703125" style="71" customWidth="1"/>
    <col min="4886" max="4886" width="11.28515625" style="71" customWidth="1"/>
    <col min="4887" max="5120" width="9.140625" style="71"/>
    <col min="5121" max="5121" width="72.28515625" style="71" customWidth="1"/>
    <col min="5122" max="5122" width="13.85546875" style="71" customWidth="1"/>
    <col min="5123" max="5123" width="12.140625" style="71" customWidth="1"/>
    <col min="5124" max="5124" width="11" style="71" customWidth="1"/>
    <col min="5125" max="5125" width="14.140625" style="71" customWidth="1"/>
    <col min="5126" max="5126" width="11.85546875" style="71" customWidth="1"/>
    <col min="5127" max="5127" width="9.5703125" style="71" customWidth="1"/>
    <col min="5128" max="5128" width="14.7109375" style="71" customWidth="1"/>
    <col min="5129" max="5130" width="9.5703125" style="71" customWidth="1"/>
    <col min="5131" max="5131" width="14.28515625" style="71" customWidth="1"/>
    <col min="5132" max="5132" width="13.140625" style="71" customWidth="1"/>
    <col min="5133" max="5135" width="10.7109375" style="71" customWidth="1"/>
    <col min="5136" max="5136" width="9.140625" style="71"/>
    <col min="5137" max="5137" width="12.85546875" style="71" customWidth="1"/>
    <col min="5138" max="5138" width="23.42578125" style="71" customWidth="1"/>
    <col min="5139" max="5140" width="9.140625" style="71"/>
    <col min="5141" max="5141" width="10.5703125" style="71" customWidth="1"/>
    <col min="5142" max="5142" width="11.28515625" style="71" customWidth="1"/>
    <col min="5143" max="5376" width="9.140625" style="71"/>
    <col min="5377" max="5377" width="72.28515625" style="71" customWidth="1"/>
    <col min="5378" max="5378" width="13.85546875" style="71" customWidth="1"/>
    <col min="5379" max="5379" width="12.140625" style="71" customWidth="1"/>
    <col min="5380" max="5380" width="11" style="71" customWidth="1"/>
    <col min="5381" max="5381" width="14.140625" style="71" customWidth="1"/>
    <col min="5382" max="5382" width="11.85546875" style="71" customWidth="1"/>
    <col min="5383" max="5383" width="9.5703125" style="71" customWidth="1"/>
    <col min="5384" max="5384" width="14.7109375" style="71" customWidth="1"/>
    <col min="5385" max="5386" width="9.5703125" style="71" customWidth="1"/>
    <col min="5387" max="5387" width="14.28515625" style="71" customWidth="1"/>
    <col min="5388" max="5388" width="13.140625" style="71" customWidth="1"/>
    <col min="5389" max="5391" width="10.7109375" style="71" customWidth="1"/>
    <col min="5392" max="5392" width="9.140625" style="71"/>
    <col min="5393" max="5393" width="12.85546875" style="71" customWidth="1"/>
    <col min="5394" max="5394" width="23.42578125" style="71" customWidth="1"/>
    <col min="5395" max="5396" width="9.140625" style="71"/>
    <col min="5397" max="5397" width="10.5703125" style="71" customWidth="1"/>
    <col min="5398" max="5398" width="11.28515625" style="71" customWidth="1"/>
    <col min="5399" max="5632" width="9.140625" style="71"/>
    <col min="5633" max="5633" width="72.28515625" style="71" customWidth="1"/>
    <col min="5634" max="5634" width="13.85546875" style="71" customWidth="1"/>
    <col min="5635" max="5635" width="12.140625" style="71" customWidth="1"/>
    <col min="5636" max="5636" width="11" style="71" customWidth="1"/>
    <col min="5637" max="5637" width="14.140625" style="71" customWidth="1"/>
    <col min="5638" max="5638" width="11.85546875" style="71" customWidth="1"/>
    <col min="5639" max="5639" width="9.5703125" style="71" customWidth="1"/>
    <col min="5640" max="5640" width="14.7109375" style="71" customWidth="1"/>
    <col min="5641" max="5642" width="9.5703125" style="71" customWidth="1"/>
    <col min="5643" max="5643" width="14.28515625" style="71" customWidth="1"/>
    <col min="5644" max="5644" width="13.140625" style="71" customWidth="1"/>
    <col min="5645" max="5647" width="10.7109375" style="71" customWidth="1"/>
    <col min="5648" max="5648" width="9.140625" style="71"/>
    <col min="5649" max="5649" width="12.85546875" style="71" customWidth="1"/>
    <col min="5650" max="5650" width="23.42578125" style="71" customWidth="1"/>
    <col min="5651" max="5652" width="9.140625" style="71"/>
    <col min="5653" max="5653" width="10.5703125" style="71" customWidth="1"/>
    <col min="5654" max="5654" width="11.28515625" style="71" customWidth="1"/>
    <col min="5655" max="5888" width="9.140625" style="71"/>
    <col min="5889" max="5889" width="72.28515625" style="71" customWidth="1"/>
    <col min="5890" max="5890" width="13.85546875" style="71" customWidth="1"/>
    <col min="5891" max="5891" width="12.140625" style="71" customWidth="1"/>
    <col min="5892" max="5892" width="11" style="71" customWidth="1"/>
    <col min="5893" max="5893" width="14.140625" style="71" customWidth="1"/>
    <col min="5894" max="5894" width="11.85546875" style="71" customWidth="1"/>
    <col min="5895" max="5895" width="9.5703125" style="71" customWidth="1"/>
    <col min="5896" max="5896" width="14.7109375" style="71" customWidth="1"/>
    <col min="5897" max="5898" width="9.5703125" style="71" customWidth="1"/>
    <col min="5899" max="5899" width="14.28515625" style="71" customWidth="1"/>
    <col min="5900" max="5900" width="13.140625" style="71" customWidth="1"/>
    <col min="5901" max="5903" width="10.7109375" style="71" customWidth="1"/>
    <col min="5904" max="5904" width="9.140625" style="71"/>
    <col min="5905" max="5905" width="12.85546875" style="71" customWidth="1"/>
    <col min="5906" max="5906" width="23.42578125" style="71" customWidth="1"/>
    <col min="5907" max="5908" width="9.140625" style="71"/>
    <col min="5909" max="5909" width="10.5703125" style="71" customWidth="1"/>
    <col min="5910" max="5910" width="11.28515625" style="71" customWidth="1"/>
    <col min="5911" max="6144" width="9.140625" style="71"/>
    <col min="6145" max="6145" width="72.28515625" style="71" customWidth="1"/>
    <col min="6146" max="6146" width="13.85546875" style="71" customWidth="1"/>
    <col min="6147" max="6147" width="12.140625" style="71" customWidth="1"/>
    <col min="6148" max="6148" width="11" style="71" customWidth="1"/>
    <col min="6149" max="6149" width="14.140625" style="71" customWidth="1"/>
    <col min="6150" max="6150" width="11.85546875" style="71" customWidth="1"/>
    <col min="6151" max="6151" width="9.5703125" style="71" customWidth="1"/>
    <col min="6152" max="6152" width="14.7109375" style="71" customWidth="1"/>
    <col min="6153" max="6154" width="9.5703125" style="71" customWidth="1"/>
    <col min="6155" max="6155" width="14.28515625" style="71" customWidth="1"/>
    <col min="6156" max="6156" width="13.140625" style="71" customWidth="1"/>
    <col min="6157" max="6159" width="10.7109375" style="71" customWidth="1"/>
    <col min="6160" max="6160" width="9.140625" style="71"/>
    <col min="6161" max="6161" width="12.85546875" style="71" customWidth="1"/>
    <col min="6162" max="6162" width="23.42578125" style="71" customWidth="1"/>
    <col min="6163" max="6164" width="9.140625" style="71"/>
    <col min="6165" max="6165" width="10.5703125" style="71" customWidth="1"/>
    <col min="6166" max="6166" width="11.28515625" style="71" customWidth="1"/>
    <col min="6167" max="6400" width="9.140625" style="71"/>
    <col min="6401" max="6401" width="72.28515625" style="71" customWidth="1"/>
    <col min="6402" max="6402" width="13.85546875" style="71" customWidth="1"/>
    <col min="6403" max="6403" width="12.140625" style="71" customWidth="1"/>
    <col min="6404" max="6404" width="11" style="71" customWidth="1"/>
    <col min="6405" max="6405" width="14.140625" style="71" customWidth="1"/>
    <col min="6406" max="6406" width="11.85546875" style="71" customWidth="1"/>
    <col min="6407" max="6407" width="9.5703125" style="71" customWidth="1"/>
    <col min="6408" max="6408" width="14.7109375" style="71" customWidth="1"/>
    <col min="6409" max="6410" width="9.5703125" style="71" customWidth="1"/>
    <col min="6411" max="6411" width="14.28515625" style="71" customWidth="1"/>
    <col min="6412" max="6412" width="13.140625" style="71" customWidth="1"/>
    <col min="6413" max="6415" width="10.7109375" style="71" customWidth="1"/>
    <col min="6416" max="6416" width="9.140625" style="71"/>
    <col min="6417" max="6417" width="12.85546875" style="71" customWidth="1"/>
    <col min="6418" max="6418" width="23.42578125" style="71" customWidth="1"/>
    <col min="6419" max="6420" width="9.140625" style="71"/>
    <col min="6421" max="6421" width="10.5703125" style="71" customWidth="1"/>
    <col min="6422" max="6422" width="11.28515625" style="71" customWidth="1"/>
    <col min="6423" max="6656" width="9.140625" style="71"/>
    <col min="6657" max="6657" width="72.28515625" style="71" customWidth="1"/>
    <col min="6658" max="6658" width="13.85546875" style="71" customWidth="1"/>
    <col min="6659" max="6659" width="12.140625" style="71" customWidth="1"/>
    <col min="6660" max="6660" width="11" style="71" customWidth="1"/>
    <col min="6661" max="6661" width="14.140625" style="71" customWidth="1"/>
    <col min="6662" max="6662" width="11.85546875" style="71" customWidth="1"/>
    <col min="6663" max="6663" width="9.5703125" style="71" customWidth="1"/>
    <col min="6664" max="6664" width="14.7109375" style="71" customWidth="1"/>
    <col min="6665" max="6666" width="9.5703125" style="71" customWidth="1"/>
    <col min="6667" max="6667" width="14.28515625" style="71" customWidth="1"/>
    <col min="6668" max="6668" width="13.140625" style="71" customWidth="1"/>
    <col min="6669" max="6671" width="10.7109375" style="71" customWidth="1"/>
    <col min="6672" max="6672" width="9.140625" style="71"/>
    <col min="6673" max="6673" width="12.85546875" style="71" customWidth="1"/>
    <col min="6674" max="6674" width="23.42578125" style="71" customWidth="1"/>
    <col min="6675" max="6676" width="9.140625" style="71"/>
    <col min="6677" max="6677" width="10.5703125" style="71" customWidth="1"/>
    <col min="6678" max="6678" width="11.28515625" style="71" customWidth="1"/>
    <col min="6679" max="6912" width="9.140625" style="71"/>
    <col min="6913" max="6913" width="72.28515625" style="71" customWidth="1"/>
    <col min="6914" max="6914" width="13.85546875" style="71" customWidth="1"/>
    <col min="6915" max="6915" width="12.140625" style="71" customWidth="1"/>
    <col min="6916" max="6916" width="11" style="71" customWidth="1"/>
    <col min="6917" max="6917" width="14.140625" style="71" customWidth="1"/>
    <col min="6918" max="6918" width="11.85546875" style="71" customWidth="1"/>
    <col min="6919" max="6919" width="9.5703125" style="71" customWidth="1"/>
    <col min="6920" max="6920" width="14.7109375" style="71" customWidth="1"/>
    <col min="6921" max="6922" width="9.5703125" style="71" customWidth="1"/>
    <col min="6923" max="6923" width="14.28515625" style="71" customWidth="1"/>
    <col min="6924" max="6924" width="13.140625" style="71" customWidth="1"/>
    <col min="6925" max="6927" width="10.7109375" style="71" customWidth="1"/>
    <col min="6928" max="6928" width="9.140625" style="71"/>
    <col min="6929" max="6929" width="12.85546875" style="71" customWidth="1"/>
    <col min="6930" max="6930" width="23.42578125" style="71" customWidth="1"/>
    <col min="6931" max="6932" width="9.140625" style="71"/>
    <col min="6933" max="6933" width="10.5703125" style="71" customWidth="1"/>
    <col min="6934" max="6934" width="11.28515625" style="71" customWidth="1"/>
    <col min="6935" max="7168" width="9.140625" style="71"/>
    <col min="7169" max="7169" width="72.28515625" style="71" customWidth="1"/>
    <col min="7170" max="7170" width="13.85546875" style="71" customWidth="1"/>
    <col min="7171" max="7171" width="12.140625" style="71" customWidth="1"/>
    <col min="7172" max="7172" width="11" style="71" customWidth="1"/>
    <col min="7173" max="7173" width="14.140625" style="71" customWidth="1"/>
    <col min="7174" max="7174" width="11.85546875" style="71" customWidth="1"/>
    <col min="7175" max="7175" width="9.5703125" style="71" customWidth="1"/>
    <col min="7176" max="7176" width="14.7109375" style="71" customWidth="1"/>
    <col min="7177" max="7178" width="9.5703125" style="71" customWidth="1"/>
    <col min="7179" max="7179" width="14.28515625" style="71" customWidth="1"/>
    <col min="7180" max="7180" width="13.140625" style="71" customWidth="1"/>
    <col min="7181" max="7183" width="10.7109375" style="71" customWidth="1"/>
    <col min="7184" max="7184" width="9.140625" style="71"/>
    <col min="7185" max="7185" width="12.85546875" style="71" customWidth="1"/>
    <col min="7186" max="7186" width="23.42578125" style="71" customWidth="1"/>
    <col min="7187" max="7188" width="9.140625" style="71"/>
    <col min="7189" max="7189" width="10.5703125" style="71" customWidth="1"/>
    <col min="7190" max="7190" width="11.28515625" style="71" customWidth="1"/>
    <col min="7191" max="7424" width="9.140625" style="71"/>
    <col min="7425" max="7425" width="72.28515625" style="71" customWidth="1"/>
    <col min="7426" max="7426" width="13.85546875" style="71" customWidth="1"/>
    <col min="7427" max="7427" width="12.140625" style="71" customWidth="1"/>
    <col min="7428" max="7428" width="11" style="71" customWidth="1"/>
    <col min="7429" max="7429" width="14.140625" style="71" customWidth="1"/>
    <col min="7430" max="7430" width="11.85546875" style="71" customWidth="1"/>
    <col min="7431" max="7431" width="9.5703125" style="71" customWidth="1"/>
    <col min="7432" max="7432" width="14.7109375" style="71" customWidth="1"/>
    <col min="7433" max="7434" width="9.5703125" style="71" customWidth="1"/>
    <col min="7435" max="7435" width="14.28515625" style="71" customWidth="1"/>
    <col min="7436" max="7436" width="13.140625" style="71" customWidth="1"/>
    <col min="7437" max="7439" width="10.7109375" style="71" customWidth="1"/>
    <col min="7440" max="7440" width="9.140625" style="71"/>
    <col min="7441" max="7441" width="12.85546875" style="71" customWidth="1"/>
    <col min="7442" max="7442" width="23.42578125" style="71" customWidth="1"/>
    <col min="7443" max="7444" width="9.140625" style="71"/>
    <col min="7445" max="7445" width="10.5703125" style="71" customWidth="1"/>
    <col min="7446" max="7446" width="11.28515625" style="71" customWidth="1"/>
    <col min="7447" max="7680" width="9.140625" style="71"/>
    <col min="7681" max="7681" width="72.28515625" style="71" customWidth="1"/>
    <col min="7682" max="7682" width="13.85546875" style="71" customWidth="1"/>
    <col min="7683" max="7683" width="12.140625" style="71" customWidth="1"/>
    <col min="7684" max="7684" width="11" style="71" customWidth="1"/>
    <col min="7685" max="7685" width="14.140625" style="71" customWidth="1"/>
    <col min="7686" max="7686" width="11.85546875" style="71" customWidth="1"/>
    <col min="7687" max="7687" width="9.5703125" style="71" customWidth="1"/>
    <col min="7688" max="7688" width="14.7109375" style="71" customWidth="1"/>
    <col min="7689" max="7690" width="9.5703125" style="71" customWidth="1"/>
    <col min="7691" max="7691" width="14.28515625" style="71" customWidth="1"/>
    <col min="7692" max="7692" width="13.140625" style="71" customWidth="1"/>
    <col min="7693" max="7695" width="10.7109375" style="71" customWidth="1"/>
    <col min="7696" max="7696" width="9.140625" style="71"/>
    <col min="7697" max="7697" width="12.85546875" style="71" customWidth="1"/>
    <col min="7698" max="7698" width="23.42578125" style="71" customWidth="1"/>
    <col min="7699" max="7700" width="9.140625" style="71"/>
    <col min="7701" max="7701" width="10.5703125" style="71" customWidth="1"/>
    <col min="7702" max="7702" width="11.28515625" style="71" customWidth="1"/>
    <col min="7703" max="7936" width="9.140625" style="71"/>
    <col min="7937" max="7937" width="72.28515625" style="71" customWidth="1"/>
    <col min="7938" max="7938" width="13.85546875" style="71" customWidth="1"/>
    <col min="7939" max="7939" width="12.140625" style="71" customWidth="1"/>
    <col min="7940" max="7940" width="11" style="71" customWidth="1"/>
    <col min="7941" max="7941" width="14.140625" style="71" customWidth="1"/>
    <col min="7942" max="7942" width="11.85546875" style="71" customWidth="1"/>
    <col min="7943" max="7943" width="9.5703125" style="71" customWidth="1"/>
    <col min="7944" max="7944" width="14.7109375" style="71" customWidth="1"/>
    <col min="7945" max="7946" width="9.5703125" style="71" customWidth="1"/>
    <col min="7947" max="7947" width="14.28515625" style="71" customWidth="1"/>
    <col min="7948" max="7948" width="13.140625" style="71" customWidth="1"/>
    <col min="7949" max="7951" width="10.7109375" style="71" customWidth="1"/>
    <col min="7952" max="7952" width="9.140625" style="71"/>
    <col min="7953" max="7953" width="12.85546875" style="71" customWidth="1"/>
    <col min="7954" max="7954" width="23.42578125" style="71" customWidth="1"/>
    <col min="7955" max="7956" width="9.140625" style="71"/>
    <col min="7957" max="7957" width="10.5703125" style="71" customWidth="1"/>
    <col min="7958" max="7958" width="11.28515625" style="71" customWidth="1"/>
    <col min="7959" max="8192" width="9.140625" style="71"/>
    <col min="8193" max="8193" width="72.28515625" style="71" customWidth="1"/>
    <col min="8194" max="8194" width="13.85546875" style="71" customWidth="1"/>
    <col min="8195" max="8195" width="12.140625" style="71" customWidth="1"/>
    <col min="8196" max="8196" width="11" style="71" customWidth="1"/>
    <col min="8197" max="8197" width="14.140625" style="71" customWidth="1"/>
    <col min="8198" max="8198" width="11.85546875" style="71" customWidth="1"/>
    <col min="8199" max="8199" width="9.5703125" style="71" customWidth="1"/>
    <col min="8200" max="8200" width="14.7109375" style="71" customWidth="1"/>
    <col min="8201" max="8202" width="9.5703125" style="71" customWidth="1"/>
    <col min="8203" max="8203" width="14.28515625" style="71" customWidth="1"/>
    <col min="8204" max="8204" width="13.140625" style="71" customWidth="1"/>
    <col min="8205" max="8207" width="10.7109375" style="71" customWidth="1"/>
    <col min="8208" max="8208" width="9.140625" style="71"/>
    <col min="8209" max="8209" width="12.85546875" style="71" customWidth="1"/>
    <col min="8210" max="8210" width="23.42578125" style="71" customWidth="1"/>
    <col min="8211" max="8212" width="9.140625" style="71"/>
    <col min="8213" max="8213" width="10.5703125" style="71" customWidth="1"/>
    <col min="8214" max="8214" width="11.28515625" style="71" customWidth="1"/>
    <col min="8215" max="8448" width="9.140625" style="71"/>
    <col min="8449" max="8449" width="72.28515625" style="71" customWidth="1"/>
    <col min="8450" max="8450" width="13.85546875" style="71" customWidth="1"/>
    <col min="8451" max="8451" width="12.140625" style="71" customWidth="1"/>
    <col min="8452" max="8452" width="11" style="71" customWidth="1"/>
    <col min="8453" max="8453" width="14.140625" style="71" customWidth="1"/>
    <col min="8454" max="8454" width="11.85546875" style="71" customWidth="1"/>
    <col min="8455" max="8455" width="9.5703125" style="71" customWidth="1"/>
    <col min="8456" max="8456" width="14.7109375" style="71" customWidth="1"/>
    <col min="8457" max="8458" width="9.5703125" style="71" customWidth="1"/>
    <col min="8459" max="8459" width="14.28515625" style="71" customWidth="1"/>
    <col min="8460" max="8460" width="13.140625" style="71" customWidth="1"/>
    <col min="8461" max="8463" width="10.7109375" style="71" customWidth="1"/>
    <col min="8464" max="8464" width="9.140625" style="71"/>
    <col min="8465" max="8465" width="12.85546875" style="71" customWidth="1"/>
    <col min="8466" max="8466" width="23.42578125" style="71" customWidth="1"/>
    <col min="8467" max="8468" width="9.140625" style="71"/>
    <col min="8469" max="8469" width="10.5703125" style="71" customWidth="1"/>
    <col min="8470" max="8470" width="11.28515625" style="71" customWidth="1"/>
    <col min="8471" max="8704" width="9.140625" style="71"/>
    <col min="8705" max="8705" width="72.28515625" style="71" customWidth="1"/>
    <col min="8706" max="8706" width="13.85546875" style="71" customWidth="1"/>
    <col min="8707" max="8707" width="12.140625" style="71" customWidth="1"/>
    <col min="8708" max="8708" width="11" style="71" customWidth="1"/>
    <col min="8709" max="8709" width="14.140625" style="71" customWidth="1"/>
    <col min="8710" max="8710" width="11.85546875" style="71" customWidth="1"/>
    <col min="8711" max="8711" width="9.5703125" style="71" customWidth="1"/>
    <col min="8712" max="8712" width="14.7109375" style="71" customWidth="1"/>
    <col min="8713" max="8714" width="9.5703125" style="71" customWidth="1"/>
    <col min="8715" max="8715" width="14.28515625" style="71" customWidth="1"/>
    <col min="8716" max="8716" width="13.140625" style="71" customWidth="1"/>
    <col min="8717" max="8719" width="10.7109375" style="71" customWidth="1"/>
    <col min="8720" max="8720" width="9.140625" style="71"/>
    <col min="8721" max="8721" width="12.85546875" style="71" customWidth="1"/>
    <col min="8722" max="8722" width="23.42578125" style="71" customWidth="1"/>
    <col min="8723" max="8724" width="9.140625" style="71"/>
    <col min="8725" max="8725" width="10.5703125" style="71" customWidth="1"/>
    <col min="8726" max="8726" width="11.28515625" style="71" customWidth="1"/>
    <col min="8727" max="8960" width="9.140625" style="71"/>
    <col min="8961" max="8961" width="72.28515625" style="71" customWidth="1"/>
    <col min="8962" max="8962" width="13.85546875" style="71" customWidth="1"/>
    <col min="8963" max="8963" width="12.140625" style="71" customWidth="1"/>
    <col min="8964" max="8964" width="11" style="71" customWidth="1"/>
    <col min="8965" max="8965" width="14.140625" style="71" customWidth="1"/>
    <col min="8966" max="8966" width="11.85546875" style="71" customWidth="1"/>
    <col min="8967" max="8967" width="9.5703125" style="71" customWidth="1"/>
    <col min="8968" max="8968" width="14.7109375" style="71" customWidth="1"/>
    <col min="8969" max="8970" width="9.5703125" style="71" customWidth="1"/>
    <col min="8971" max="8971" width="14.28515625" style="71" customWidth="1"/>
    <col min="8972" max="8972" width="13.140625" style="71" customWidth="1"/>
    <col min="8973" max="8975" width="10.7109375" style="71" customWidth="1"/>
    <col min="8976" max="8976" width="9.140625" style="71"/>
    <col min="8977" max="8977" width="12.85546875" style="71" customWidth="1"/>
    <col min="8978" max="8978" width="23.42578125" style="71" customWidth="1"/>
    <col min="8979" max="8980" width="9.140625" style="71"/>
    <col min="8981" max="8981" width="10.5703125" style="71" customWidth="1"/>
    <col min="8982" max="8982" width="11.28515625" style="71" customWidth="1"/>
    <col min="8983" max="9216" width="9.140625" style="71"/>
    <col min="9217" max="9217" width="72.28515625" style="71" customWidth="1"/>
    <col min="9218" max="9218" width="13.85546875" style="71" customWidth="1"/>
    <col min="9219" max="9219" width="12.140625" style="71" customWidth="1"/>
    <col min="9220" max="9220" width="11" style="71" customWidth="1"/>
    <col min="9221" max="9221" width="14.140625" style="71" customWidth="1"/>
    <col min="9222" max="9222" width="11.85546875" style="71" customWidth="1"/>
    <col min="9223" max="9223" width="9.5703125" style="71" customWidth="1"/>
    <col min="9224" max="9224" width="14.7109375" style="71" customWidth="1"/>
    <col min="9225" max="9226" width="9.5703125" style="71" customWidth="1"/>
    <col min="9227" max="9227" width="14.28515625" style="71" customWidth="1"/>
    <col min="9228" max="9228" width="13.140625" style="71" customWidth="1"/>
    <col min="9229" max="9231" width="10.7109375" style="71" customWidth="1"/>
    <col min="9232" max="9232" width="9.140625" style="71"/>
    <col min="9233" max="9233" width="12.85546875" style="71" customWidth="1"/>
    <col min="9234" max="9234" width="23.42578125" style="71" customWidth="1"/>
    <col min="9235" max="9236" width="9.140625" style="71"/>
    <col min="9237" max="9237" width="10.5703125" style="71" customWidth="1"/>
    <col min="9238" max="9238" width="11.28515625" style="71" customWidth="1"/>
    <col min="9239" max="9472" width="9.140625" style="71"/>
    <col min="9473" max="9473" width="72.28515625" style="71" customWidth="1"/>
    <col min="9474" max="9474" width="13.85546875" style="71" customWidth="1"/>
    <col min="9475" max="9475" width="12.140625" style="71" customWidth="1"/>
    <col min="9476" max="9476" width="11" style="71" customWidth="1"/>
    <col min="9477" max="9477" width="14.140625" style="71" customWidth="1"/>
    <col min="9478" max="9478" width="11.85546875" style="71" customWidth="1"/>
    <col min="9479" max="9479" width="9.5703125" style="71" customWidth="1"/>
    <col min="9480" max="9480" width="14.7109375" style="71" customWidth="1"/>
    <col min="9481" max="9482" width="9.5703125" style="71" customWidth="1"/>
    <col min="9483" max="9483" width="14.28515625" style="71" customWidth="1"/>
    <col min="9484" max="9484" width="13.140625" style="71" customWidth="1"/>
    <col min="9485" max="9487" width="10.7109375" style="71" customWidth="1"/>
    <col min="9488" max="9488" width="9.140625" style="71"/>
    <col min="9489" max="9489" width="12.85546875" style="71" customWidth="1"/>
    <col min="9490" max="9490" width="23.42578125" style="71" customWidth="1"/>
    <col min="9491" max="9492" width="9.140625" style="71"/>
    <col min="9493" max="9493" width="10.5703125" style="71" customWidth="1"/>
    <col min="9494" max="9494" width="11.28515625" style="71" customWidth="1"/>
    <col min="9495" max="9728" width="9.140625" style="71"/>
    <col min="9729" max="9729" width="72.28515625" style="71" customWidth="1"/>
    <col min="9730" max="9730" width="13.85546875" style="71" customWidth="1"/>
    <col min="9731" max="9731" width="12.140625" style="71" customWidth="1"/>
    <col min="9732" max="9732" width="11" style="71" customWidth="1"/>
    <col min="9733" max="9733" width="14.140625" style="71" customWidth="1"/>
    <col min="9734" max="9734" width="11.85546875" style="71" customWidth="1"/>
    <col min="9735" max="9735" width="9.5703125" style="71" customWidth="1"/>
    <col min="9736" max="9736" width="14.7109375" style="71" customWidth="1"/>
    <col min="9737" max="9738" width="9.5703125" style="71" customWidth="1"/>
    <col min="9739" max="9739" width="14.28515625" style="71" customWidth="1"/>
    <col min="9740" max="9740" width="13.140625" style="71" customWidth="1"/>
    <col min="9741" max="9743" width="10.7109375" style="71" customWidth="1"/>
    <col min="9744" max="9744" width="9.140625" style="71"/>
    <col min="9745" max="9745" width="12.85546875" style="71" customWidth="1"/>
    <col min="9746" max="9746" width="23.42578125" style="71" customWidth="1"/>
    <col min="9747" max="9748" width="9.140625" style="71"/>
    <col min="9749" max="9749" width="10.5703125" style="71" customWidth="1"/>
    <col min="9750" max="9750" width="11.28515625" style="71" customWidth="1"/>
    <col min="9751" max="9984" width="9.140625" style="71"/>
    <col min="9985" max="9985" width="72.28515625" style="71" customWidth="1"/>
    <col min="9986" max="9986" width="13.85546875" style="71" customWidth="1"/>
    <col min="9987" max="9987" width="12.140625" style="71" customWidth="1"/>
    <col min="9988" max="9988" width="11" style="71" customWidth="1"/>
    <col min="9989" max="9989" width="14.140625" style="71" customWidth="1"/>
    <col min="9990" max="9990" width="11.85546875" style="71" customWidth="1"/>
    <col min="9991" max="9991" width="9.5703125" style="71" customWidth="1"/>
    <col min="9992" max="9992" width="14.7109375" style="71" customWidth="1"/>
    <col min="9993" max="9994" width="9.5703125" style="71" customWidth="1"/>
    <col min="9995" max="9995" width="14.28515625" style="71" customWidth="1"/>
    <col min="9996" max="9996" width="13.140625" style="71" customWidth="1"/>
    <col min="9997" max="9999" width="10.7109375" style="71" customWidth="1"/>
    <col min="10000" max="10000" width="9.140625" style="71"/>
    <col min="10001" max="10001" width="12.85546875" style="71" customWidth="1"/>
    <col min="10002" max="10002" width="23.42578125" style="71" customWidth="1"/>
    <col min="10003" max="10004" width="9.140625" style="71"/>
    <col min="10005" max="10005" width="10.5703125" style="71" customWidth="1"/>
    <col min="10006" max="10006" width="11.28515625" style="71" customWidth="1"/>
    <col min="10007" max="10240" width="9.140625" style="71"/>
    <col min="10241" max="10241" width="72.28515625" style="71" customWidth="1"/>
    <col min="10242" max="10242" width="13.85546875" style="71" customWidth="1"/>
    <col min="10243" max="10243" width="12.140625" style="71" customWidth="1"/>
    <col min="10244" max="10244" width="11" style="71" customWidth="1"/>
    <col min="10245" max="10245" width="14.140625" style="71" customWidth="1"/>
    <col min="10246" max="10246" width="11.85546875" style="71" customWidth="1"/>
    <col min="10247" max="10247" width="9.5703125" style="71" customWidth="1"/>
    <col min="10248" max="10248" width="14.7109375" style="71" customWidth="1"/>
    <col min="10249" max="10250" width="9.5703125" style="71" customWidth="1"/>
    <col min="10251" max="10251" width="14.28515625" style="71" customWidth="1"/>
    <col min="10252" max="10252" width="13.140625" style="71" customWidth="1"/>
    <col min="10253" max="10255" width="10.7109375" style="71" customWidth="1"/>
    <col min="10256" max="10256" width="9.140625" style="71"/>
    <col min="10257" max="10257" width="12.85546875" style="71" customWidth="1"/>
    <col min="10258" max="10258" width="23.42578125" style="71" customWidth="1"/>
    <col min="10259" max="10260" width="9.140625" style="71"/>
    <col min="10261" max="10261" width="10.5703125" style="71" customWidth="1"/>
    <col min="10262" max="10262" width="11.28515625" style="71" customWidth="1"/>
    <col min="10263" max="10496" width="9.140625" style="71"/>
    <col min="10497" max="10497" width="72.28515625" style="71" customWidth="1"/>
    <col min="10498" max="10498" width="13.85546875" style="71" customWidth="1"/>
    <col min="10499" max="10499" width="12.140625" style="71" customWidth="1"/>
    <col min="10500" max="10500" width="11" style="71" customWidth="1"/>
    <col min="10501" max="10501" width="14.140625" style="71" customWidth="1"/>
    <col min="10502" max="10502" width="11.85546875" style="71" customWidth="1"/>
    <col min="10503" max="10503" width="9.5703125" style="71" customWidth="1"/>
    <col min="10504" max="10504" width="14.7109375" style="71" customWidth="1"/>
    <col min="10505" max="10506" width="9.5703125" style="71" customWidth="1"/>
    <col min="10507" max="10507" width="14.28515625" style="71" customWidth="1"/>
    <col min="10508" max="10508" width="13.140625" style="71" customWidth="1"/>
    <col min="10509" max="10511" width="10.7109375" style="71" customWidth="1"/>
    <col min="10512" max="10512" width="9.140625" style="71"/>
    <col min="10513" max="10513" width="12.85546875" style="71" customWidth="1"/>
    <col min="10514" max="10514" width="23.42578125" style="71" customWidth="1"/>
    <col min="10515" max="10516" width="9.140625" style="71"/>
    <col min="10517" max="10517" width="10.5703125" style="71" customWidth="1"/>
    <col min="10518" max="10518" width="11.28515625" style="71" customWidth="1"/>
    <col min="10519" max="10752" width="9.140625" style="71"/>
    <col min="10753" max="10753" width="72.28515625" style="71" customWidth="1"/>
    <col min="10754" max="10754" width="13.85546875" style="71" customWidth="1"/>
    <col min="10755" max="10755" width="12.140625" style="71" customWidth="1"/>
    <col min="10756" max="10756" width="11" style="71" customWidth="1"/>
    <col min="10757" max="10757" width="14.140625" style="71" customWidth="1"/>
    <col min="10758" max="10758" width="11.85546875" style="71" customWidth="1"/>
    <col min="10759" max="10759" width="9.5703125" style="71" customWidth="1"/>
    <col min="10760" max="10760" width="14.7109375" style="71" customWidth="1"/>
    <col min="10761" max="10762" width="9.5703125" style="71" customWidth="1"/>
    <col min="10763" max="10763" width="14.28515625" style="71" customWidth="1"/>
    <col min="10764" max="10764" width="13.140625" style="71" customWidth="1"/>
    <col min="10765" max="10767" width="10.7109375" style="71" customWidth="1"/>
    <col min="10768" max="10768" width="9.140625" style="71"/>
    <col min="10769" max="10769" width="12.85546875" style="71" customWidth="1"/>
    <col min="10770" max="10770" width="23.42578125" style="71" customWidth="1"/>
    <col min="10771" max="10772" width="9.140625" style="71"/>
    <col min="10773" max="10773" width="10.5703125" style="71" customWidth="1"/>
    <col min="10774" max="10774" width="11.28515625" style="71" customWidth="1"/>
    <col min="10775" max="11008" width="9.140625" style="71"/>
    <col min="11009" max="11009" width="72.28515625" style="71" customWidth="1"/>
    <col min="11010" max="11010" width="13.85546875" style="71" customWidth="1"/>
    <col min="11011" max="11011" width="12.140625" style="71" customWidth="1"/>
    <col min="11012" max="11012" width="11" style="71" customWidth="1"/>
    <col min="11013" max="11013" width="14.140625" style="71" customWidth="1"/>
    <col min="11014" max="11014" width="11.85546875" style="71" customWidth="1"/>
    <col min="11015" max="11015" width="9.5703125" style="71" customWidth="1"/>
    <col min="11016" max="11016" width="14.7109375" style="71" customWidth="1"/>
    <col min="11017" max="11018" width="9.5703125" style="71" customWidth="1"/>
    <col min="11019" max="11019" width="14.28515625" style="71" customWidth="1"/>
    <col min="11020" max="11020" width="13.140625" style="71" customWidth="1"/>
    <col min="11021" max="11023" width="10.7109375" style="71" customWidth="1"/>
    <col min="11024" max="11024" width="9.140625" style="71"/>
    <col min="11025" max="11025" width="12.85546875" style="71" customWidth="1"/>
    <col min="11026" max="11026" width="23.42578125" style="71" customWidth="1"/>
    <col min="11027" max="11028" width="9.140625" style="71"/>
    <col min="11029" max="11029" width="10.5703125" style="71" customWidth="1"/>
    <col min="11030" max="11030" width="11.28515625" style="71" customWidth="1"/>
    <col min="11031" max="11264" width="9.140625" style="71"/>
    <col min="11265" max="11265" width="72.28515625" style="71" customWidth="1"/>
    <col min="11266" max="11266" width="13.85546875" style="71" customWidth="1"/>
    <col min="11267" max="11267" width="12.140625" style="71" customWidth="1"/>
    <col min="11268" max="11268" width="11" style="71" customWidth="1"/>
    <col min="11269" max="11269" width="14.140625" style="71" customWidth="1"/>
    <col min="11270" max="11270" width="11.85546875" style="71" customWidth="1"/>
    <col min="11271" max="11271" width="9.5703125" style="71" customWidth="1"/>
    <col min="11272" max="11272" width="14.7109375" style="71" customWidth="1"/>
    <col min="11273" max="11274" width="9.5703125" style="71" customWidth="1"/>
    <col min="11275" max="11275" width="14.28515625" style="71" customWidth="1"/>
    <col min="11276" max="11276" width="13.140625" style="71" customWidth="1"/>
    <col min="11277" max="11279" width="10.7109375" style="71" customWidth="1"/>
    <col min="11280" max="11280" width="9.140625" style="71"/>
    <col min="11281" max="11281" width="12.85546875" style="71" customWidth="1"/>
    <col min="11282" max="11282" width="23.42578125" style="71" customWidth="1"/>
    <col min="11283" max="11284" width="9.140625" style="71"/>
    <col min="11285" max="11285" width="10.5703125" style="71" customWidth="1"/>
    <col min="11286" max="11286" width="11.28515625" style="71" customWidth="1"/>
    <col min="11287" max="11520" width="9.140625" style="71"/>
    <col min="11521" max="11521" width="72.28515625" style="71" customWidth="1"/>
    <col min="11522" max="11522" width="13.85546875" style="71" customWidth="1"/>
    <col min="11523" max="11523" width="12.140625" style="71" customWidth="1"/>
    <col min="11524" max="11524" width="11" style="71" customWidth="1"/>
    <col min="11525" max="11525" width="14.140625" style="71" customWidth="1"/>
    <col min="11526" max="11526" width="11.85546875" style="71" customWidth="1"/>
    <col min="11527" max="11527" width="9.5703125" style="71" customWidth="1"/>
    <col min="11528" max="11528" width="14.7109375" style="71" customWidth="1"/>
    <col min="11529" max="11530" width="9.5703125" style="71" customWidth="1"/>
    <col min="11531" max="11531" width="14.28515625" style="71" customWidth="1"/>
    <col min="11532" max="11532" width="13.140625" style="71" customWidth="1"/>
    <col min="11533" max="11535" width="10.7109375" style="71" customWidth="1"/>
    <col min="11536" max="11536" width="9.140625" style="71"/>
    <col min="11537" max="11537" width="12.85546875" style="71" customWidth="1"/>
    <col min="11538" max="11538" width="23.42578125" style="71" customWidth="1"/>
    <col min="11539" max="11540" width="9.140625" style="71"/>
    <col min="11541" max="11541" width="10.5703125" style="71" customWidth="1"/>
    <col min="11542" max="11542" width="11.28515625" style="71" customWidth="1"/>
    <col min="11543" max="11776" width="9.140625" style="71"/>
    <col min="11777" max="11777" width="72.28515625" style="71" customWidth="1"/>
    <col min="11778" max="11778" width="13.85546875" style="71" customWidth="1"/>
    <col min="11779" max="11779" width="12.140625" style="71" customWidth="1"/>
    <col min="11780" max="11780" width="11" style="71" customWidth="1"/>
    <col min="11781" max="11781" width="14.140625" style="71" customWidth="1"/>
    <col min="11782" max="11782" width="11.85546875" style="71" customWidth="1"/>
    <col min="11783" max="11783" width="9.5703125" style="71" customWidth="1"/>
    <col min="11784" max="11784" width="14.7109375" style="71" customWidth="1"/>
    <col min="11785" max="11786" width="9.5703125" style="71" customWidth="1"/>
    <col min="11787" max="11787" width="14.28515625" style="71" customWidth="1"/>
    <col min="11788" max="11788" width="13.140625" style="71" customWidth="1"/>
    <col min="11789" max="11791" width="10.7109375" style="71" customWidth="1"/>
    <col min="11792" max="11792" width="9.140625" style="71"/>
    <col min="11793" max="11793" width="12.85546875" style="71" customWidth="1"/>
    <col min="11794" max="11794" width="23.42578125" style="71" customWidth="1"/>
    <col min="11795" max="11796" width="9.140625" style="71"/>
    <col min="11797" max="11797" width="10.5703125" style="71" customWidth="1"/>
    <col min="11798" max="11798" width="11.28515625" style="71" customWidth="1"/>
    <col min="11799" max="12032" width="9.140625" style="71"/>
    <col min="12033" max="12033" width="72.28515625" style="71" customWidth="1"/>
    <col min="12034" max="12034" width="13.85546875" style="71" customWidth="1"/>
    <col min="12035" max="12035" width="12.140625" style="71" customWidth="1"/>
    <col min="12036" max="12036" width="11" style="71" customWidth="1"/>
    <col min="12037" max="12037" width="14.140625" style="71" customWidth="1"/>
    <col min="12038" max="12038" width="11.85546875" style="71" customWidth="1"/>
    <col min="12039" max="12039" width="9.5703125" style="71" customWidth="1"/>
    <col min="12040" max="12040" width="14.7109375" style="71" customWidth="1"/>
    <col min="12041" max="12042" width="9.5703125" style="71" customWidth="1"/>
    <col min="12043" max="12043" width="14.28515625" style="71" customWidth="1"/>
    <col min="12044" max="12044" width="13.140625" style="71" customWidth="1"/>
    <col min="12045" max="12047" width="10.7109375" style="71" customWidth="1"/>
    <col min="12048" max="12048" width="9.140625" style="71"/>
    <col min="12049" max="12049" width="12.85546875" style="71" customWidth="1"/>
    <col min="12050" max="12050" width="23.42578125" style="71" customWidth="1"/>
    <col min="12051" max="12052" width="9.140625" style="71"/>
    <col min="12053" max="12053" width="10.5703125" style="71" customWidth="1"/>
    <col min="12054" max="12054" width="11.28515625" style="71" customWidth="1"/>
    <col min="12055" max="12288" width="9.140625" style="71"/>
    <col min="12289" max="12289" width="72.28515625" style="71" customWidth="1"/>
    <col min="12290" max="12290" width="13.85546875" style="71" customWidth="1"/>
    <col min="12291" max="12291" width="12.140625" style="71" customWidth="1"/>
    <col min="12292" max="12292" width="11" style="71" customWidth="1"/>
    <col min="12293" max="12293" width="14.140625" style="71" customWidth="1"/>
    <col min="12294" max="12294" width="11.85546875" style="71" customWidth="1"/>
    <col min="12295" max="12295" width="9.5703125" style="71" customWidth="1"/>
    <col min="12296" max="12296" width="14.7109375" style="71" customWidth="1"/>
    <col min="12297" max="12298" width="9.5703125" style="71" customWidth="1"/>
    <col min="12299" max="12299" width="14.28515625" style="71" customWidth="1"/>
    <col min="12300" max="12300" width="13.140625" style="71" customWidth="1"/>
    <col min="12301" max="12303" width="10.7109375" style="71" customWidth="1"/>
    <col min="12304" max="12304" width="9.140625" style="71"/>
    <col min="12305" max="12305" width="12.85546875" style="71" customWidth="1"/>
    <col min="12306" max="12306" width="23.42578125" style="71" customWidth="1"/>
    <col min="12307" max="12308" width="9.140625" style="71"/>
    <col min="12309" max="12309" width="10.5703125" style="71" customWidth="1"/>
    <col min="12310" max="12310" width="11.28515625" style="71" customWidth="1"/>
    <col min="12311" max="12544" width="9.140625" style="71"/>
    <col min="12545" max="12545" width="72.28515625" style="71" customWidth="1"/>
    <col min="12546" max="12546" width="13.85546875" style="71" customWidth="1"/>
    <col min="12547" max="12547" width="12.140625" style="71" customWidth="1"/>
    <col min="12548" max="12548" width="11" style="71" customWidth="1"/>
    <col min="12549" max="12549" width="14.140625" style="71" customWidth="1"/>
    <col min="12550" max="12550" width="11.85546875" style="71" customWidth="1"/>
    <col min="12551" max="12551" width="9.5703125" style="71" customWidth="1"/>
    <col min="12552" max="12552" width="14.7109375" style="71" customWidth="1"/>
    <col min="12553" max="12554" width="9.5703125" style="71" customWidth="1"/>
    <col min="12555" max="12555" width="14.28515625" style="71" customWidth="1"/>
    <col min="12556" max="12556" width="13.140625" style="71" customWidth="1"/>
    <col min="12557" max="12559" width="10.7109375" style="71" customWidth="1"/>
    <col min="12560" max="12560" width="9.140625" style="71"/>
    <col min="12561" max="12561" width="12.85546875" style="71" customWidth="1"/>
    <col min="12562" max="12562" width="23.42578125" style="71" customWidth="1"/>
    <col min="12563" max="12564" width="9.140625" style="71"/>
    <col min="12565" max="12565" width="10.5703125" style="71" customWidth="1"/>
    <col min="12566" max="12566" width="11.28515625" style="71" customWidth="1"/>
    <col min="12567" max="12800" width="9.140625" style="71"/>
    <col min="12801" max="12801" width="72.28515625" style="71" customWidth="1"/>
    <col min="12802" max="12802" width="13.85546875" style="71" customWidth="1"/>
    <col min="12803" max="12803" width="12.140625" style="71" customWidth="1"/>
    <col min="12804" max="12804" width="11" style="71" customWidth="1"/>
    <col min="12805" max="12805" width="14.140625" style="71" customWidth="1"/>
    <col min="12806" max="12806" width="11.85546875" style="71" customWidth="1"/>
    <col min="12807" max="12807" width="9.5703125" style="71" customWidth="1"/>
    <col min="12808" max="12808" width="14.7109375" style="71" customWidth="1"/>
    <col min="12809" max="12810" width="9.5703125" style="71" customWidth="1"/>
    <col min="12811" max="12811" width="14.28515625" style="71" customWidth="1"/>
    <col min="12812" max="12812" width="13.140625" style="71" customWidth="1"/>
    <col min="12813" max="12815" width="10.7109375" style="71" customWidth="1"/>
    <col min="12816" max="12816" width="9.140625" style="71"/>
    <col min="12817" max="12817" width="12.85546875" style="71" customWidth="1"/>
    <col min="12818" max="12818" width="23.42578125" style="71" customWidth="1"/>
    <col min="12819" max="12820" width="9.140625" style="71"/>
    <col min="12821" max="12821" width="10.5703125" style="71" customWidth="1"/>
    <col min="12822" max="12822" width="11.28515625" style="71" customWidth="1"/>
    <col min="12823" max="13056" width="9.140625" style="71"/>
    <col min="13057" max="13057" width="72.28515625" style="71" customWidth="1"/>
    <col min="13058" max="13058" width="13.85546875" style="71" customWidth="1"/>
    <col min="13059" max="13059" width="12.140625" style="71" customWidth="1"/>
    <col min="13060" max="13060" width="11" style="71" customWidth="1"/>
    <col min="13061" max="13061" width="14.140625" style="71" customWidth="1"/>
    <col min="13062" max="13062" width="11.85546875" style="71" customWidth="1"/>
    <col min="13063" max="13063" width="9.5703125" style="71" customWidth="1"/>
    <col min="13064" max="13064" width="14.7109375" style="71" customWidth="1"/>
    <col min="13065" max="13066" width="9.5703125" style="71" customWidth="1"/>
    <col min="13067" max="13067" width="14.28515625" style="71" customWidth="1"/>
    <col min="13068" max="13068" width="13.140625" style="71" customWidth="1"/>
    <col min="13069" max="13071" width="10.7109375" style="71" customWidth="1"/>
    <col min="13072" max="13072" width="9.140625" style="71"/>
    <col min="13073" max="13073" width="12.85546875" style="71" customWidth="1"/>
    <col min="13074" max="13074" width="23.42578125" style="71" customWidth="1"/>
    <col min="13075" max="13076" width="9.140625" style="71"/>
    <col min="13077" max="13077" width="10.5703125" style="71" customWidth="1"/>
    <col min="13078" max="13078" width="11.28515625" style="71" customWidth="1"/>
    <col min="13079" max="13312" width="9.140625" style="71"/>
    <col min="13313" max="13313" width="72.28515625" style="71" customWidth="1"/>
    <col min="13314" max="13314" width="13.85546875" style="71" customWidth="1"/>
    <col min="13315" max="13315" width="12.140625" style="71" customWidth="1"/>
    <col min="13316" max="13316" width="11" style="71" customWidth="1"/>
    <col min="13317" max="13317" width="14.140625" style="71" customWidth="1"/>
    <col min="13318" max="13318" width="11.85546875" style="71" customWidth="1"/>
    <col min="13319" max="13319" width="9.5703125" style="71" customWidth="1"/>
    <col min="13320" max="13320" width="14.7109375" style="71" customWidth="1"/>
    <col min="13321" max="13322" width="9.5703125" style="71" customWidth="1"/>
    <col min="13323" max="13323" width="14.28515625" style="71" customWidth="1"/>
    <col min="13324" max="13324" width="13.140625" style="71" customWidth="1"/>
    <col min="13325" max="13327" width="10.7109375" style="71" customWidth="1"/>
    <col min="13328" max="13328" width="9.140625" style="71"/>
    <col min="13329" max="13329" width="12.85546875" style="71" customWidth="1"/>
    <col min="13330" max="13330" width="23.42578125" style="71" customWidth="1"/>
    <col min="13331" max="13332" width="9.140625" style="71"/>
    <col min="13333" max="13333" width="10.5703125" style="71" customWidth="1"/>
    <col min="13334" max="13334" width="11.28515625" style="71" customWidth="1"/>
    <col min="13335" max="13568" width="9.140625" style="71"/>
    <col min="13569" max="13569" width="72.28515625" style="71" customWidth="1"/>
    <col min="13570" max="13570" width="13.85546875" style="71" customWidth="1"/>
    <col min="13571" max="13571" width="12.140625" style="71" customWidth="1"/>
    <col min="13572" max="13572" width="11" style="71" customWidth="1"/>
    <col min="13573" max="13573" width="14.140625" style="71" customWidth="1"/>
    <col min="13574" max="13574" width="11.85546875" style="71" customWidth="1"/>
    <col min="13575" max="13575" width="9.5703125" style="71" customWidth="1"/>
    <col min="13576" max="13576" width="14.7109375" style="71" customWidth="1"/>
    <col min="13577" max="13578" width="9.5703125" style="71" customWidth="1"/>
    <col min="13579" max="13579" width="14.28515625" style="71" customWidth="1"/>
    <col min="13580" max="13580" width="13.140625" style="71" customWidth="1"/>
    <col min="13581" max="13583" width="10.7109375" style="71" customWidth="1"/>
    <col min="13584" max="13584" width="9.140625" style="71"/>
    <col min="13585" max="13585" width="12.85546875" style="71" customWidth="1"/>
    <col min="13586" max="13586" width="23.42578125" style="71" customWidth="1"/>
    <col min="13587" max="13588" width="9.140625" style="71"/>
    <col min="13589" max="13589" width="10.5703125" style="71" customWidth="1"/>
    <col min="13590" max="13590" width="11.28515625" style="71" customWidth="1"/>
    <col min="13591" max="13824" width="9.140625" style="71"/>
    <col min="13825" max="13825" width="72.28515625" style="71" customWidth="1"/>
    <col min="13826" max="13826" width="13.85546875" style="71" customWidth="1"/>
    <col min="13827" max="13827" width="12.140625" style="71" customWidth="1"/>
    <col min="13828" max="13828" width="11" style="71" customWidth="1"/>
    <col min="13829" max="13829" width="14.140625" style="71" customWidth="1"/>
    <col min="13830" max="13830" width="11.85546875" style="71" customWidth="1"/>
    <col min="13831" max="13831" width="9.5703125" style="71" customWidth="1"/>
    <col min="13832" max="13832" width="14.7109375" style="71" customWidth="1"/>
    <col min="13833" max="13834" width="9.5703125" style="71" customWidth="1"/>
    <col min="13835" max="13835" width="14.28515625" style="71" customWidth="1"/>
    <col min="13836" max="13836" width="13.140625" style="71" customWidth="1"/>
    <col min="13837" max="13839" width="10.7109375" style="71" customWidth="1"/>
    <col min="13840" max="13840" width="9.140625" style="71"/>
    <col min="13841" max="13841" width="12.85546875" style="71" customWidth="1"/>
    <col min="13842" max="13842" width="23.42578125" style="71" customWidth="1"/>
    <col min="13843" max="13844" width="9.140625" style="71"/>
    <col min="13845" max="13845" width="10.5703125" style="71" customWidth="1"/>
    <col min="13846" max="13846" width="11.28515625" style="71" customWidth="1"/>
    <col min="13847" max="14080" width="9.140625" style="71"/>
    <col min="14081" max="14081" width="72.28515625" style="71" customWidth="1"/>
    <col min="14082" max="14082" width="13.85546875" style="71" customWidth="1"/>
    <col min="14083" max="14083" width="12.140625" style="71" customWidth="1"/>
    <col min="14084" max="14084" width="11" style="71" customWidth="1"/>
    <col min="14085" max="14085" width="14.140625" style="71" customWidth="1"/>
    <col min="14086" max="14086" width="11.85546875" style="71" customWidth="1"/>
    <col min="14087" max="14087" width="9.5703125" style="71" customWidth="1"/>
    <col min="14088" max="14088" width="14.7109375" style="71" customWidth="1"/>
    <col min="14089" max="14090" width="9.5703125" style="71" customWidth="1"/>
    <col min="14091" max="14091" width="14.28515625" style="71" customWidth="1"/>
    <col min="14092" max="14092" width="13.140625" style="71" customWidth="1"/>
    <col min="14093" max="14095" width="10.7109375" style="71" customWidth="1"/>
    <col min="14096" max="14096" width="9.140625" style="71"/>
    <col min="14097" max="14097" width="12.85546875" style="71" customWidth="1"/>
    <col min="14098" max="14098" width="23.42578125" style="71" customWidth="1"/>
    <col min="14099" max="14100" width="9.140625" style="71"/>
    <col min="14101" max="14101" width="10.5703125" style="71" customWidth="1"/>
    <col min="14102" max="14102" width="11.28515625" style="71" customWidth="1"/>
    <col min="14103" max="14336" width="9.140625" style="71"/>
    <col min="14337" max="14337" width="72.28515625" style="71" customWidth="1"/>
    <col min="14338" max="14338" width="13.85546875" style="71" customWidth="1"/>
    <col min="14339" max="14339" width="12.140625" style="71" customWidth="1"/>
    <col min="14340" max="14340" width="11" style="71" customWidth="1"/>
    <col min="14341" max="14341" width="14.140625" style="71" customWidth="1"/>
    <col min="14342" max="14342" width="11.85546875" style="71" customWidth="1"/>
    <col min="14343" max="14343" width="9.5703125" style="71" customWidth="1"/>
    <col min="14344" max="14344" width="14.7109375" style="71" customWidth="1"/>
    <col min="14345" max="14346" width="9.5703125" style="71" customWidth="1"/>
    <col min="14347" max="14347" width="14.28515625" style="71" customWidth="1"/>
    <col min="14348" max="14348" width="13.140625" style="71" customWidth="1"/>
    <col min="14349" max="14351" width="10.7109375" style="71" customWidth="1"/>
    <col min="14352" max="14352" width="9.140625" style="71"/>
    <col min="14353" max="14353" width="12.85546875" style="71" customWidth="1"/>
    <col min="14354" max="14354" width="23.42578125" style="71" customWidth="1"/>
    <col min="14355" max="14356" width="9.140625" style="71"/>
    <col min="14357" max="14357" width="10.5703125" style="71" customWidth="1"/>
    <col min="14358" max="14358" width="11.28515625" style="71" customWidth="1"/>
    <col min="14359" max="14592" width="9.140625" style="71"/>
    <col min="14593" max="14593" width="72.28515625" style="71" customWidth="1"/>
    <col min="14594" max="14594" width="13.85546875" style="71" customWidth="1"/>
    <col min="14595" max="14595" width="12.140625" style="71" customWidth="1"/>
    <col min="14596" max="14596" width="11" style="71" customWidth="1"/>
    <col min="14597" max="14597" width="14.140625" style="71" customWidth="1"/>
    <col min="14598" max="14598" width="11.85546875" style="71" customWidth="1"/>
    <col min="14599" max="14599" width="9.5703125" style="71" customWidth="1"/>
    <col min="14600" max="14600" width="14.7109375" style="71" customWidth="1"/>
    <col min="14601" max="14602" width="9.5703125" style="71" customWidth="1"/>
    <col min="14603" max="14603" width="14.28515625" style="71" customWidth="1"/>
    <col min="14604" max="14604" width="13.140625" style="71" customWidth="1"/>
    <col min="14605" max="14607" width="10.7109375" style="71" customWidth="1"/>
    <col min="14608" max="14608" width="9.140625" style="71"/>
    <col min="14609" max="14609" width="12.85546875" style="71" customWidth="1"/>
    <col min="14610" max="14610" width="23.42578125" style="71" customWidth="1"/>
    <col min="14611" max="14612" width="9.140625" style="71"/>
    <col min="14613" max="14613" width="10.5703125" style="71" customWidth="1"/>
    <col min="14614" max="14614" width="11.28515625" style="71" customWidth="1"/>
    <col min="14615" max="14848" width="9.140625" style="71"/>
    <col min="14849" max="14849" width="72.28515625" style="71" customWidth="1"/>
    <col min="14850" max="14850" width="13.85546875" style="71" customWidth="1"/>
    <col min="14851" max="14851" width="12.140625" style="71" customWidth="1"/>
    <col min="14852" max="14852" width="11" style="71" customWidth="1"/>
    <col min="14853" max="14853" width="14.140625" style="71" customWidth="1"/>
    <col min="14854" max="14854" width="11.85546875" style="71" customWidth="1"/>
    <col min="14855" max="14855" width="9.5703125" style="71" customWidth="1"/>
    <col min="14856" max="14856" width="14.7109375" style="71" customWidth="1"/>
    <col min="14857" max="14858" width="9.5703125" style="71" customWidth="1"/>
    <col min="14859" max="14859" width="14.28515625" style="71" customWidth="1"/>
    <col min="14860" max="14860" width="13.140625" style="71" customWidth="1"/>
    <col min="14861" max="14863" width="10.7109375" style="71" customWidth="1"/>
    <col min="14864" max="14864" width="9.140625" style="71"/>
    <col min="14865" max="14865" width="12.85546875" style="71" customWidth="1"/>
    <col min="14866" max="14866" width="23.42578125" style="71" customWidth="1"/>
    <col min="14867" max="14868" width="9.140625" style="71"/>
    <col min="14869" max="14869" width="10.5703125" style="71" customWidth="1"/>
    <col min="14870" max="14870" width="11.28515625" style="71" customWidth="1"/>
    <col min="14871" max="15104" width="9.140625" style="71"/>
    <col min="15105" max="15105" width="72.28515625" style="71" customWidth="1"/>
    <col min="15106" max="15106" width="13.85546875" style="71" customWidth="1"/>
    <col min="15107" max="15107" width="12.140625" style="71" customWidth="1"/>
    <col min="15108" max="15108" width="11" style="71" customWidth="1"/>
    <col min="15109" max="15109" width="14.140625" style="71" customWidth="1"/>
    <col min="15110" max="15110" width="11.85546875" style="71" customWidth="1"/>
    <col min="15111" max="15111" width="9.5703125" style="71" customWidth="1"/>
    <col min="15112" max="15112" width="14.7109375" style="71" customWidth="1"/>
    <col min="15113" max="15114" width="9.5703125" style="71" customWidth="1"/>
    <col min="15115" max="15115" width="14.28515625" style="71" customWidth="1"/>
    <col min="15116" max="15116" width="13.140625" style="71" customWidth="1"/>
    <col min="15117" max="15119" width="10.7109375" style="71" customWidth="1"/>
    <col min="15120" max="15120" width="9.140625" style="71"/>
    <col min="15121" max="15121" width="12.85546875" style="71" customWidth="1"/>
    <col min="15122" max="15122" width="23.42578125" style="71" customWidth="1"/>
    <col min="15123" max="15124" width="9.140625" style="71"/>
    <col min="15125" max="15125" width="10.5703125" style="71" customWidth="1"/>
    <col min="15126" max="15126" width="11.28515625" style="71" customWidth="1"/>
    <col min="15127" max="15360" width="9.140625" style="71"/>
    <col min="15361" max="15361" width="72.28515625" style="71" customWidth="1"/>
    <col min="15362" max="15362" width="13.85546875" style="71" customWidth="1"/>
    <col min="15363" max="15363" width="12.140625" style="71" customWidth="1"/>
    <col min="15364" max="15364" width="11" style="71" customWidth="1"/>
    <col min="15365" max="15365" width="14.140625" style="71" customWidth="1"/>
    <col min="15366" max="15366" width="11.85546875" style="71" customWidth="1"/>
    <col min="15367" max="15367" width="9.5703125" style="71" customWidth="1"/>
    <col min="15368" max="15368" width="14.7109375" style="71" customWidth="1"/>
    <col min="15369" max="15370" width="9.5703125" style="71" customWidth="1"/>
    <col min="15371" max="15371" width="14.28515625" style="71" customWidth="1"/>
    <col min="15372" max="15372" width="13.140625" style="71" customWidth="1"/>
    <col min="15373" max="15375" width="10.7109375" style="71" customWidth="1"/>
    <col min="15376" max="15376" width="9.140625" style="71"/>
    <col min="15377" max="15377" width="12.85546875" style="71" customWidth="1"/>
    <col min="15378" max="15378" width="23.42578125" style="71" customWidth="1"/>
    <col min="15379" max="15380" width="9.140625" style="71"/>
    <col min="15381" max="15381" width="10.5703125" style="71" customWidth="1"/>
    <col min="15382" max="15382" width="11.28515625" style="71" customWidth="1"/>
    <col min="15383" max="15616" width="9.140625" style="71"/>
    <col min="15617" max="15617" width="72.28515625" style="71" customWidth="1"/>
    <col min="15618" max="15618" width="13.85546875" style="71" customWidth="1"/>
    <col min="15619" max="15619" width="12.140625" style="71" customWidth="1"/>
    <col min="15620" max="15620" width="11" style="71" customWidth="1"/>
    <col min="15621" max="15621" width="14.140625" style="71" customWidth="1"/>
    <col min="15622" max="15622" width="11.85546875" style="71" customWidth="1"/>
    <col min="15623" max="15623" width="9.5703125" style="71" customWidth="1"/>
    <col min="15624" max="15624" width="14.7109375" style="71" customWidth="1"/>
    <col min="15625" max="15626" width="9.5703125" style="71" customWidth="1"/>
    <col min="15627" max="15627" width="14.28515625" style="71" customWidth="1"/>
    <col min="15628" max="15628" width="13.140625" style="71" customWidth="1"/>
    <col min="15629" max="15631" width="10.7109375" style="71" customWidth="1"/>
    <col min="15632" max="15632" width="9.140625" style="71"/>
    <col min="15633" max="15633" width="12.85546875" style="71" customWidth="1"/>
    <col min="15634" max="15634" width="23.42578125" style="71" customWidth="1"/>
    <col min="15635" max="15636" width="9.140625" style="71"/>
    <col min="15637" max="15637" width="10.5703125" style="71" customWidth="1"/>
    <col min="15638" max="15638" width="11.28515625" style="71" customWidth="1"/>
    <col min="15639" max="15872" width="9.140625" style="71"/>
    <col min="15873" max="15873" width="72.28515625" style="71" customWidth="1"/>
    <col min="15874" max="15874" width="13.85546875" style="71" customWidth="1"/>
    <col min="15875" max="15875" width="12.140625" style="71" customWidth="1"/>
    <col min="15876" max="15876" width="11" style="71" customWidth="1"/>
    <col min="15877" max="15877" width="14.140625" style="71" customWidth="1"/>
    <col min="15878" max="15878" width="11.85546875" style="71" customWidth="1"/>
    <col min="15879" max="15879" width="9.5703125" style="71" customWidth="1"/>
    <col min="15880" max="15880" width="14.7109375" style="71" customWidth="1"/>
    <col min="15881" max="15882" width="9.5703125" style="71" customWidth="1"/>
    <col min="15883" max="15883" width="14.28515625" style="71" customWidth="1"/>
    <col min="15884" max="15884" width="13.140625" style="71" customWidth="1"/>
    <col min="15885" max="15887" width="10.7109375" style="71" customWidth="1"/>
    <col min="15888" max="15888" width="9.140625" style="71"/>
    <col min="15889" max="15889" width="12.85546875" style="71" customWidth="1"/>
    <col min="15890" max="15890" width="23.42578125" style="71" customWidth="1"/>
    <col min="15891" max="15892" width="9.140625" style="71"/>
    <col min="15893" max="15893" width="10.5703125" style="71" customWidth="1"/>
    <col min="15894" max="15894" width="11.28515625" style="71" customWidth="1"/>
    <col min="15895" max="16128" width="9.140625" style="71"/>
    <col min="16129" max="16129" width="72.28515625" style="71" customWidth="1"/>
    <col min="16130" max="16130" width="13.85546875" style="71" customWidth="1"/>
    <col min="16131" max="16131" width="12.140625" style="71" customWidth="1"/>
    <col min="16132" max="16132" width="11" style="71" customWidth="1"/>
    <col min="16133" max="16133" width="14.140625" style="71" customWidth="1"/>
    <col min="16134" max="16134" width="11.85546875" style="71" customWidth="1"/>
    <col min="16135" max="16135" width="9.5703125" style="71" customWidth="1"/>
    <col min="16136" max="16136" width="14.7109375" style="71" customWidth="1"/>
    <col min="16137" max="16138" width="9.5703125" style="71" customWidth="1"/>
    <col min="16139" max="16139" width="14.28515625" style="71" customWidth="1"/>
    <col min="16140" max="16140" width="13.140625" style="71" customWidth="1"/>
    <col min="16141" max="16143" width="10.7109375" style="71" customWidth="1"/>
    <col min="16144" max="16144" width="9.140625" style="71"/>
    <col min="16145" max="16145" width="12.85546875" style="71" customWidth="1"/>
    <col min="16146" max="16146" width="23.42578125" style="71" customWidth="1"/>
    <col min="16147" max="16148" width="9.140625" style="71"/>
    <col min="16149" max="16149" width="10.5703125" style="71" customWidth="1"/>
    <col min="16150" max="16150" width="11.28515625" style="71" customWidth="1"/>
    <col min="16151" max="16384" width="9.140625" style="71"/>
  </cols>
  <sheetData>
    <row r="1" spans="1:20" ht="25.5" customHeight="1">
      <c r="A1" s="6428"/>
      <c r="B1" s="6428"/>
      <c r="C1" s="6428"/>
      <c r="D1" s="6428"/>
      <c r="E1" s="6428"/>
      <c r="F1" s="6428"/>
      <c r="G1" s="6428"/>
      <c r="H1" s="6428"/>
      <c r="I1" s="6428"/>
      <c r="J1" s="6428"/>
      <c r="K1" s="6428"/>
      <c r="L1" s="6428"/>
      <c r="M1" s="6428"/>
      <c r="N1" s="6428"/>
      <c r="O1" s="6428"/>
      <c r="P1" s="6428"/>
      <c r="Q1" s="6428"/>
      <c r="R1" s="6428"/>
      <c r="S1" s="6428"/>
      <c r="T1" s="6428"/>
    </row>
    <row r="2" spans="1:20" ht="29.25" customHeight="1">
      <c r="A2" s="6428" t="s">
        <v>43</v>
      </c>
      <c r="B2" s="6428"/>
      <c r="C2" s="6428"/>
      <c r="D2" s="6428"/>
      <c r="E2" s="6428"/>
      <c r="F2" s="6428"/>
      <c r="G2" s="6428"/>
      <c r="H2" s="6428"/>
      <c r="I2" s="6428"/>
      <c r="J2" s="6428"/>
      <c r="K2" s="6428"/>
      <c r="L2" s="6428"/>
      <c r="M2" s="6428"/>
      <c r="N2" s="6428"/>
      <c r="O2" s="6428"/>
      <c r="P2" s="6428"/>
    </row>
    <row r="3" spans="1:20" ht="24.75" customHeight="1">
      <c r="A3" s="6428" t="s">
        <v>44</v>
      </c>
      <c r="B3" s="6428"/>
      <c r="C3" s="6428"/>
      <c r="D3" s="6428"/>
      <c r="E3" s="6428"/>
      <c r="F3" s="6428"/>
      <c r="G3" s="6428"/>
      <c r="H3" s="6428"/>
      <c r="I3" s="6428"/>
      <c r="J3" s="6428"/>
      <c r="K3" s="6428"/>
      <c r="L3" s="6428"/>
      <c r="M3" s="6428"/>
      <c r="N3" s="102"/>
      <c r="O3" s="102"/>
    </row>
    <row r="4" spans="1:20" ht="33" customHeight="1">
      <c r="A4" s="72"/>
    </row>
    <row r="5" spans="1:20" ht="33" customHeight="1">
      <c r="A5" s="6429" t="s">
        <v>1</v>
      </c>
      <c r="B5" s="6492" t="s">
        <v>36</v>
      </c>
      <c r="C5" s="6493"/>
      <c r="D5" s="6494"/>
      <c r="E5" s="6492" t="s">
        <v>37</v>
      </c>
      <c r="F5" s="6493"/>
      <c r="G5" s="6494"/>
      <c r="H5" s="6492" t="s">
        <v>45</v>
      </c>
      <c r="I5" s="6493"/>
      <c r="J5" s="6494"/>
      <c r="K5" s="6447" t="s">
        <v>38</v>
      </c>
      <c r="L5" s="6448"/>
      <c r="M5" s="6449"/>
      <c r="N5" s="104"/>
      <c r="O5" s="104"/>
    </row>
    <row r="6" spans="1:20" ht="33" customHeight="1">
      <c r="A6" s="6430"/>
      <c r="B6" s="6495" t="s">
        <v>39</v>
      </c>
      <c r="C6" s="6496"/>
      <c r="D6" s="6497"/>
      <c r="E6" s="6495" t="s">
        <v>39</v>
      </c>
      <c r="F6" s="6496"/>
      <c r="G6" s="6497"/>
      <c r="H6" s="6495" t="s">
        <v>39</v>
      </c>
      <c r="I6" s="6496"/>
      <c r="J6" s="6497"/>
      <c r="K6" s="6450"/>
      <c r="L6" s="6451"/>
      <c r="M6" s="6452"/>
      <c r="N6" s="104"/>
      <c r="O6" s="104"/>
    </row>
    <row r="7" spans="1:20" ht="99.75" customHeight="1">
      <c r="A7" s="6431"/>
      <c r="B7" s="458" t="s">
        <v>7</v>
      </c>
      <c r="C7" s="459" t="s">
        <v>8</v>
      </c>
      <c r="D7" s="461" t="s">
        <v>9</v>
      </c>
      <c r="E7" s="458" t="s">
        <v>7</v>
      </c>
      <c r="F7" s="459" t="s">
        <v>8</v>
      </c>
      <c r="G7" s="461" t="s">
        <v>9</v>
      </c>
      <c r="H7" s="458" t="s">
        <v>7</v>
      </c>
      <c r="I7" s="459" t="s">
        <v>8</v>
      </c>
      <c r="J7" s="461" t="s">
        <v>9</v>
      </c>
      <c r="K7" s="458" t="s">
        <v>7</v>
      </c>
      <c r="L7" s="459" t="s">
        <v>8</v>
      </c>
      <c r="M7" s="461" t="s">
        <v>9</v>
      </c>
      <c r="N7" s="104"/>
      <c r="O7" s="104"/>
    </row>
    <row r="8" spans="1:20" ht="36.75" customHeight="1">
      <c r="A8" s="463" t="s">
        <v>10</v>
      </c>
      <c r="B8" s="271"/>
      <c r="C8" s="272"/>
      <c r="D8" s="421"/>
      <c r="E8" s="271"/>
      <c r="F8" s="272"/>
      <c r="G8" s="422"/>
      <c r="H8" s="423"/>
      <c r="I8" s="433"/>
      <c r="J8" s="434"/>
      <c r="K8" s="78"/>
      <c r="L8" s="105"/>
      <c r="M8" s="106"/>
      <c r="N8" s="104"/>
      <c r="O8" s="104"/>
    </row>
    <row r="9" spans="1:20" ht="29.25" customHeight="1">
      <c r="A9" s="424" t="s">
        <v>41</v>
      </c>
      <c r="B9" s="147">
        <f>B15+B15</f>
        <v>0</v>
      </c>
      <c r="C9" s="118">
        <f>C20+C15</f>
        <v>79</v>
      </c>
      <c r="D9" s="118">
        <f>D20+D15</f>
        <v>79</v>
      </c>
      <c r="E9" s="147">
        <f t="shared" ref="C9:J11" si="0">E21+E15</f>
        <v>0</v>
      </c>
      <c r="F9" s="118">
        <f>F20+F15</f>
        <v>71</v>
      </c>
      <c r="G9" s="118">
        <f>G20+G15</f>
        <v>71</v>
      </c>
      <c r="H9" s="147">
        <f t="shared" si="0"/>
        <v>0</v>
      </c>
      <c r="I9" s="118">
        <f t="shared" si="0"/>
        <v>3</v>
      </c>
      <c r="J9" s="148">
        <f t="shared" si="0"/>
        <v>3</v>
      </c>
      <c r="K9" s="440">
        <f t="shared" ref="K9:M11" si="1">B9+E9+H9</f>
        <v>0</v>
      </c>
      <c r="L9" s="435">
        <f t="shared" si="1"/>
        <v>153</v>
      </c>
      <c r="M9" s="436">
        <f t="shared" si="1"/>
        <v>153</v>
      </c>
      <c r="N9" s="104"/>
      <c r="O9" s="104"/>
    </row>
    <row r="10" spans="1:20" ht="48" hidden="1" customHeight="1">
      <c r="A10" s="424" t="s">
        <v>25</v>
      </c>
      <c r="B10" s="147">
        <f>B22+B16</f>
        <v>0</v>
      </c>
      <c r="C10" s="118">
        <f t="shared" si="0"/>
        <v>0</v>
      </c>
      <c r="D10" s="148">
        <f t="shared" si="0"/>
        <v>0</v>
      </c>
      <c r="E10" s="147">
        <f t="shared" si="0"/>
        <v>0</v>
      </c>
      <c r="F10" s="118">
        <f t="shared" si="0"/>
        <v>0</v>
      </c>
      <c r="G10" s="148">
        <f t="shared" si="0"/>
        <v>0</v>
      </c>
      <c r="H10" s="147">
        <f t="shared" si="0"/>
        <v>0</v>
      </c>
      <c r="I10" s="118">
        <f t="shared" si="0"/>
        <v>0</v>
      </c>
      <c r="J10" s="148">
        <f t="shared" si="0"/>
        <v>0</v>
      </c>
      <c r="K10" s="440">
        <f t="shared" si="1"/>
        <v>0</v>
      </c>
      <c r="L10" s="435">
        <f t="shared" si="1"/>
        <v>0</v>
      </c>
      <c r="M10" s="436">
        <f t="shared" si="1"/>
        <v>0</v>
      </c>
      <c r="N10" s="104"/>
      <c r="O10" s="104"/>
    </row>
    <row r="11" spans="1:20" ht="27.75" customHeight="1">
      <c r="A11" s="424" t="s">
        <v>42</v>
      </c>
      <c r="B11" s="147">
        <f>B23+B17</f>
        <v>0</v>
      </c>
      <c r="C11" s="118">
        <f t="shared" si="0"/>
        <v>0</v>
      </c>
      <c r="D11" s="148">
        <f t="shared" si="0"/>
        <v>0</v>
      </c>
      <c r="E11" s="147">
        <f t="shared" si="0"/>
        <v>0</v>
      </c>
      <c r="F11" s="118">
        <f t="shared" si="0"/>
        <v>0</v>
      </c>
      <c r="G11" s="148">
        <f t="shared" si="0"/>
        <v>0</v>
      </c>
      <c r="H11" s="147">
        <f t="shared" si="0"/>
        <v>0</v>
      </c>
      <c r="I11" s="118">
        <f t="shared" si="0"/>
        <v>0</v>
      </c>
      <c r="J11" s="148">
        <f t="shared" si="0"/>
        <v>0</v>
      </c>
      <c r="K11" s="440">
        <f t="shared" si="1"/>
        <v>0</v>
      </c>
      <c r="L11" s="435">
        <f t="shared" si="1"/>
        <v>0</v>
      </c>
      <c r="M11" s="436">
        <f t="shared" si="1"/>
        <v>0</v>
      </c>
      <c r="N11" s="104"/>
      <c r="O11" s="104"/>
    </row>
    <row r="12" spans="1:20" ht="56.25" customHeight="1">
      <c r="A12" s="79" t="s">
        <v>27</v>
      </c>
      <c r="B12" s="80">
        <f t="shared" ref="B12:M12" si="2">SUM(B8:B11)</f>
        <v>0</v>
      </c>
      <c r="C12" s="80">
        <f t="shared" si="2"/>
        <v>79</v>
      </c>
      <c r="D12" s="80">
        <f t="shared" si="2"/>
        <v>79</v>
      </c>
      <c r="E12" s="80">
        <f t="shared" si="2"/>
        <v>0</v>
      </c>
      <c r="F12" s="80">
        <f t="shared" si="2"/>
        <v>71</v>
      </c>
      <c r="G12" s="80">
        <f t="shared" si="2"/>
        <v>71</v>
      </c>
      <c r="H12" s="80">
        <f t="shared" si="2"/>
        <v>0</v>
      </c>
      <c r="I12" s="80">
        <f t="shared" si="2"/>
        <v>3</v>
      </c>
      <c r="J12" s="80">
        <f t="shared" si="2"/>
        <v>3</v>
      </c>
      <c r="K12" s="80">
        <f t="shared" si="2"/>
        <v>0</v>
      </c>
      <c r="L12" s="80">
        <f t="shared" si="2"/>
        <v>153</v>
      </c>
      <c r="M12" s="115">
        <f t="shared" si="2"/>
        <v>153</v>
      </c>
      <c r="N12" s="104"/>
      <c r="O12" s="104"/>
    </row>
    <row r="13" spans="1:20" ht="27" customHeight="1">
      <c r="A13" s="79" t="s">
        <v>15</v>
      </c>
      <c r="B13" s="81"/>
      <c r="C13" s="82"/>
      <c r="D13" s="83"/>
      <c r="E13" s="81"/>
      <c r="F13" s="82"/>
      <c r="G13" s="83"/>
      <c r="H13" s="81"/>
      <c r="I13" s="82"/>
      <c r="J13" s="83"/>
      <c r="K13" s="84"/>
      <c r="L13" s="82"/>
      <c r="M13" s="107"/>
      <c r="N13" s="104"/>
      <c r="O13" s="104"/>
    </row>
    <row r="14" spans="1:20" ht="31.5" customHeight="1">
      <c r="A14" s="85" t="s">
        <v>16</v>
      </c>
      <c r="B14" s="425"/>
      <c r="C14" s="246"/>
      <c r="D14" s="426"/>
      <c r="E14" s="425"/>
      <c r="F14" s="246"/>
      <c r="G14" s="426"/>
      <c r="H14" s="425"/>
      <c r="I14" s="246"/>
      <c r="J14" s="426"/>
      <c r="K14" s="245"/>
      <c r="L14" s="241"/>
      <c r="M14" s="437"/>
      <c r="N14" s="110"/>
      <c r="O14" s="110"/>
    </row>
    <row r="15" spans="1:20" ht="24.95" customHeight="1">
      <c r="A15" s="424" t="s">
        <v>41</v>
      </c>
      <c r="B15" s="427"/>
      <c r="C15" s="427">
        <v>78</v>
      </c>
      <c r="D15" s="428">
        <f>SUM(B15:C15)</f>
        <v>78</v>
      </c>
      <c r="E15" s="427"/>
      <c r="F15" s="429">
        <v>70</v>
      </c>
      <c r="G15" s="428">
        <f>SUM(E15:F15)</f>
        <v>70</v>
      </c>
      <c r="H15" s="427">
        <v>0</v>
      </c>
      <c r="I15" s="427">
        <v>3</v>
      </c>
      <c r="J15" s="428">
        <f>SUM(H15:I15)</f>
        <v>3</v>
      </c>
      <c r="K15" s="254">
        <f t="shared" ref="K15:M17" si="3">B15+E15+H15</f>
        <v>0</v>
      </c>
      <c r="L15" s="258">
        <f t="shared" si="3"/>
        <v>151</v>
      </c>
      <c r="M15" s="257">
        <f t="shared" si="3"/>
        <v>151</v>
      </c>
      <c r="N15" s="99"/>
      <c r="O15" s="99"/>
    </row>
    <row r="16" spans="1:20" ht="4.5" customHeight="1">
      <c r="A16" s="424" t="s">
        <v>25</v>
      </c>
      <c r="B16" s="120"/>
      <c r="C16" s="120"/>
      <c r="D16" s="151">
        <f>SUM(B16:C16)</f>
        <v>0</v>
      </c>
      <c r="E16" s="120"/>
      <c r="F16" s="120"/>
      <c r="G16" s="151">
        <f>SUM(E16:F16)</f>
        <v>0</v>
      </c>
      <c r="H16" s="120">
        <v>0</v>
      </c>
      <c r="I16" s="120">
        <v>0</v>
      </c>
      <c r="J16" s="151">
        <f>SUM(H16:I16)</f>
        <v>0</v>
      </c>
      <c r="K16" s="251">
        <f t="shared" si="3"/>
        <v>0</v>
      </c>
      <c r="L16" s="125">
        <f t="shared" si="3"/>
        <v>0</v>
      </c>
      <c r="M16" s="126">
        <f t="shared" si="3"/>
        <v>0</v>
      </c>
      <c r="N16" s="99"/>
      <c r="O16" s="99"/>
    </row>
    <row r="17" spans="1:16" ht="35.25" customHeight="1">
      <c r="A17" s="424" t="s">
        <v>42</v>
      </c>
      <c r="B17" s="120"/>
      <c r="C17" s="120"/>
      <c r="D17" s="151">
        <f>SUM(B17:C17)</f>
        <v>0</v>
      </c>
      <c r="E17" s="120"/>
      <c r="F17" s="120"/>
      <c r="G17" s="151">
        <f>SUM(E17:F17)</f>
        <v>0</v>
      </c>
      <c r="H17" s="120">
        <v>0</v>
      </c>
      <c r="I17" s="120">
        <v>0</v>
      </c>
      <c r="J17" s="151">
        <f>SUM(H17:I17)</f>
        <v>0</v>
      </c>
      <c r="K17" s="251">
        <f t="shared" si="3"/>
        <v>0</v>
      </c>
      <c r="L17" s="125">
        <f t="shared" si="3"/>
        <v>0</v>
      </c>
      <c r="M17" s="126">
        <f t="shared" si="3"/>
        <v>0</v>
      </c>
      <c r="N17" s="99"/>
      <c r="O17" s="99"/>
    </row>
    <row r="18" spans="1:16" ht="24.95" customHeight="1">
      <c r="A18" s="457" t="s">
        <v>17</v>
      </c>
      <c r="B18" s="88">
        <f t="shared" ref="B18:M18" si="4">SUM(B15:B17)</f>
        <v>0</v>
      </c>
      <c r="C18" s="88">
        <f t="shared" si="4"/>
        <v>78</v>
      </c>
      <c r="D18" s="88">
        <f t="shared" si="4"/>
        <v>78</v>
      </c>
      <c r="E18" s="88">
        <f t="shared" si="4"/>
        <v>0</v>
      </c>
      <c r="F18" s="88">
        <f t="shared" si="4"/>
        <v>70</v>
      </c>
      <c r="G18" s="114">
        <f t="shared" si="4"/>
        <v>70</v>
      </c>
      <c r="H18" s="88">
        <f t="shared" si="4"/>
        <v>0</v>
      </c>
      <c r="I18" s="88">
        <f t="shared" si="4"/>
        <v>3</v>
      </c>
      <c r="J18" s="114">
        <f t="shared" si="4"/>
        <v>3</v>
      </c>
      <c r="K18" s="88">
        <f t="shared" si="4"/>
        <v>0</v>
      </c>
      <c r="L18" s="88">
        <f t="shared" si="4"/>
        <v>151</v>
      </c>
      <c r="M18" s="114">
        <f t="shared" si="4"/>
        <v>151</v>
      </c>
      <c r="N18" s="111"/>
      <c r="O18" s="111"/>
    </row>
    <row r="19" spans="1:16" ht="24.95" customHeight="1">
      <c r="A19" s="89" t="s">
        <v>18</v>
      </c>
      <c r="B19" s="242"/>
      <c r="C19" s="243"/>
      <c r="D19" s="430"/>
      <c r="E19" s="242"/>
      <c r="F19" s="243"/>
      <c r="G19" s="430"/>
      <c r="H19" s="155"/>
      <c r="I19" s="156"/>
      <c r="J19" s="247"/>
      <c r="K19" s="93"/>
      <c r="L19" s="112"/>
      <c r="M19" s="113"/>
      <c r="N19" s="99"/>
      <c r="O19" s="99"/>
    </row>
    <row r="20" spans="1:16" ht="24.95" customHeight="1">
      <c r="A20" s="424" t="s">
        <v>41</v>
      </c>
      <c r="B20" s="147">
        <v>0</v>
      </c>
      <c r="C20" s="118">
        <v>1</v>
      </c>
      <c r="D20" s="151">
        <f>SUM(B20:C20)</f>
        <v>1</v>
      </c>
      <c r="E20" s="120">
        <v>0</v>
      </c>
      <c r="F20" s="148">
        <v>1</v>
      </c>
      <c r="G20" s="151">
        <f>SUM(E20:F20)</f>
        <v>1</v>
      </c>
      <c r="H20" s="120">
        <v>0</v>
      </c>
      <c r="I20" s="120">
        <v>0</v>
      </c>
      <c r="J20" s="151">
        <f>SUM(H20:I20)</f>
        <v>0</v>
      </c>
      <c r="K20" s="251">
        <f t="shared" ref="K20:M22" si="5">B20+E20+H20</f>
        <v>0</v>
      </c>
      <c r="L20" s="125">
        <f t="shared" si="5"/>
        <v>2</v>
      </c>
      <c r="M20" s="126">
        <f t="shared" si="5"/>
        <v>2</v>
      </c>
      <c r="N20" s="99"/>
      <c r="O20" s="99"/>
    </row>
    <row r="21" spans="1:16" ht="41.25" hidden="1" customHeight="1">
      <c r="A21" s="424" t="s">
        <v>25</v>
      </c>
      <c r="B21" s="147">
        <v>0</v>
      </c>
      <c r="C21" s="118">
        <v>0</v>
      </c>
      <c r="D21" s="151">
        <f>SUM(B21:C21)</f>
        <v>0</v>
      </c>
      <c r="E21" s="120">
        <v>0</v>
      </c>
      <c r="F21" s="148">
        <v>0</v>
      </c>
      <c r="G21" s="151">
        <f>SUM(E21:F21)</f>
        <v>0</v>
      </c>
      <c r="H21" s="120">
        <v>0</v>
      </c>
      <c r="I21" s="120">
        <v>0</v>
      </c>
      <c r="J21" s="151">
        <f>SUM(H21:I21)</f>
        <v>0</v>
      </c>
      <c r="K21" s="251">
        <f t="shared" si="5"/>
        <v>0</v>
      </c>
      <c r="L21" s="125">
        <f t="shared" si="5"/>
        <v>0</v>
      </c>
      <c r="M21" s="126">
        <f t="shared" si="5"/>
        <v>0</v>
      </c>
      <c r="N21" s="99"/>
      <c r="O21" s="99"/>
    </row>
    <row r="22" spans="1:16" ht="24.75" customHeight="1">
      <c r="A22" s="424" t="s">
        <v>42</v>
      </c>
      <c r="B22" s="147">
        <v>0</v>
      </c>
      <c r="C22" s="118">
        <v>0</v>
      </c>
      <c r="D22" s="151">
        <f>SUM(B22:C22)</f>
        <v>0</v>
      </c>
      <c r="E22" s="120">
        <v>0</v>
      </c>
      <c r="F22" s="148">
        <v>0</v>
      </c>
      <c r="G22" s="151">
        <f>SUM(E22:F22)</f>
        <v>0</v>
      </c>
      <c r="H22" s="120">
        <v>0</v>
      </c>
      <c r="I22" s="120">
        <v>0</v>
      </c>
      <c r="J22" s="151">
        <f>SUM(H22:I22)</f>
        <v>0</v>
      </c>
      <c r="K22" s="251">
        <f t="shared" si="5"/>
        <v>0</v>
      </c>
      <c r="L22" s="125">
        <f t="shared" si="5"/>
        <v>0</v>
      </c>
      <c r="M22" s="126">
        <f t="shared" si="5"/>
        <v>0</v>
      </c>
      <c r="N22" s="111"/>
      <c r="O22" s="111"/>
    </row>
    <row r="23" spans="1:16" ht="3" hidden="1" customHeight="1">
      <c r="A23" s="253"/>
      <c r="B23" s="147"/>
      <c r="C23" s="118"/>
      <c r="D23" s="151"/>
      <c r="E23" s="120"/>
      <c r="F23" s="148"/>
      <c r="G23" s="151"/>
      <c r="H23" s="120"/>
      <c r="I23" s="120"/>
      <c r="J23" s="151"/>
      <c r="K23" s="251"/>
      <c r="L23" s="125"/>
      <c r="M23" s="126"/>
      <c r="N23" s="276"/>
      <c r="O23" s="276"/>
    </row>
    <row r="24" spans="1:16" ht="4.5" customHeight="1">
      <c r="A24" s="431"/>
      <c r="B24" s="147"/>
      <c r="C24" s="118"/>
      <c r="D24" s="151"/>
      <c r="E24" s="120"/>
      <c r="F24" s="148"/>
      <c r="G24" s="151"/>
      <c r="H24" s="120"/>
      <c r="I24" s="120"/>
      <c r="J24" s="151"/>
      <c r="K24" s="251"/>
      <c r="L24" s="125"/>
      <c r="M24" s="126"/>
      <c r="N24" s="111"/>
      <c r="O24" s="111"/>
    </row>
    <row r="25" spans="1:16" ht="54.75" customHeight="1">
      <c r="A25" s="457" t="s">
        <v>19</v>
      </c>
      <c r="B25" s="94">
        <f t="shared" ref="B25:M25" si="6">SUM(B20:B24)</f>
        <v>0</v>
      </c>
      <c r="C25" s="94">
        <f t="shared" si="6"/>
        <v>1</v>
      </c>
      <c r="D25" s="94">
        <f t="shared" si="6"/>
        <v>1</v>
      </c>
      <c r="E25" s="94">
        <f t="shared" si="6"/>
        <v>0</v>
      </c>
      <c r="F25" s="94">
        <f t="shared" si="6"/>
        <v>1</v>
      </c>
      <c r="G25" s="94">
        <f t="shared" si="6"/>
        <v>1</v>
      </c>
      <c r="H25" s="432">
        <f t="shared" si="6"/>
        <v>0</v>
      </c>
      <c r="I25" s="432">
        <f t="shared" si="6"/>
        <v>0</v>
      </c>
      <c r="J25" s="432">
        <f t="shared" si="6"/>
        <v>0</v>
      </c>
      <c r="K25" s="94">
        <f t="shared" si="6"/>
        <v>0</v>
      </c>
      <c r="L25" s="94">
        <f t="shared" si="6"/>
        <v>2</v>
      </c>
      <c r="M25" s="114">
        <f t="shared" si="6"/>
        <v>2</v>
      </c>
      <c r="N25" s="99"/>
      <c r="O25" s="99"/>
    </row>
    <row r="26" spans="1:16" ht="30" customHeight="1">
      <c r="A26" s="95" t="s">
        <v>29</v>
      </c>
      <c r="B26" s="80">
        <f t="shared" ref="B26:M26" si="7">B18</f>
        <v>0</v>
      </c>
      <c r="C26" s="80">
        <f t="shared" si="7"/>
        <v>78</v>
      </c>
      <c r="D26" s="80">
        <f t="shared" si="7"/>
        <v>78</v>
      </c>
      <c r="E26" s="80">
        <f t="shared" si="7"/>
        <v>0</v>
      </c>
      <c r="F26" s="80">
        <f t="shared" si="7"/>
        <v>70</v>
      </c>
      <c r="G26" s="96">
        <f t="shared" si="7"/>
        <v>70</v>
      </c>
      <c r="H26" s="96">
        <f t="shared" si="7"/>
        <v>0</v>
      </c>
      <c r="I26" s="96">
        <f t="shared" si="7"/>
        <v>3</v>
      </c>
      <c r="J26" s="96">
        <f t="shared" si="7"/>
        <v>3</v>
      </c>
      <c r="K26" s="96">
        <f t="shared" si="7"/>
        <v>0</v>
      </c>
      <c r="L26" s="96">
        <f t="shared" si="7"/>
        <v>151</v>
      </c>
      <c r="M26" s="115">
        <f t="shared" si="7"/>
        <v>151</v>
      </c>
      <c r="N26" s="116"/>
      <c r="O26" s="116"/>
    </row>
    <row r="27" spans="1:16" ht="36">
      <c r="A27" s="95" t="s">
        <v>30</v>
      </c>
      <c r="B27" s="80">
        <f t="shared" ref="B27:M27" si="8">B25</f>
        <v>0</v>
      </c>
      <c r="C27" s="80">
        <f t="shared" si="8"/>
        <v>1</v>
      </c>
      <c r="D27" s="80">
        <f t="shared" si="8"/>
        <v>1</v>
      </c>
      <c r="E27" s="80">
        <f t="shared" si="8"/>
        <v>0</v>
      </c>
      <c r="F27" s="80">
        <f t="shared" si="8"/>
        <v>1</v>
      </c>
      <c r="G27" s="96">
        <f t="shared" si="8"/>
        <v>1</v>
      </c>
      <c r="H27" s="96">
        <f t="shared" si="8"/>
        <v>0</v>
      </c>
      <c r="I27" s="96">
        <f t="shared" si="8"/>
        <v>0</v>
      </c>
      <c r="J27" s="96">
        <f t="shared" si="8"/>
        <v>0</v>
      </c>
      <c r="K27" s="96">
        <f t="shared" si="8"/>
        <v>0</v>
      </c>
      <c r="L27" s="96">
        <f t="shared" si="8"/>
        <v>2</v>
      </c>
      <c r="M27" s="115">
        <f t="shared" si="8"/>
        <v>2</v>
      </c>
      <c r="N27" s="100"/>
      <c r="O27" s="100"/>
    </row>
    <row r="28" spans="1:16" ht="30">
      <c r="A28" s="438" t="s">
        <v>31</v>
      </c>
      <c r="B28" s="273">
        <f t="shared" ref="B28:M28" si="9">SUM(B26:B27)</f>
        <v>0</v>
      </c>
      <c r="C28" s="273">
        <f t="shared" si="9"/>
        <v>79</v>
      </c>
      <c r="D28" s="273">
        <f t="shared" si="9"/>
        <v>79</v>
      </c>
      <c r="E28" s="273">
        <f t="shared" si="9"/>
        <v>0</v>
      </c>
      <c r="F28" s="273">
        <f t="shared" si="9"/>
        <v>71</v>
      </c>
      <c r="G28" s="439">
        <f t="shared" si="9"/>
        <v>71</v>
      </c>
      <c r="H28" s="439">
        <f t="shared" si="9"/>
        <v>0</v>
      </c>
      <c r="I28" s="439">
        <f t="shared" si="9"/>
        <v>3</v>
      </c>
      <c r="J28" s="439">
        <f t="shared" si="9"/>
        <v>3</v>
      </c>
      <c r="K28" s="439">
        <f t="shared" si="9"/>
        <v>0</v>
      </c>
      <c r="L28" s="439">
        <f t="shared" si="9"/>
        <v>153</v>
      </c>
      <c r="M28" s="274">
        <f t="shared" si="9"/>
        <v>153</v>
      </c>
      <c r="N28" s="100"/>
      <c r="O28" s="100"/>
    </row>
    <row r="29" spans="1:16" ht="43.5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6" ht="25.5" hidden="1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1" spans="1:16" ht="37.5" customHeight="1">
      <c r="A31" s="6479"/>
      <c r="B31" s="6479"/>
      <c r="C31" s="6479"/>
      <c r="D31" s="6479"/>
      <c r="E31" s="6479"/>
      <c r="F31" s="6479"/>
      <c r="G31" s="6479"/>
      <c r="H31" s="6479"/>
      <c r="I31" s="6479"/>
      <c r="J31" s="6479"/>
      <c r="K31" s="6479"/>
      <c r="L31" s="6479"/>
      <c r="M31" s="6479"/>
      <c r="N31" s="6479"/>
      <c r="O31" s="6479"/>
      <c r="P31" s="6479"/>
    </row>
    <row r="32" spans="1:16" ht="26.25" customHeight="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B6:D6"/>
    <mergeCell ref="E6:G6"/>
    <mergeCell ref="H6:J6"/>
    <mergeCell ref="A31:P31"/>
    <mergeCell ref="A5:A7"/>
    <mergeCell ref="K5:M6"/>
    <mergeCell ref="A1:T1"/>
    <mergeCell ref="A2:P2"/>
    <mergeCell ref="A3:M3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69</vt:i4>
      </vt:variant>
      <vt:variant>
        <vt:lpstr>Именованные диапазоны</vt:lpstr>
      </vt:variant>
      <vt:variant>
        <vt:i4>5</vt:i4>
      </vt:variant>
    </vt:vector>
  </HeadingPairs>
  <TitlesOfParts>
    <vt:vector size="74" baseType="lpstr">
      <vt:lpstr>Специал ОФО МА </vt:lpstr>
      <vt:lpstr>Бак ОФО МА</vt:lpstr>
      <vt:lpstr>Бак ЗФО МА</vt:lpstr>
      <vt:lpstr>Маг ОФО МА</vt:lpstr>
      <vt:lpstr>Маг ЗФО МА</vt:lpstr>
      <vt:lpstr>Бакалавр ОФО АСИА</vt:lpstr>
      <vt:lpstr>Бакалавр ЗФО АСИА</vt:lpstr>
      <vt:lpstr>МАГ ОФО АСИА</vt:lpstr>
      <vt:lpstr>МАГ ЗФО АСИА</vt:lpstr>
      <vt:lpstr> МАГ ЗФО АСА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Бакалавр ЗФО ИЭиУ</vt:lpstr>
      <vt:lpstr>Бакалав ОЗФО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Маг. ОЗФО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ОЗФО ИПОМ</vt:lpstr>
      <vt:lpstr>Бак ОФО ИБТЭиФ </vt:lpstr>
      <vt:lpstr>Бак ЗФО ИБТЭиФ</vt:lpstr>
      <vt:lpstr>Бак ОЗФО ИБТЭиФ</vt:lpstr>
      <vt:lpstr>Спец ОФО ИБТЭиФ</vt:lpstr>
      <vt:lpstr>Маг ОФО ИБТЭиФ</vt:lpstr>
      <vt:lpstr>Маг ОЗФО ИБТЭиФ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 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2022-06-08T11:23:33Z</cp:lastPrinted>
  <dcterms:created xsi:type="dcterms:W3CDTF">2004-12-10T12:36:00Z</dcterms:created>
  <dcterms:modified xsi:type="dcterms:W3CDTF">2022-06-15T11:35:54Z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