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Fevral\"/>
    </mc:Choice>
  </mc:AlternateContent>
  <bookViews>
    <workbookView xWindow="-15" yWindow="-15" windowWidth="21585" windowHeight="11160" tabRatio="851" firstSheet="8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ОТКЗ'!$A$1:$AO$39</definedName>
    <definedName name="_xlnm.Print_Area" localSheetId="3">'ССЗ ЗФО ПАК'!$A$1:$R$52</definedName>
    <definedName name="_xlnm.Print_Area" localSheetId="2">'ССЗ ОФО ПАК '!$A$1:$Q$58</definedName>
    <definedName name="_xlnm.Print_Area" localSheetId="8">'ССЗ ОФО ТГ МСХ'!#REF!</definedName>
  </definedNames>
  <calcPr calcId="162913"/>
</workbook>
</file>

<file path=xl/calcChain.xml><?xml version="1.0" encoding="utf-8"?>
<calcChain xmlns="http://schemas.openxmlformats.org/spreadsheetml/2006/main">
  <c r="I50" i="103" l="1"/>
  <c r="E50" i="103"/>
  <c r="P49" i="103"/>
  <c r="N49" i="103"/>
  <c r="M49" i="103"/>
  <c r="L49" i="103"/>
  <c r="K49" i="103"/>
  <c r="J49" i="103"/>
  <c r="I49" i="103"/>
  <c r="H49" i="103"/>
  <c r="F49" i="103"/>
  <c r="G49" i="103" s="1"/>
  <c r="L48" i="103"/>
  <c r="K48" i="103"/>
  <c r="I48" i="103"/>
  <c r="H48" i="103"/>
  <c r="F48" i="103"/>
  <c r="E48" i="103"/>
  <c r="G48" i="103" s="1"/>
  <c r="C48" i="103"/>
  <c r="O48" i="103" s="1"/>
  <c r="B48" i="103"/>
  <c r="E47" i="103"/>
  <c r="C47" i="103"/>
  <c r="B47" i="103"/>
  <c r="L46" i="103"/>
  <c r="K46" i="103"/>
  <c r="I46" i="103"/>
  <c r="H46" i="103"/>
  <c r="F46" i="103"/>
  <c r="E46" i="103"/>
  <c r="D46" i="103"/>
  <c r="C46" i="103"/>
  <c r="B46" i="103"/>
  <c r="N46" i="103" s="1"/>
  <c r="L45" i="103"/>
  <c r="K45" i="103"/>
  <c r="I45" i="103"/>
  <c r="H45" i="103"/>
  <c r="G45" i="103"/>
  <c r="F45" i="103"/>
  <c r="E45" i="103"/>
  <c r="D45" i="103"/>
  <c r="C45" i="103"/>
  <c r="O45" i="103" s="1"/>
  <c r="B45" i="103"/>
  <c r="L44" i="103"/>
  <c r="K44" i="103"/>
  <c r="I44" i="103"/>
  <c r="H44" i="103"/>
  <c r="F44" i="103"/>
  <c r="E44" i="103"/>
  <c r="D44" i="103"/>
  <c r="C44" i="103"/>
  <c r="B44" i="103"/>
  <c r="N44" i="103" s="1"/>
  <c r="L43" i="103"/>
  <c r="L51" i="103" s="1"/>
  <c r="K43" i="103"/>
  <c r="K51" i="103" s="1"/>
  <c r="I43" i="103"/>
  <c r="I51" i="103" s="1"/>
  <c r="H43" i="103"/>
  <c r="H51" i="103" s="1"/>
  <c r="F43" i="103"/>
  <c r="F18" i="103" s="1"/>
  <c r="E43" i="103"/>
  <c r="E51" i="103" s="1"/>
  <c r="C43" i="103"/>
  <c r="C18" i="103" s="1"/>
  <c r="C20" i="103" s="1"/>
  <c r="B43" i="103"/>
  <c r="B18" i="103" s="1"/>
  <c r="L42" i="103"/>
  <c r="K42" i="103"/>
  <c r="I42" i="103"/>
  <c r="C42" i="103"/>
  <c r="O42" i="103" s="1"/>
  <c r="L41" i="103"/>
  <c r="K41" i="103"/>
  <c r="I41" i="103"/>
  <c r="H41" i="103"/>
  <c r="F41" i="103"/>
  <c r="E41" i="103"/>
  <c r="G41" i="103" s="1"/>
  <c r="C41" i="103"/>
  <c r="O41" i="103" s="1"/>
  <c r="B41" i="103"/>
  <c r="L40" i="103"/>
  <c r="K40" i="103"/>
  <c r="I40" i="103"/>
  <c r="H40" i="103"/>
  <c r="E40" i="103"/>
  <c r="G40" i="103" s="1"/>
  <c r="D40" i="103"/>
  <c r="C40" i="103"/>
  <c r="O40" i="103" s="1"/>
  <c r="B40" i="103"/>
  <c r="L39" i="103"/>
  <c r="G39" i="103"/>
  <c r="C39" i="103"/>
  <c r="B39" i="103"/>
  <c r="N39" i="103" s="1"/>
  <c r="P39" i="103" s="1"/>
  <c r="L38" i="103"/>
  <c r="K38" i="103"/>
  <c r="I38" i="103"/>
  <c r="H38" i="103"/>
  <c r="G38" i="103"/>
  <c r="C38" i="103"/>
  <c r="B38" i="103"/>
  <c r="O37" i="103"/>
  <c r="O49" i="103" s="1"/>
  <c r="G37" i="103"/>
  <c r="C37" i="103"/>
  <c r="B37" i="103"/>
  <c r="B51" i="103" s="1"/>
  <c r="M35" i="103"/>
  <c r="M50" i="103" s="1"/>
  <c r="L35" i="103"/>
  <c r="L50" i="103" s="1"/>
  <c r="K35" i="103"/>
  <c r="K50" i="103" s="1"/>
  <c r="I35" i="103"/>
  <c r="H35" i="103"/>
  <c r="H50" i="103" s="1"/>
  <c r="G35" i="103"/>
  <c r="G50" i="103" s="1"/>
  <c r="F35" i="103"/>
  <c r="F50" i="103" s="1"/>
  <c r="E35" i="103"/>
  <c r="C35" i="103"/>
  <c r="C50" i="103" s="1"/>
  <c r="B35" i="103"/>
  <c r="B49" i="103" s="1"/>
  <c r="O34" i="103"/>
  <c r="N34" i="103"/>
  <c r="P34" i="103" s="1"/>
  <c r="M34" i="103"/>
  <c r="J34" i="103"/>
  <c r="G34" i="103"/>
  <c r="D34" i="103"/>
  <c r="D48" i="103" s="1"/>
  <c r="O33" i="103"/>
  <c r="P33" i="103" s="1"/>
  <c r="N33" i="103"/>
  <c r="M33" i="103"/>
  <c r="J33" i="103"/>
  <c r="G33" i="103"/>
  <c r="D33" i="103"/>
  <c r="D47" i="103" s="1"/>
  <c r="O32" i="103"/>
  <c r="N32" i="103"/>
  <c r="P32" i="103" s="1"/>
  <c r="O31" i="103"/>
  <c r="N31" i="103"/>
  <c r="O30" i="103"/>
  <c r="N30" i="103"/>
  <c r="P30" i="103" s="1"/>
  <c r="O29" i="103"/>
  <c r="P29" i="103" s="1"/>
  <c r="N29" i="103"/>
  <c r="M29" i="103"/>
  <c r="J29" i="103"/>
  <c r="D29" i="103"/>
  <c r="D43" i="103" s="1"/>
  <c r="O28" i="103"/>
  <c r="M28" i="103"/>
  <c r="H28" i="103"/>
  <c r="H42" i="103" s="1"/>
  <c r="E28" i="103"/>
  <c r="E42" i="103" s="1"/>
  <c r="G42" i="103" s="1"/>
  <c r="O27" i="103"/>
  <c r="N27" i="103"/>
  <c r="M27" i="103"/>
  <c r="M41" i="103" s="1"/>
  <c r="G27" i="103"/>
  <c r="D27" i="103"/>
  <c r="D41" i="103" s="1"/>
  <c r="O26" i="103"/>
  <c r="N26" i="103"/>
  <c r="M26" i="103"/>
  <c r="J26" i="103"/>
  <c r="G26" i="103"/>
  <c r="O25" i="103"/>
  <c r="P25" i="103" s="1"/>
  <c r="N25" i="103"/>
  <c r="M25" i="103"/>
  <c r="J25" i="103"/>
  <c r="G25" i="103"/>
  <c r="D25" i="103"/>
  <c r="D39" i="103" s="1"/>
  <c r="O24" i="103"/>
  <c r="N24" i="103"/>
  <c r="P24" i="103" s="1"/>
  <c r="J24" i="103"/>
  <c r="G24" i="103"/>
  <c r="D24" i="103"/>
  <c r="D38" i="103" s="1"/>
  <c r="M23" i="103"/>
  <c r="J23" i="103"/>
  <c r="J35" i="103" s="1"/>
  <c r="J50" i="103" s="1"/>
  <c r="G23" i="103"/>
  <c r="D23" i="103"/>
  <c r="D37" i="103" s="1"/>
  <c r="P19" i="103"/>
  <c r="O19" i="103"/>
  <c r="N19" i="103"/>
  <c r="M19" i="103"/>
  <c r="J19" i="103"/>
  <c r="J48" i="103" s="1"/>
  <c r="G19" i="103"/>
  <c r="D19" i="103"/>
  <c r="K18" i="103"/>
  <c r="K47" i="103" s="1"/>
  <c r="I18" i="103"/>
  <c r="I47" i="103" s="1"/>
  <c r="E18" i="103"/>
  <c r="M17" i="103"/>
  <c r="M46" i="103" s="1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N14" i="103"/>
  <c r="P14" i="103" s="1"/>
  <c r="M14" i="103"/>
  <c r="M43" i="103" s="1"/>
  <c r="M51" i="103" s="1"/>
  <c r="J14" i="103"/>
  <c r="G14" i="103"/>
  <c r="D14" i="103"/>
  <c r="O13" i="103"/>
  <c r="P13" i="103" s="1"/>
  <c r="N13" i="103"/>
  <c r="M13" i="103"/>
  <c r="M42" i="103" s="1"/>
  <c r="J13" i="103"/>
  <c r="G13" i="103"/>
  <c r="D13" i="103"/>
  <c r="O12" i="103"/>
  <c r="N12" i="103"/>
  <c r="P12" i="103" s="1"/>
  <c r="M12" i="103"/>
  <c r="J12" i="103"/>
  <c r="J41" i="103" s="1"/>
  <c r="G12" i="103"/>
  <c r="D12" i="103"/>
  <c r="O11" i="103"/>
  <c r="N11" i="103"/>
  <c r="P11" i="103" s="1"/>
  <c r="M11" i="103"/>
  <c r="M40" i="103" s="1"/>
  <c r="J11" i="103"/>
  <c r="J40" i="103" s="1"/>
  <c r="G11" i="103"/>
  <c r="D11" i="103"/>
  <c r="O10" i="103"/>
  <c r="N10" i="103"/>
  <c r="M10" i="103"/>
  <c r="J10" i="103"/>
  <c r="G10" i="103"/>
  <c r="D10" i="103"/>
  <c r="O9" i="103"/>
  <c r="N9" i="103"/>
  <c r="M9" i="103"/>
  <c r="M38" i="103" s="1"/>
  <c r="J9" i="103"/>
  <c r="J38" i="103" s="1"/>
  <c r="G9" i="103"/>
  <c r="D9" i="103"/>
  <c r="L8" i="103"/>
  <c r="L20" i="103" s="1"/>
  <c r="K8" i="103"/>
  <c r="I8" i="103"/>
  <c r="I20" i="103" s="1"/>
  <c r="H8" i="103"/>
  <c r="H20" i="103" s="1"/>
  <c r="F8" i="103"/>
  <c r="G8" i="103" s="1"/>
  <c r="G20" i="103" s="1"/>
  <c r="E8" i="103"/>
  <c r="E20" i="103" s="1"/>
  <c r="D8" i="103"/>
  <c r="H57" i="105"/>
  <c r="G57" i="105"/>
  <c r="E57" i="105"/>
  <c r="D57" i="105"/>
  <c r="C57" i="105"/>
  <c r="L54" i="105"/>
  <c r="K54" i="105"/>
  <c r="I54" i="105"/>
  <c r="H54" i="105"/>
  <c r="F54" i="105"/>
  <c r="E54" i="105"/>
  <c r="L53" i="105"/>
  <c r="L52" i="105"/>
  <c r="K52" i="105"/>
  <c r="I52" i="105"/>
  <c r="B52" i="105"/>
  <c r="L51" i="105"/>
  <c r="K51" i="105"/>
  <c r="I51" i="105"/>
  <c r="H51" i="105"/>
  <c r="B51" i="105"/>
  <c r="L50" i="105"/>
  <c r="K50" i="105"/>
  <c r="I50" i="105"/>
  <c r="F50" i="105"/>
  <c r="C50" i="105"/>
  <c r="I49" i="105"/>
  <c r="H49" i="105"/>
  <c r="F49" i="105"/>
  <c r="E49" i="105"/>
  <c r="C49" i="105"/>
  <c r="B49" i="105"/>
  <c r="K47" i="105"/>
  <c r="I47" i="105"/>
  <c r="H47" i="105"/>
  <c r="C47" i="105"/>
  <c r="B47" i="105"/>
  <c r="L46" i="105"/>
  <c r="K46" i="105"/>
  <c r="F46" i="105"/>
  <c r="C46" i="105"/>
  <c r="B46" i="105"/>
  <c r="L45" i="105"/>
  <c r="K45" i="105"/>
  <c r="I45" i="105"/>
  <c r="H45" i="105"/>
  <c r="F45" i="105"/>
  <c r="E45" i="105"/>
  <c r="C45" i="105"/>
  <c r="B45" i="105"/>
  <c r="L44" i="105"/>
  <c r="K44" i="105"/>
  <c r="I44" i="105"/>
  <c r="C44" i="105"/>
  <c r="B44" i="105"/>
  <c r="M43" i="105"/>
  <c r="L43" i="105"/>
  <c r="K43" i="105"/>
  <c r="I43" i="105"/>
  <c r="H43" i="105"/>
  <c r="F43" i="105"/>
  <c r="E43" i="105"/>
  <c r="C43" i="105"/>
  <c r="B43" i="105"/>
  <c r="L42" i="105"/>
  <c r="K42" i="105"/>
  <c r="I42" i="105"/>
  <c r="H42" i="105"/>
  <c r="C42" i="105"/>
  <c r="B42" i="105"/>
  <c r="F41" i="105"/>
  <c r="P38" i="105"/>
  <c r="O38" i="105"/>
  <c r="N38" i="105"/>
  <c r="M38" i="105"/>
  <c r="J38" i="105"/>
  <c r="G38" i="105"/>
  <c r="D38" i="105"/>
  <c r="O37" i="105"/>
  <c r="N37" i="105"/>
  <c r="P37" i="105" s="1"/>
  <c r="M37" i="105"/>
  <c r="J37" i="105"/>
  <c r="G37" i="105"/>
  <c r="D37" i="105"/>
  <c r="O36" i="105"/>
  <c r="N36" i="105"/>
  <c r="M36" i="105"/>
  <c r="J36" i="105"/>
  <c r="J32" i="105" s="1"/>
  <c r="G36" i="105"/>
  <c r="D36" i="105"/>
  <c r="O35" i="105"/>
  <c r="N35" i="105"/>
  <c r="M35" i="105"/>
  <c r="J35" i="105"/>
  <c r="G35" i="105"/>
  <c r="D35" i="105"/>
  <c r="P34" i="105"/>
  <c r="O34" i="105"/>
  <c r="N34" i="105"/>
  <c r="M34" i="105"/>
  <c r="J34" i="105"/>
  <c r="G34" i="105"/>
  <c r="D34" i="105"/>
  <c r="O33" i="105"/>
  <c r="O32" i="105" s="1"/>
  <c r="N33" i="105"/>
  <c r="N32" i="105" s="1"/>
  <c r="P32" i="105" s="1"/>
  <c r="M33" i="105"/>
  <c r="J33" i="105"/>
  <c r="G33" i="105"/>
  <c r="D33" i="105"/>
  <c r="L32" i="105"/>
  <c r="K32" i="105"/>
  <c r="K39" i="105" s="1"/>
  <c r="K56" i="105" s="1"/>
  <c r="I32" i="105"/>
  <c r="I39" i="105" s="1"/>
  <c r="I56" i="105" s="1"/>
  <c r="H32" i="105"/>
  <c r="F32" i="105"/>
  <c r="F39" i="105" s="1"/>
  <c r="F56" i="105" s="1"/>
  <c r="E32" i="105"/>
  <c r="E39" i="105" s="1"/>
  <c r="E56" i="105" s="1"/>
  <c r="E58" i="105" s="1"/>
  <c r="C32" i="105"/>
  <c r="B32" i="105"/>
  <c r="N31" i="105"/>
  <c r="J31" i="105"/>
  <c r="G31" i="105"/>
  <c r="D31" i="105"/>
  <c r="O30" i="105"/>
  <c r="P30" i="105" s="1"/>
  <c r="N30" i="105"/>
  <c r="M30" i="105"/>
  <c r="M46" i="105" s="1"/>
  <c r="J30" i="105"/>
  <c r="G30" i="105"/>
  <c r="D30" i="105"/>
  <c r="O29" i="105"/>
  <c r="N29" i="105"/>
  <c r="P29" i="105" s="1"/>
  <c r="M29" i="105"/>
  <c r="M45" i="105" s="1"/>
  <c r="J29" i="105"/>
  <c r="G29" i="105"/>
  <c r="D29" i="105"/>
  <c r="O28" i="105"/>
  <c r="N28" i="105"/>
  <c r="M28" i="105"/>
  <c r="M44" i="105" s="1"/>
  <c r="J28" i="105"/>
  <c r="G28" i="105"/>
  <c r="D28" i="105"/>
  <c r="O27" i="105"/>
  <c r="N27" i="105"/>
  <c r="M27" i="105"/>
  <c r="J27" i="105"/>
  <c r="G27" i="105"/>
  <c r="D27" i="105"/>
  <c r="O26" i="105"/>
  <c r="P26" i="105" s="1"/>
  <c r="N26" i="105"/>
  <c r="M26" i="105"/>
  <c r="M42" i="105" s="1"/>
  <c r="J26" i="105"/>
  <c r="G26" i="105"/>
  <c r="D26" i="105"/>
  <c r="K25" i="105"/>
  <c r="K41" i="105" s="1"/>
  <c r="I25" i="105"/>
  <c r="H25" i="105"/>
  <c r="F25" i="105"/>
  <c r="E25" i="105"/>
  <c r="C25" i="105"/>
  <c r="C39" i="105" s="1"/>
  <c r="C56" i="105" s="1"/>
  <c r="C58" i="105" s="1"/>
  <c r="B25" i="105"/>
  <c r="N25" i="105" s="1"/>
  <c r="O21" i="105"/>
  <c r="N21" i="105"/>
  <c r="M21" i="105"/>
  <c r="M54" i="105" s="1"/>
  <c r="J21" i="105"/>
  <c r="J54" i="105" s="1"/>
  <c r="G21" i="105"/>
  <c r="D21" i="105"/>
  <c r="D54" i="105" s="1"/>
  <c r="O20" i="105"/>
  <c r="N20" i="105"/>
  <c r="M20" i="105"/>
  <c r="J20" i="105"/>
  <c r="G20" i="105"/>
  <c r="D20" i="105"/>
  <c r="D53" i="105" s="1"/>
  <c r="P19" i="105"/>
  <c r="O19" i="105"/>
  <c r="N19" i="105"/>
  <c r="M19" i="105"/>
  <c r="M52" i="105" s="1"/>
  <c r="J19" i="105"/>
  <c r="G19" i="105"/>
  <c r="D19" i="105"/>
  <c r="O18" i="105"/>
  <c r="N18" i="105"/>
  <c r="M18" i="105"/>
  <c r="M51" i="105" s="1"/>
  <c r="J18" i="105"/>
  <c r="J51" i="105" s="1"/>
  <c r="G18" i="105"/>
  <c r="D18" i="105"/>
  <c r="O17" i="105"/>
  <c r="O50" i="105" s="1"/>
  <c r="N17" i="105"/>
  <c r="M17" i="105"/>
  <c r="M50" i="105" s="1"/>
  <c r="J17" i="105"/>
  <c r="G17" i="105"/>
  <c r="D17" i="105"/>
  <c r="D50" i="105" s="1"/>
  <c r="O16" i="105"/>
  <c r="N16" i="105"/>
  <c r="N49" i="105" s="1"/>
  <c r="M16" i="105"/>
  <c r="J16" i="105"/>
  <c r="J49" i="105" s="1"/>
  <c r="G16" i="105"/>
  <c r="D16" i="105"/>
  <c r="D49" i="105" s="1"/>
  <c r="L15" i="105"/>
  <c r="L48" i="105" s="1"/>
  <c r="L31" i="105" s="1"/>
  <c r="K15" i="105"/>
  <c r="K22" i="105" s="1"/>
  <c r="K55" i="105" s="1"/>
  <c r="K57" i="105" s="1"/>
  <c r="I15" i="105"/>
  <c r="H15" i="105"/>
  <c r="F15" i="105"/>
  <c r="E15" i="105"/>
  <c r="C15" i="105"/>
  <c r="B15" i="105"/>
  <c r="B48" i="105" s="1"/>
  <c r="O14" i="105"/>
  <c r="N14" i="105"/>
  <c r="P14" i="105" s="1"/>
  <c r="J14" i="105"/>
  <c r="J47" i="105" s="1"/>
  <c r="G14" i="105"/>
  <c r="G47" i="105" s="1"/>
  <c r="D14" i="105"/>
  <c r="D47" i="105" s="1"/>
  <c r="O13" i="105"/>
  <c r="N13" i="105"/>
  <c r="J13" i="105"/>
  <c r="G13" i="105"/>
  <c r="D13" i="105"/>
  <c r="D46" i="105" s="1"/>
  <c r="O12" i="105"/>
  <c r="O45" i="105" s="1"/>
  <c r="N12" i="105"/>
  <c r="J12" i="105"/>
  <c r="J45" i="105" s="1"/>
  <c r="G12" i="105"/>
  <c r="G45" i="105" s="1"/>
  <c r="D12" i="105"/>
  <c r="D45" i="105" s="1"/>
  <c r="O11" i="105"/>
  <c r="N11" i="105"/>
  <c r="J11" i="105"/>
  <c r="G11" i="105"/>
  <c r="D11" i="105"/>
  <c r="O10" i="105"/>
  <c r="N10" i="105"/>
  <c r="J10" i="105"/>
  <c r="J43" i="105" s="1"/>
  <c r="G10" i="105"/>
  <c r="G43" i="105" s="1"/>
  <c r="D10" i="105"/>
  <c r="O9" i="105"/>
  <c r="N9" i="105"/>
  <c r="N42" i="105" s="1"/>
  <c r="J9" i="105"/>
  <c r="G9" i="105"/>
  <c r="G42" i="105" s="1"/>
  <c r="D9" i="105"/>
  <c r="D42" i="105" s="1"/>
  <c r="I8" i="105"/>
  <c r="I41" i="105" s="1"/>
  <c r="H8" i="105"/>
  <c r="H41" i="105" s="1"/>
  <c r="F8" i="105"/>
  <c r="F22" i="105" s="1"/>
  <c r="E8" i="105"/>
  <c r="E41" i="105" s="1"/>
  <c r="C8" i="105"/>
  <c r="B8" i="105"/>
  <c r="L70" i="116"/>
  <c r="H70" i="116"/>
  <c r="L68" i="116"/>
  <c r="H68" i="116"/>
  <c r="F68" i="116"/>
  <c r="F70" i="116" s="1"/>
  <c r="B68" i="116"/>
  <c r="B70" i="116" s="1"/>
  <c r="O67" i="116"/>
  <c r="P67" i="116" s="1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D65" i="116"/>
  <c r="O64" i="116"/>
  <c r="N64" i="116"/>
  <c r="P64" i="116" s="1"/>
  <c r="M64" i="116"/>
  <c r="J64" i="116"/>
  <c r="G64" i="116"/>
  <c r="P63" i="116"/>
  <c r="O63" i="116"/>
  <c r="N63" i="116"/>
  <c r="M63" i="116"/>
  <c r="J63" i="116"/>
  <c r="G63" i="116"/>
  <c r="D63" i="116"/>
  <c r="O62" i="116"/>
  <c r="P62" i="116" s="1"/>
  <c r="N62" i="116"/>
  <c r="M62" i="116"/>
  <c r="J62" i="116"/>
  <c r="D62" i="116"/>
  <c r="O61" i="116"/>
  <c r="P61" i="116" s="1"/>
  <c r="N61" i="116"/>
  <c r="M61" i="116"/>
  <c r="J61" i="116"/>
  <c r="G61" i="116"/>
  <c r="D61" i="116"/>
  <c r="P60" i="116"/>
  <c r="O60" i="116"/>
  <c r="N60" i="116"/>
  <c r="M60" i="116"/>
  <c r="J60" i="116"/>
  <c r="G60" i="116"/>
  <c r="D60" i="116"/>
  <c r="L59" i="116"/>
  <c r="K59" i="116"/>
  <c r="M59" i="116" s="1"/>
  <c r="M68" i="116" s="1"/>
  <c r="M70" i="116" s="1"/>
  <c r="I59" i="116"/>
  <c r="I68" i="116" s="1"/>
  <c r="I70" i="116" s="1"/>
  <c r="H59" i="116"/>
  <c r="G59" i="116"/>
  <c r="F59" i="116"/>
  <c r="E59" i="116"/>
  <c r="E68" i="116" s="1"/>
  <c r="E70" i="116" s="1"/>
  <c r="C59" i="116"/>
  <c r="C68" i="116" s="1"/>
  <c r="C70" i="116" s="1"/>
  <c r="B59" i="116"/>
  <c r="N59" i="116" s="1"/>
  <c r="N68" i="116" s="1"/>
  <c r="N70" i="116" s="1"/>
  <c r="O58" i="116"/>
  <c r="N58" i="116"/>
  <c r="P58" i="116" s="1"/>
  <c r="M58" i="116"/>
  <c r="J58" i="116"/>
  <c r="G58" i="116"/>
  <c r="D58" i="116"/>
  <c r="O57" i="116"/>
  <c r="P57" i="116" s="1"/>
  <c r="N57" i="116"/>
  <c r="P56" i="116"/>
  <c r="O56" i="116"/>
  <c r="N56" i="116"/>
  <c r="O55" i="116"/>
  <c r="N55" i="116"/>
  <c r="P55" i="116" s="1"/>
  <c r="P54" i="116"/>
  <c r="O54" i="116"/>
  <c r="P53" i="116"/>
  <c r="P32" i="116" s="1"/>
  <c r="O53" i="116"/>
  <c r="N53" i="116"/>
  <c r="O52" i="116"/>
  <c r="N52" i="116"/>
  <c r="P52" i="116" s="1"/>
  <c r="O51" i="116"/>
  <c r="N51" i="116"/>
  <c r="P51" i="116" s="1"/>
  <c r="M50" i="116"/>
  <c r="L50" i="116"/>
  <c r="K50" i="116"/>
  <c r="I50" i="116"/>
  <c r="H50" i="116"/>
  <c r="J50" i="116" s="1"/>
  <c r="F50" i="116"/>
  <c r="E50" i="116"/>
  <c r="G50" i="116" s="1"/>
  <c r="C50" i="116"/>
  <c r="D50" i="116" s="1"/>
  <c r="B50" i="116"/>
  <c r="N50" i="116" s="1"/>
  <c r="O47" i="116"/>
  <c r="N47" i="116"/>
  <c r="P47" i="116" s="1"/>
  <c r="M47" i="116"/>
  <c r="J47" i="116"/>
  <c r="G47" i="116"/>
  <c r="D47" i="116"/>
  <c r="N46" i="116"/>
  <c r="P46" i="116" s="1"/>
  <c r="L46" i="116"/>
  <c r="O46" i="116" s="1"/>
  <c r="K46" i="116"/>
  <c r="H46" i="116"/>
  <c r="E46" i="116"/>
  <c r="B46" i="116"/>
  <c r="O45" i="116"/>
  <c r="N45" i="116"/>
  <c r="P45" i="116" s="1"/>
  <c r="M45" i="116"/>
  <c r="J45" i="116"/>
  <c r="G45" i="116"/>
  <c r="D45" i="116"/>
  <c r="O44" i="116"/>
  <c r="P44" i="116" s="1"/>
  <c r="N44" i="116"/>
  <c r="L44" i="116"/>
  <c r="L39" i="116" s="1"/>
  <c r="J44" i="116"/>
  <c r="G44" i="116"/>
  <c r="O43" i="116"/>
  <c r="O39" i="116" s="1"/>
  <c r="N43" i="116"/>
  <c r="P43" i="116" s="1"/>
  <c r="M43" i="116"/>
  <c r="J43" i="116"/>
  <c r="G43" i="116"/>
  <c r="G39" i="116" s="1"/>
  <c r="D43" i="116"/>
  <c r="O42" i="116"/>
  <c r="N42" i="116"/>
  <c r="P42" i="116" s="1"/>
  <c r="G42" i="116"/>
  <c r="O41" i="116"/>
  <c r="N41" i="116"/>
  <c r="P41" i="116" s="1"/>
  <c r="L41" i="116"/>
  <c r="J41" i="116"/>
  <c r="J39" i="116" s="1"/>
  <c r="G41" i="116"/>
  <c r="D41" i="116"/>
  <c r="D39" i="116" s="1"/>
  <c r="D48" i="116" s="1"/>
  <c r="D69" i="116" s="1"/>
  <c r="O40" i="116"/>
  <c r="P40" i="116" s="1"/>
  <c r="P39" i="116" s="1"/>
  <c r="N40" i="116"/>
  <c r="M40" i="116"/>
  <c r="L40" i="116"/>
  <c r="K40" i="116"/>
  <c r="E40" i="116"/>
  <c r="B40" i="116"/>
  <c r="B39" i="116" s="1"/>
  <c r="B48" i="116" s="1"/>
  <c r="B69" i="116" s="1"/>
  <c r="M39" i="116"/>
  <c r="K39" i="116"/>
  <c r="I39" i="116"/>
  <c r="H39" i="116"/>
  <c r="F39" i="116"/>
  <c r="E39" i="116"/>
  <c r="E48" i="116" s="1"/>
  <c r="E69" i="116" s="1"/>
  <c r="E71" i="116" s="1"/>
  <c r="C39" i="116"/>
  <c r="P38" i="116"/>
  <c r="O38" i="116"/>
  <c r="N38" i="116"/>
  <c r="M38" i="116"/>
  <c r="J38" i="116"/>
  <c r="G38" i="116"/>
  <c r="O37" i="116"/>
  <c r="N37" i="116"/>
  <c r="P37" i="116" s="1"/>
  <c r="K37" i="116"/>
  <c r="H37" i="116"/>
  <c r="G37" i="116"/>
  <c r="P36" i="116"/>
  <c r="O36" i="116"/>
  <c r="N36" i="116"/>
  <c r="M36" i="116"/>
  <c r="J36" i="116"/>
  <c r="G36" i="116"/>
  <c r="O35" i="116"/>
  <c r="N35" i="116"/>
  <c r="K35" i="116"/>
  <c r="J35" i="116"/>
  <c r="P35" i="116" s="1"/>
  <c r="H35" i="116"/>
  <c r="P34" i="116"/>
  <c r="O34" i="116"/>
  <c r="N34" i="116"/>
  <c r="M34" i="116"/>
  <c r="G34" i="116"/>
  <c r="G30" i="116" s="1"/>
  <c r="G48" i="116" s="1"/>
  <c r="G69" i="116" s="1"/>
  <c r="N33" i="116"/>
  <c r="L33" i="116"/>
  <c r="O33" i="116" s="1"/>
  <c r="P33" i="116" s="1"/>
  <c r="O32" i="116"/>
  <c r="N32" i="116"/>
  <c r="N11" i="116" s="1"/>
  <c r="M32" i="116"/>
  <c r="L32" i="116"/>
  <c r="L11" i="116" s="1"/>
  <c r="K32" i="116"/>
  <c r="J32" i="116"/>
  <c r="J11" i="116" s="1"/>
  <c r="I32" i="116"/>
  <c r="I30" i="116" s="1"/>
  <c r="I48" i="116" s="1"/>
  <c r="I69" i="116" s="1"/>
  <c r="H32" i="116"/>
  <c r="H11" i="116" s="1"/>
  <c r="G32" i="116"/>
  <c r="N31" i="116"/>
  <c r="M31" i="116"/>
  <c r="L31" i="116"/>
  <c r="O31" i="116" s="1"/>
  <c r="K31" i="116"/>
  <c r="H31" i="116"/>
  <c r="G31" i="116"/>
  <c r="L30" i="116"/>
  <c r="L48" i="116" s="1"/>
  <c r="L69" i="116" s="1"/>
  <c r="L71" i="116" s="1"/>
  <c r="K30" i="116"/>
  <c r="K48" i="116" s="1"/>
  <c r="K69" i="116" s="1"/>
  <c r="F30" i="116"/>
  <c r="F48" i="116" s="1"/>
  <c r="F69" i="116" s="1"/>
  <c r="F71" i="116" s="1"/>
  <c r="D30" i="116"/>
  <c r="C30" i="116"/>
  <c r="C48" i="116" s="1"/>
  <c r="C69" i="116" s="1"/>
  <c r="C71" i="116" s="1"/>
  <c r="O26" i="116"/>
  <c r="N26" i="116"/>
  <c r="P26" i="116" s="1"/>
  <c r="M26" i="116"/>
  <c r="J26" i="116"/>
  <c r="G26" i="116"/>
  <c r="D26" i="116"/>
  <c r="N25" i="116"/>
  <c r="P25" i="116" s="1"/>
  <c r="L25" i="116"/>
  <c r="O25" i="116" s="1"/>
  <c r="K25" i="116"/>
  <c r="H25" i="116"/>
  <c r="E25" i="116"/>
  <c r="B25" i="116"/>
  <c r="O24" i="116"/>
  <c r="N24" i="116"/>
  <c r="P24" i="116" s="1"/>
  <c r="M24" i="116"/>
  <c r="J24" i="116"/>
  <c r="G24" i="116"/>
  <c r="D24" i="116"/>
  <c r="O23" i="116"/>
  <c r="P23" i="116" s="1"/>
  <c r="N23" i="116"/>
  <c r="L23" i="116"/>
  <c r="L18" i="116" s="1"/>
  <c r="J23" i="116"/>
  <c r="G23" i="116"/>
  <c r="O22" i="116"/>
  <c r="N22" i="116"/>
  <c r="P22" i="116" s="1"/>
  <c r="M22" i="116"/>
  <c r="J22" i="116"/>
  <c r="G22" i="116"/>
  <c r="G18" i="116" s="1"/>
  <c r="D22" i="116"/>
  <c r="O21" i="116"/>
  <c r="N21" i="116"/>
  <c r="P21" i="116" s="1"/>
  <c r="G21" i="116"/>
  <c r="O20" i="116"/>
  <c r="N20" i="116"/>
  <c r="P20" i="116" s="1"/>
  <c r="L20" i="116"/>
  <c r="J20" i="116"/>
  <c r="J18" i="116" s="1"/>
  <c r="G20" i="116"/>
  <c r="D20" i="116"/>
  <c r="D18" i="116" s="1"/>
  <c r="O19" i="116"/>
  <c r="P19" i="116" s="1"/>
  <c r="N19" i="116"/>
  <c r="M19" i="116"/>
  <c r="L19" i="116"/>
  <c r="K19" i="116"/>
  <c r="E19" i="116"/>
  <c r="B19" i="116"/>
  <c r="B18" i="116" s="1"/>
  <c r="N18" i="116" s="1"/>
  <c r="M18" i="116"/>
  <c r="K18" i="116"/>
  <c r="I18" i="116"/>
  <c r="H18" i="116"/>
  <c r="F18" i="116"/>
  <c r="E18" i="116"/>
  <c r="C18" i="116"/>
  <c r="O17" i="116"/>
  <c r="M17" i="116"/>
  <c r="J17" i="116"/>
  <c r="E17" i="116"/>
  <c r="G17" i="116" s="1"/>
  <c r="B17" i="116"/>
  <c r="N17" i="116" s="1"/>
  <c r="P17" i="116" s="1"/>
  <c r="O16" i="116"/>
  <c r="K16" i="116"/>
  <c r="H16" i="116"/>
  <c r="E16" i="116"/>
  <c r="B16" i="116"/>
  <c r="M15" i="116"/>
  <c r="J15" i="116"/>
  <c r="F15" i="116"/>
  <c r="O15" i="116" s="1"/>
  <c r="B15" i="116"/>
  <c r="N15" i="116" s="1"/>
  <c r="P15" i="116" s="1"/>
  <c r="O14" i="116"/>
  <c r="K14" i="116"/>
  <c r="H14" i="116"/>
  <c r="J14" i="116" s="1"/>
  <c r="E14" i="116"/>
  <c r="N14" i="116" s="1"/>
  <c r="D14" i="116"/>
  <c r="N13" i="116"/>
  <c r="M13" i="116"/>
  <c r="E13" i="116"/>
  <c r="D13" i="116"/>
  <c r="C13" i="116"/>
  <c r="O13" i="116" s="1"/>
  <c r="B13" i="116"/>
  <c r="N12" i="116"/>
  <c r="L12" i="116"/>
  <c r="M12" i="116" s="1"/>
  <c r="E12" i="116"/>
  <c r="D12" i="116"/>
  <c r="C12" i="116"/>
  <c r="B12" i="116"/>
  <c r="O11" i="116"/>
  <c r="K11" i="116"/>
  <c r="K9" i="116" s="1"/>
  <c r="K27" i="116" s="1"/>
  <c r="I11" i="116"/>
  <c r="I9" i="116" s="1"/>
  <c r="I27" i="116" s="1"/>
  <c r="G11" i="116"/>
  <c r="F11" i="116"/>
  <c r="F9" i="116" s="1"/>
  <c r="F27" i="116" s="1"/>
  <c r="E11" i="116"/>
  <c r="D11" i="116"/>
  <c r="C11" i="116"/>
  <c r="C9" i="116" s="1"/>
  <c r="B11" i="116"/>
  <c r="N10" i="116"/>
  <c r="M10" i="116"/>
  <c r="K10" i="116"/>
  <c r="H10" i="116"/>
  <c r="E10" i="116"/>
  <c r="D10" i="116"/>
  <c r="C10" i="116"/>
  <c r="B10" i="116"/>
  <c r="B9" i="116" s="1"/>
  <c r="E9" i="116"/>
  <c r="E27" i="116" s="1"/>
  <c r="G49" i="105" l="1"/>
  <c r="F55" i="105"/>
  <c r="F57" i="105" s="1"/>
  <c r="F58" i="105" s="1"/>
  <c r="N43" i="105"/>
  <c r="P17" i="105"/>
  <c r="P50" i="105" s="1"/>
  <c r="P20" i="105"/>
  <c r="I22" i="105"/>
  <c r="I55" i="105" s="1"/>
  <c r="I57" i="105" s="1"/>
  <c r="I58" i="105" s="1"/>
  <c r="H39" i="105"/>
  <c r="H56" i="105" s="1"/>
  <c r="H58" i="105" s="1"/>
  <c r="P35" i="105"/>
  <c r="G15" i="105"/>
  <c r="G22" i="105" s="1"/>
  <c r="B22" i="105"/>
  <c r="G8" i="105"/>
  <c r="D43" i="105"/>
  <c r="M15" i="105"/>
  <c r="M22" i="105" s="1"/>
  <c r="P21" i="105"/>
  <c r="J25" i="105"/>
  <c r="M32" i="105"/>
  <c r="G50" i="105"/>
  <c r="D32" i="105"/>
  <c r="P36" i="105"/>
  <c r="E22" i="105"/>
  <c r="C41" i="105"/>
  <c r="J42" i="105"/>
  <c r="N45" i="105"/>
  <c r="J8" i="105"/>
  <c r="J41" i="105" s="1"/>
  <c r="J15" i="105"/>
  <c r="G25" i="105"/>
  <c r="P33" i="105"/>
  <c r="J50" i="105"/>
  <c r="G54" i="105"/>
  <c r="P18" i="105"/>
  <c r="D15" i="105"/>
  <c r="P16" i="105"/>
  <c r="P49" i="105" s="1"/>
  <c r="P13" i="105"/>
  <c r="P11" i="105"/>
  <c r="D44" i="105"/>
  <c r="C22" i="105"/>
  <c r="O8" i="105"/>
  <c r="P9" i="105"/>
  <c r="D8" i="105"/>
  <c r="P44" i="103"/>
  <c r="M48" i="103"/>
  <c r="P27" i="103"/>
  <c r="N38" i="103"/>
  <c r="P38" i="103" s="1"/>
  <c r="I52" i="103"/>
  <c r="O44" i="103"/>
  <c r="O46" i="103"/>
  <c r="P9" i="103"/>
  <c r="J43" i="103"/>
  <c r="J51" i="103" s="1"/>
  <c r="J52" i="103" s="1"/>
  <c r="B28" i="103"/>
  <c r="N28" i="103" s="1"/>
  <c r="P31" i="103"/>
  <c r="C51" i="103"/>
  <c r="C52" i="103" s="1"/>
  <c r="O38" i="103"/>
  <c r="N41" i="103"/>
  <c r="P41" i="103" s="1"/>
  <c r="E52" i="103"/>
  <c r="N45" i="103"/>
  <c r="P45" i="103" s="1"/>
  <c r="N48" i="103"/>
  <c r="P48" i="103" s="1"/>
  <c r="D51" i="103"/>
  <c r="P46" i="103"/>
  <c r="M8" i="103"/>
  <c r="M20" i="103" s="1"/>
  <c r="P10" i="103"/>
  <c r="M52" i="103"/>
  <c r="K20" i="103"/>
  <c r="P26" i="103"/>
  <c r="G44" i="103"/>
  <c r="G46" i="103"/>
  <c r="F51" i="103"/>
  <c r="H52" i="103"/>
  <c r="P23" i="103"/>
  <c r="P35" i="103" s="1"/>
  <c r="P50" i="103" s="1"/>
  <c r="P52" i="103" s="1"/>
  <c r="P28" i="103"/>
  <c r="N23" i="103"/>
  <c r="N35" i="103" s="1"/>
  <c r="N50" i="103" s="1"/>
  <c r="N52" i="103" s="1"/>
  <c r="K52" i="103"/>
  <c r="B20" i="103"/>
  <c r="D18" i="103"/>
  <c r="D20" i="103" s="1"/>
  <c r="F47" i="103"/>
  <c r="G47" i="103" s="1"/>
  <c r="G18" i="103"/>
  <c r="L52" i="103"/>
  <c r="F52" i="103"/>
  <c r="B42" i="103"/>
  <c r="N42" i="103" s="1"/>
  <c r="P42" i="103" s="1"/>
  <c r="C49" i="103"/>
  <c r="H18" i="103"/>
  <c r="L18" i="103"/>
  <c r="L47" i="103" s="1"/>
  <c r="F20" i="103"/>
  <c r="N20" i="103"/>
  <c r="O23" i="103"/>
  <c r="O35" i="103" s="1"/>
  <c r="O50" i="103" s="1"/>
  <c r="D28" i="103"/>
  <c r="D42" i="103" s="1"/>
  <c r="J28" i="103"/>
  <c r="J42" i="103" s="1"/>
  <c r="D35" i="103"/>
  <c r="B50" i="103"/>
  <c r="B52" i="103" s="1"/>
  <c r="J8" i="103"/>
  <c r="J20" i="103" s="1"/>
  <c r="N8" i="103"/>
  <c r="N40" i="103"/>
  <c r="P40" i="103" s="1"/>
  <c r="O43" i="103"/>
  <c r="O8" i="103"/>
  <c r="O20" i="103" s="1"/>
  <c r="G28" i="103"/>
  <c r="G43" i="103"/>
  <c r="G51" i="103" s="1"/>
  <c r="G52" i="103" s="1"/>
  <c r="P28" i="105"/>
  <c r="B39" i="105"/>
  <c r="B56" i="105" s="1"/>
  <c r="B41" i="105"/>
  <c r="D25" i="105"/>
  <c r="D41" i="105" s="1"/>
  <c r="O43" i="105"/>
  <c r="P27" i="105"/>
  <c r="L39" i="105"/>
  <c r="J39" i="105"/>
  <c r="J56" i="105" s="1"/>
  <c r="J22" i="105"/>
  <c r="L25" i="105"/>
  <c r="L41" i="105" s="1"/>
  <c r="L47" i="105"/>
  <c r="O31" i="105"/>
  <c r="P31" i="105" s="1"/>
  <c r="M31" i="105"/>
  <c r="M47" i="105" s="1"/>
  <c r="K58" i="105"/>
  <c r="N50" i="105"/>
  <c r="G51" i="105"/>
  <c r="D52" i="105"/>
  <c r="P10" i="105"/>
  <c r="P43" i="105" s="1"/>
  <c r="P12" i="105"/>
  <c r="P45" i="105" s="1"/>
  <c r="D22" i="105"/>
  <c r="H22" i="105"/>
  <c r="L22" i="105"/>
  <c r="G32" i="105"/>
  <c r="G39" i="105" s="1"/>
  <c r="G56" i="105" s="1"/>
  <c r="G58" i="105" s="1"/>
  <c r="N39" i="105"/>
  <c r="N56" i="105" s="1"/>
  <c r="O44" i="105"/>
  <c r="J46" i="105"/>
  <c r="O46" i="105"/>
  <c r="O49" i="105"/>
  <c r="N15" i="105"/>
  <c r="N8" i="105"/>
  <c r="O15" i="105"/>
  <c r="O12" i="116"/>
  <c r="P12" i="116" s="1"/>
  <c r="M33" i="116"/>
  <c r="M30" i="116" s="1"/>
  <c r="M48" i="116" s="1"/>
  <c r="M69" i="116" s="1"/>
  <c r="M71" i="116" s="1"/>
  <c r="M11" i="116"/>
  <c r="M9" i="116" s="1"/>
  <c r="M27" i="116" s="1"/>
  <c r="H30" i="116"/>
  <c r="H48" i="116" s="1"/>
  <c r="H69" i="116" s="1"/>
  <c r="H71" i="116" s="1"/>
  <c r="H9" i="116"/>
  <c r="H27" i="116" s="1"/>
  <c r="J9" i="116"/>
  <c r="J27" i="116" s="1"/>
  <c r="B71" i="116"/>
  <c r="P11" i="116"/>
  <c r="G68" i="116"/>
  <c r="G70" i="116" s="1"/>
  <c r="G71" i="116" s="1"/>
  <c r="C27" i="116"/>
  <c r="P13" i="116"/>
  <c r="O18" i="116"/>
  <c r="P18" i="116" s="1"/>
  <c r="O30" i="116"/>
  <c r="O48" i="116" s="1"/>
  <c r="O69" i="116" s="1"/>
  <c r="P31" i="116"/>
  <c r="I71" i="116"/>
  <c r="D71" i="116"/>
  <c r="O59" i="116"/>
  <c r="G14" i="116"/>
  <c r="G9" i="116" s="1"/>
  <c r="G27" i="116" s="1"/>
  <c r="D15" i="116"/>
  <c r="N16" i="116"/>
  <c r="P16" i="116" s="1"/>
  <c r="D17" i="116"/>
  <c r="D9" i="116" s="1"/>
  <c r="D27" i="116" s="1"/>
  <c r="N39" i="116"/>
  <c r="D59" i="116"/>
  <c r="D68" i="116" s="1"/>
  <c r="D70" i="116" s="1"/>
  <c r="K68" i="116"/>
  <c r="K70" i="116" s="1"/>
  <c r="K71" i="116" s="1"/>
  <c r="L10" i="116"/>
  <c r="L9" i="116" s="1"/>
  <c r="L27" i="116" s="1"/>
  <c r="J30" i="116"/>
  <c r="J48" i="116" s="1"/>
  <c r="J69" i="116" s="1"/>
  <c r="N30" i="116"/>
  <c r="O50" i="116"/>
  <c r="P50" i="116" s="1"/>
  <c r="G15" i="116"/>
  <c r="J59" i="116"/>
  <c r="J68" i="116" s="1"/>
  <c r="J70" i="116" s="1"/>
  <c r="O24" i="129"/>
  <c r="P24" i="129"/>
  <c r="P28" i="129" s="1"/>
  <c r="P39" i="129" s="1"/>
  <c r="O25" i="129"/>
  <c r="I41" i="129"/>
  <c r="J41" i="129"/>
  <c r="K41" i="129"/>
  <c r="L41" i="129"/>
  <c r="I39" i="129"/>
  <c r="J39" i="129"/>
  <c r="K39" i="129"/>
  <c r="L39" i="129"/>
  <c r="M39" i="129"/>
  <c r="N39" i="129"/>
  <c r="J28" i="129"/>
  <c r="O47" i="105" l="1"/>
  <c r="G41" i="105"/>
  <c r="O22" i="105"/>
  <c r="M18" i="103"/>
  <c r="M47" i="103" s="1"/>
  <c r="D50" i="103"/>
  <c r="D52" i="103" s="1"/>
  <c r="D49" i="103"/>
  <c r="H47" i="103"/>
  <c r="N47" i="103" s="1"/>
  <c r="J18" i="103"/>
  <c r="J47" i="103" s="1"/>
  <c r="P8" i="103"/>
  <c r="P20" i="103" s="1"/>
  <c r="O47" i="103"/>
  <c r="P43" i="103"/>
  <c r="O51" i="103"/>
  <c r="O52" i="103" s="1"/>
  <c r="O18" i="103"/>
  <c r="N18" i="103"/>
  <c r="P18" i="103" s="1"/>
  <c r="D39" i="105"/>
  <c r="D56" i="105" s="1"/>
  <c r="D58" i="105" s="1"/>
  <c r="B55" i="105"/>
  <c r="B57" i="105" s="1"/>
  <c r="N57" i="105" s="1"/>
  <c r="L56" i="105"/>
  <c r="N22" i="105"/>
  <c r="N55" i="105" s="1"/>
  <c r="P8" i="105"/>
  <c r="L55" i="105"/>
  <c r="L57" i="105" s="1"/>
  <c r="O57" i="105" s="1"/>
  <c r="P15" i="105"/>
  <c r="M25" i="105"/>
  <c r="J55" i="105"/>
  <c r="J57" i="105" s="1"/>
  <c r="J58" i="105" s="1"/>
  <c r="O25" i="105"/>
  <c r="N9" i="116"/>
  <c r="P9" i="116" s="1"/>
  <c r="P27" i="116" s="1"/>
  <c r="J71" i="116"/>
  <c r="P14" i="116"/>
  <c r="O68" i="116"/>
  <c r="O70" i="116" s="1"/>
  <c r="O71" i="116" s="1"/>
  <c r="P59" i="116"/>
  <c r="P68" i="116" s="1"/>
  <c r="P70" i="116" s="1"/>
  <c r="O10" i="116"/>
  <c r="P10" i="116" s="1"/>
  <c r="N48" i="116"/>
  <c r="N69" i="116" s="1"/>
  <c r="N71" i="116" s="1"/>
  <c r="P30" i="116"/>
  <c r="P48" i="116" s="1"/>
  <c r="P69" i="116" s="1"/>
  <c r="P71" i="116" s="1"/>
  <c r="O9" i="116"/>
  <c r="O27" i="116" s="1"/>
  <c r="O61" i="115"/>
  <c r="P61" i="115" s="1"/>
  <c r="N61" i="115"/>
  <c r="M61" i="115"/>
  <c r="J61" i="115"/>
  <c r="G61" i="115"/>
  <c r="D61" i="115"/>
  <c r="O60" i="115"/>
  <c r="N60" i="115"/>
  <c r="M60" i="115"/>
  <c r="J60" i="115"/>
  <c r="G60" i="115"/>
  <c r="D60" i="115"/>
  <c r="O59" i="115"/>
  <c r="P59" i="115" s="1"/>
  <c r="N59" i="115"/>
  <c r="M59" i="115"/>
  <c r="J59" i="115"/>
  <c r="G59" i="115"/>
  <c r="D59" i="115"/>
  <c r="O58" i="115"/>
  <c r="P58" i="115" s="1"/>
  <c r="N58" i="115"/>
  <c r="M58" i="115"/>
  <c r="J58" i="115"/>
  <c r="G58" i="115"/>
  <c r="D58" i="115"/>
  <c r="O57" i="115"/>
  <c r="P57" i="115" s="1"/>
  <c r="N57" i="115"/>
  <c r="M57" i="115"/>
  <c r="J57" i="115"/>
  <c r="G57" i="115"/>
  <c r="D57" i="115"/>
  <c r="O56" i="115"/>
  <c r="P56" i="115" s="1"/>
  <c r="N56" i="115"/>
  <c r="M56" i="115"/>
  <c r="J56" i="115"/>
  <c r="G56" i="115"/>
  <c r="G54" i="115" s="1"/>
  <c r="D56" i="115"/>
  <c r="O55" i="115"/>
  <c r="N55" i="115"/>
  <c r="M55" i="115"/>
  <c r="J55" i="115"/>
  <c r="G55" i="115"/>
  <c r="D55" i="115"/>
  <c r="M54" i="115"/>
  <c r="L54" i="115"/>
  <c r="K54" i="115"/>
  <c r="I54" i="115"/>
  <c r="H54" i="115"/>
  <c r="F54" i="115"/>
  <c r="E54" i="115"/>
  <c r="C54" i="115"/>
  <c r="O54" i="115" s="1"/>
  <c r="B54" i="115"/>
  <c r="N54" i="115" s="1"/>
  <c r="P54" i="115" s="1"/>
  <c r="O53" i="115"/>
  <c r="P53" i="115" s="1"/>
  <c r="N53" i="115"/>
  <c r="M53" i="115"/>
  <c r="J53" i="115"/>
  <c r="G53" i="115"/>
  <c r="D53" i="115"/>
  <c r="O52" i="115"/>
  <c r="P52" i="115" s="1"/>
  <c r="N52" i="115"/>
  <c r="M52" i="115"/>
  <c r="J52" i="115"/>
  <c r="G52" i="115"/>
  <c r="D52" i="115"/>
  <c r="O51" i="115"/>
  <c r="N51" i="115"/>
  <c r="M51" i="115"/>
  <c r="J51" i="115"/>
  <c r="G51" i="115"/>
  <c r="D51" i="115"/>
  <c r="P50" i="115"/>
  <c r="O50" i="115"/>
  <c r="N50" i="115"/>
  <c r="M50" i="115"/>
  <c r="J50" i="115"/>
  <c r="G50" i="115"/>
  <c r="D50" i="115"/>
  <c r="O49" i="115"/>
  <c r="P49" i="115" s="1"/>
  <c r="N49" i="115"/>
  <c r="M49" i="115"/>
  <c r="J49" i="115"/>
  <c r="G49" i="115"/>
  <c r="D49" i="115"/>
  <c r="O48" i="115"/>
  <c r="N48" i="115"/>
  <c r="M48" i="115"/>
  <c r="M46" i="115" s="1"/>
  <c r="J48" i="115"/>
  <c r="G48" i="115"/>
  <c r="D48" i="115"/>
  <c r="O47" i="115"/>
  <c r="P47" i="115" s="1"/>
  <c r="N47" i="115"/>
  <c r="M47" i="115"/>
  <c r="J47" i="115"/>
  <c r="G47" i="115"/>
  <c r="G29" i="115" s="1"/>
  <c r="D47" i="115"/>
  <c r="L46" i="115"/>
  <c r="L62" i="115" s="1"/>
  <c r="L64" i="115" s="1"/>
  <c r="K46" i="115"/>
  <c r="K62" i="115" s="1"/>
  <c r="K64" i="115" s="1"/>
  <c r="I46" i="115"/>
  <c r="H46" i="115"/>
  <c r="F46" i="115"/>
  <c r="F62" i="115" s="1"/>
  <c r="F64" i="115" s="1"/>
  <c r="E46" i="115"/>
  <c r="E62" i="115" s="1"/>
  <c r="E64" i="115" s="1"/>
  <c r="C46" i="115"/>
  <c r="B46" i="115"/>
  <c r="L43" i="115"/>
  <c r="K43" i="115"/>
  <c r="I43" i="115"/>
  <c r="H43" i="115"/>
  <c r="F43" i="115"/>
  <c r="E43" i="115"/>
  <c r="C43" i="115"/>
  <c r="L42" i="115"/>
  <c r="K42" i="115"/>
  <c r="I42" i="115"/>
  <c r="H42" i="115"/>
  <c r="F42" i="115"/>
  <c r="C42" i="115"/>
  <c r="B42" i="115"/>
  <c r="L41" i="115"/>
  <c r="K41" i="115"/>
  <c r="I41" i="115"/>
  <c r="H41" i="115"/>
  <c r="F41" i="115"/>
  <c r="E41" i="115"/>
  <c r="C41" i="115"/>
  <c r="B41" i="115"/>
  <c r="N41" i="115" s="1"/>
  <c r="L40" i="115"/>
  <c r="K40" i="115"/>
  <c r="I40" i="115"/>
  <c r="H40" i="115"/>
  <c r="F40" i="115"/>
  <c r="E40" i="115"/>
  <c r="C40" i="115"/>
  <c r="O40" i="115" s="1"/>
  <c r="B40" i="115"/>
  <c r="L39" i="115"/>
  <c r="K39" i="115"/>
  <c r="I39" i="115"/>
  <c r="H39" i="115"/>
  <c r="F39" i="115"/>
  <c r="E39" i="115"/>
  <c r="D39" i="115"/>
  <c r="C39" i="115"/>
  <c r="B39" i="115"/>
  <c r="L38" i="115"/>
  <c r="K38" i="115"/>
  <c r="I38" i="115"/>
  <c r="H38" i="115"/>
  <c r="F38" i="115"/>
  <c r="E38" i="115"/>
  <c r="N38" i="115" s="1"/>
  <c r="C38" i="115"/>
  <c r="L37" i="115"/>
  <c r="K37" i="115"/>
  <c r="I37" i="115"/>
  <c r="H37" i="115"/>
  <c r="F37" i="115"/>
  <c r="E37" i="115"/>
  <c r="C37" i="115"/>
  <c r="O37" i="115" s="1"/>
  <c r="B37" i="115"/>
  <c r="L35" i="115"/>
  <c r="K35" i="115"/>
  <c r="I35" i="115"/>
  <c r="H35" i="115"/>
  <c r="F35" i="115"/>
  <c r="E35" i="115"/>
  <c r="C35" i="115"/>
  <c r="B35" i="115"/>
  <c r="N35" i="115" s="1"/>
  <c r="L34" i="115"/>
  <c r="K34" i="115"/>
  <c r="I34" i="115"/>
  <c r="H34" i="115"/>
  <c r="F34" i="115"/>
  <c r="E34" i="115"/>
  <c r="C34" i="115"/>
  <c r="O34" i="115" s="1"/>
  <c r="B34" i="115"/>
  <c r="L33" i="115"/>
  <c r="K33" i="115"/>
  <c r="J33" i="115"/>
  <c r="I33" i="115"/>
  <c r="H33" i="115"/>
  <c r="F33" i="115"/>
  <c r="E33" i="115"/>
  <c r="C33" i="115"/>
  <c r="B33" i="115"/>
  <c r="L32" i="115"/>
  <c r="K32" i="115"/>
  <c r="I32" i="115"/>
  <c r="H32" i="115"/>
  <c r="F32" i="115"/>
  <c r="E32" i="115"/>
  <c r="C32" i="115"/>
  <c r="B32" i="115"/>
  <c r="L31" i="115"/>
  <c r="K31" i="115"/>
  <c r="I31" i="115"/>
  <c r="H31" i="115"/>
  <c r="F31" i="115"/>
  <c r="E31" i="115"/>
  <c r="C31" i="115"/>
  <c r="B31" i="115"/>
  <c r="N31" i="115" s="1"/>
  <c r="L30" i="115"/>
  <c r="K30" i="115"/>
  <c r="I30" i="115"/>
  <c r="H30" i="115"/>
  <c r="F30" i="115"/>
  <c r="E30" i="115"/>
  <c r="C30" i="115"/>
  <c r="O30" i="115" s="1"/>
  <c r="B30" i="115"/>
  <c r="L29" i="115"/>
  <c r="K29" i="115"/>
  <c r="I29" i="115"/>
  <c r="H29" i="115"/>
  <c r="F29" i="115"/>
  <c r="E29" i="115"/>
  <c r="C29" i="115"/>
  <c r="B29" i="115"/>
  <c r="N29" i="115" s="1"/>
  <c r="O24" i="115"/>
  <c r="P24" i="115" s="1"/>
  <c r="N24" i="115"/>
  <c r="M24" i="115"/>
  <c r="M43" i="115" s="1"/>
  <c r="J24" i="115"/>
  <c r="J43" i="115" s="1"/>
  <c r="G24" i="115"/>
  <c r="G43" i="115" s="1"/>
  <c r="D24" i="115"/>
  <c r="D43" i="115" s="1"/>
  <c r="O23" i="115"/>
  <c r="N23" i="115"/>
  <c r="M23" i="115"/>
  <c r="M42" i="115" s="1"/>
  <c r="J23" i="115"/>
  <c r="J42" i="115" s="1"/>
  <c r="G23" i="115"/>
  <c r="D23" i="115"/>
  <c r="D42" i="115" s="1"/>
  <c r="O22" i="115"/>
  <c r="P22" i="115" s="1"/>
  <c r="N22" i="115"/>
  <c r="M22" i="115"/>
  <c r="M41" i="115" s="1"/>
  <c r="J22" i="115"/>
  <c r="J41" i="115" s="1"/>
  <c r="G22" i="115"/>
  <c r="G41" i="115" s="1"/>
  <c r="D22" i="115"/>
  <c r="D41" i="115" s="1"/>
  <c r="O21" i="115"/>
  <c r="P21" i="115" s="1"/>
  <c r="N21" i="115"/>
  <c r="M21" i="115"/>
  <c r="M40" i="115" s="1"/>
  <c r="J21" i="115"/>
  <c r="G21" i="115"/>
  <c r="G40" i="115" s="1"/>
  <c r="D21" i="115"/>
  <c r="D40" i="115" s="1"/>
  <c r="O20" i="115"/>
  <c r="N20" i="115"/>
  <c r="M20" i="115"/>
  <c r="M39" i="115" s="1"/>
  <c r="J20" i="115"/>
  <c r="J39" i="115" s="1"/>
  <c r="G20" i="115"/>
  <c r="D20" i="115"/>
  <c r="O19" i="115"/>
  <c r="N19" i="115"/>
  <c r="M19" i="115"/>
  <c r="J19" i="115"/>
  <c r="J38" i="115" s="1"/>
  <c r="G19" i="115"/>
  <c r="D19" i="115"/>
  <c r="D38" i="115" s="1"/>
  <c r="O18" i="115"/>
  <c r="N18" i="115"/>
  <c r="M18" i="115"/>
  <c r="J18" i="115"/>
  <c r="J37" i="115" s="1"/>
  <c r="G18" i="115"/>
  <c r="D18" i="115"/>
  <c r="D37" i="115" s="1"/>
  <c r="L17" i="115"/>
  <c r="L25" i="115" s="1"/>
  <c r="K17" i="115"/>
  <c r="K36" i="115" s="1"/>
  <c r="I17" i="115"/>
  <c r="H17" i="115"/>
  <c r="H36" i="115" s="1"/>
  <c r="F17" i="115"/>
  <c r="F36" i="115" s="1"/>
  <c r="E17" i="115"/>
  <c r="E36" i="115" s="1"/>
  <c r="C17" i="115"/>
  <c r="B17" i="115"/>
  <c r="B36" i="115" s="1"/>
  <c r="O16" i="115"/>
  <c r="N16" i="115"/>
  <c r="M16" i="115"/>
  <c r="J16" i="115"/>
  <c r="J35" i="115" s="1"/>
  <c r="G16" i="115"/>
  <c r="G35" i="115" s="1"/>
  <c r="D16" i="115"/>
  <c r="O15" i="115"/>
  <c r="P15" i="115" s="1"/>
  <c r="N15" i="115"/>
  <c r="M15" i="115"/>
  <c r="M34" i="115" s="1"/>
  <c r="J15" i="115"/>
  <c r="G15" i="115"/>
  <c r="G34" i="115" s="1"/>
  <c r="D15" i="115"/>
  <c r="D34" i="115" s="1"/>
  <c r="O14" i="115"/>
  <c r="N14" i="115"/>
  <c r="M14" i="115"/>
  <c r="M33" i="115" s="1"/>
  <c r="J14" i="115"/>
  <c r="G14" i="115"/>
  <c r="G33" i="115" s="1"/>
  <c r="D14" i="115"/>
  <c r="O13" i="115"/>
  <c r="P13" i="115" s="1"/>
  <c r="N13" i="115"/>
  <c r="M13" i="115"/>
  <c r="J13" i="115"/>
  <c r="G13" i="115"/>
  <c r="G32" i="115" s="1"/>
  <c r="D13" i="115"/>
  <c r="D32" i="115" s="1"/>
  <c r="O12" i="115"/>
  <c r="N12" i="115"/>
  <c r="M12" i="115"/>
  <c r="M31" i="115" s="1"/>
  <c r="J12" i="115"/>
  <c r="G12" i="115"/>
  <c r="D12" i="115"/>
  <c r="O11" i="115"/>
  <c r="N11" i="115"/>
  <c r="M11" i="115"/>
  <c r="J11" i="115"/>
  <c r="J30" i="115" s="1"/>
  <c r="G11" i="115"/>
  <c r="G30" i="115" s="1"/>
  <c r="D11" i="115"/>
  <c r="D30" i="115" s="1"/>
  <c r="O10" i="115"/>
  <c r="N10" i="115"/>
  <c r="M10" i="115"/>
  <c r="M29" i="115" s="1"/>
  <c r="J10" i="115"/>
  <c r="J29" i="115" s="1"/>
  <c r="D10" i="115"/>
  <c r="D29" i="115" s="1"/>
  <c r="L9" i="115"/>
  <c r="L28" i="115" s="1"/>
  <c r="K9" i="115"/>
  <c r="K28" i="115" s="1"/>
  <c r="J9" i="115"/>
  <c r="I9" i="115"/>
  <c r="I28" i="115" s="1"/>
  <c r="H9" i="115"/>
  <c r="H28" i="115" s="1"/>
  <c r="F9" i="115"/>
  <c r="F28" i="115" s="1"/>
  <c r="E9" i="115"/>
  <c r="C9" i="115"/>
  <c r="C28" i="115" s="1"/>
  <c r="B9" i="115"/>
  <c r="B28" i="115" s="1"/>
  <c r="P22" i="105" l="1"/>
  <c r="P57" i="105"/>
  <c r="B58" i="105"/>
  <c r="P47" i="103"/>
  <c r="M41" i="105"/>
  <c r="M39" i="105"/>
  <c r="P25" i="105"/>
  <c r="P39" i="105" s="1"/>
  <c r="P56" i="105" s="1"/>
  <c r="O39" i="105"/>
  <c r="O56" i="105" s="1"/>
  <c r="L58" i="105"/>
  <c r="N27" i="116"/>
  <c r="P41" i="115"/>
  <c r="G9" i="115"/>
  <c r="D9" i="115"/>
  <c r="H44" i="115"/>
  <c r="H63" i="115" s="1"/>
  <c r="H65" i="115" s="1"/>
  <c r="N33" i="115"/>
  <c r="L36" i="115"/>
  <c r="L44" i="115" s="1"/>
  <c r="L63" i="115" s="1"/>
  <c r="L65" i="115" s="1"/>
  <c r="N39" i="115"/>
  <c r="N42" i="115"/>
  <c r="O43" i="115"/>
  <c r="P43" i="115" s="1"/>
  <c r="B62" i="115"/>
  <c r="B64" i="115" s="1"/>
  <c r="H62" i="115"/>
  <c r="H64" i="115" s="1"/>
  <c r="P48" i="115"/>
  <c r="P51" i="115"/>
  <c r="P55" i="115"/>
  <c r="P60" i="115"/>
  <c r="P10" i="115"/>
  <c r="M30" i="115"/>
  <c r="G31" i="115"/>
  <c r="M32" i="115"/>
  <c r="M35" i="115"/>
  <c r="C36" i="115"/>
  <c r="C44" i="115" s="1"/>
  <c r="C63" i="115" s="1"/>
  <c r="C65" i="115" s="1"/>
  <c r="I36" i="115"/>
  <c r="G37" i="115"/>
  <c r="P18" i="115"/>
  <c r="M38" i="115"/>
  <c r="P20" i="115"/>
  <c r="O29" i="115"/>
  <c r="O38" i="115"/>
  <c r="O42" i="115"/>
  <c r="P42" i="115" s="1"/>
  <c r="N43" i="115"/>
  <c r="C62" i="115"/>
  <c r="C64" i="115" s="1"/>
  <c r="I62" i="115"/>
  <c r="I64" i="115" s="1"/>
  <c r="D46" i="115"/>
  <c r="J54" i="115"/>
  <c r="M62" i="115"/>
  <c r="M64" i="115" s="1"/>
  <c r="P16" i="115"/>
  <c r="M17" i="115"/>
  <c r="P19" i="115"/>
  <c r="E28" i="115"/>
  <c r="N28" i="115" s="1"/>
  <c r="N32" i="115"/>
  <c r="O35" i="115"/>
  <c r="O41" i="115"/>
  <c r="J46" i="115"/>
  <c r="J62" i="115" s="1"/>
  <c r="J64" i="115" s="1"/>
  <c r="D54" i="115"/>
  <c r="P35" i="115"/>
  <c r="P11" i="115"/>
  <c r="J32" i="115"/>
  <c r="J34" i="115"/>
  <c r="D17" i="115"/>
  <c r="I44" i="115"/>
  <c r="I63" i="115" s="1"/>
  <c r="J17" i="115"/>
  <c r="J40" i="115"/>
  <c r="P23" i="115"/>
  <c r="H25" i="115"/>
  <c r="P29" i="115"/>
  <c r="O32" i="115"/>
  <c r="P32" i="115"/>
  <c r="N34" i="115"/>
  <c r="O39" i="115"/>
  <c r="P39" i="115" s="1"/>
  <c r="O28" i="115"/>
  <c r="O9" i="115"/>
  <c r="K44" i="115"/>
  <c r="K63" i="115" s="1"/>
  <c r="K65" i="115" s="1"/>
  <c r="G39" i="115"/>
  <c r="G17" i="115"/>
  <c r="O31" i="115"/>
  <c r="N37" i="115"/>
  <c r="P37" i="115" s="1"/>
  <c r="M37" i="115"/>
  <c r="G38" i="115"/>
  <c r="N40" i="115"/>
  <c r="P40" i="115" s="1"/>
  <c r="G46" i="115"/>
  <c r="G62" i="115" s="1"/>
  <c r="G64" i="115" s="1"/>
  <c r="M36" i="115"/>
  <c r="P38" i="115"/>
  <c r="M9" i="115"/>
  <c r="M28" i="115" s="1"/>
  <c r="N9" i="115"/>
  <c r="P9" i="115" s="1"/>
  <c r="D31" i="115"/>
  <c r="P12" i="115"/>
  <c r="D33" i="115"/>
  <c r="P14" i="115"/>
  <c r="D35" i="115"/>
  <c r="B44" i="115"/>
  <c r="B63" i="115" s="1"/>
  <c r="B65" i="115" s="1"/>
  <c r="N36" i="115"/>
  <c r="F44" i="115"/>
  <c r="F63" i="115" s="1"/>
  <c r="F65" i="115" s="1"/>
  <c r="N30" i="115"/>
  <c r="J31" i="115"/>
  <c r="O33" i="115"/>
  <c r="E25" i="115"/>
  <c r="I25" i="115"/>
  <c r="N46" i="115"/>
  <c r="N17" i="115"/>
  <c r="B25" i="115"/>
  <c r="F25" i="115"/>
  <c r="O46" i="115"/>
  <c r="O62" i="115" s="1"/>
  <c r="O64" i="115" s="1"/>
  <c r="O17" i="115"/>
  <c r="O25" i="115" s="1"/>
  <c r="C25" i="115"/>
  <c r="K25" i="115"/>
  <c r="L46" i="109"/>
  <c r="K46" i="109"/>
  <c r="G46" i="109"/>
  <c r="F46" i="109"/>
  <c r="B46" i="109"/>
  <c r="L44" i="109"/>
  <c r="I44" i="109"/>
  <c r="I46" i="109" s="1"/>
  <c r="B44" i="109"/>
  <c r="P43" i="109"/>
  <c r="O43" i="109"/>
  <c r="N43" i="109"/>
  <c r="M43" i="109"/>
  <c r="J43" i="109"/>
  <c r="G43" i="109"/>
  <c r="D43" i="109"/>
  <c r="P42" i="109"/>
  <c r="O42" i="109"/>
  <c r="N42" i="109"/>
  <c r="M42" i="109"/>
  <c r="J42" i="109"/>
  <c r="D42" i="109"/>
  <c r="O41" i="109"/>
  <c r="N41" i="109"/>
  <c r="P41" i="109" s="1"/>
  <c r="J41" i="109"/>
  <c r="G41" i="109"/>
  <c r="D41" i="109"/>
  <c r="P40" i="109"/>
  <c r="O40" i="109"/>
  <c r="N40" i="109"/>
  <c r="M40" i="109"/>
  <c r="J40" i="109"/>
  <c r="G40" i="109"/>
  <c r="D40" i="109"/>
  <c r="O39" i="109"/>
  <c r="M39" i="109"/>
  <c r="K39" i="109"/>
  <c r="J39" i="109"/>
  <c r="J46" i="109" s="1"/>
  <c r="H39" i="109"/>
  <c r="N39" i="109" s="1"/>
  <c r="P39" i="109" s="1"/>
  <c r="G39" i="109"/>
  <c r="E39" i="109"/>
  <c r="E46" i="109" s="1"/>
  <c r="D39" i="109"/>
  <c r="D46" i="109" s="1"/>
  <c r="P46" i="109" s="1"/>
  <c r="C39" i="109"/>
  <c r="C46" i="109" s="1"/>
  <c r="O46" i="109" s="1"/>
  <c r="O38" i="109"/>
  <c r="N38" i="109"/>
  <c r="P38" i="109" s="1"/>
  <c r="M38" i="109"/>
  <c r="J38" i="109"/>
  <c r="G38" i="109"/>
  <c r="D38" i="109"/>
  <c r="P37" i="109"/>
  <c r="O37" i="109"/>
  <c r="N37" i="109"/>
  <c r="M37" i="109"/>
  <c r="J37" i="109"/>
  <c r="G37" i="109"/>
  <c r="D37" i="109"/>
  <c r="P36" i="109"/>
  <c r="O36" i="109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P34" i="109" s="1"/>
  <c r="M34" i="109"/>
  <c r="M46" i="109" s="1"/>
  <c r="G34" i="109"/>
  <c r="D34" i="109"/>
  <c r="O31" i="109"/>
  <c r="N31" i="109"/>
  <c r="P31" i="109" s="1"/>
  <c r="M31" i="109"/>
  <c r="J31" i="109"/>
  <c r="G31" i="109"/>
  <c r="D31" i="109"/>
  <c r="O30" i="109"/>
  <c r="N30" i="109"/>
  <c r="P30" i="109" s="1"/>
  <c r="M30" i="109"/>
  <c r="J30" i="109"/>
  <c r="G30" i="109"/>
  <c r="D30" i="109"/>
  <c r="P29" i="109"/>
  <c r="O29" i="109"/>
  <c r="N29" i="109"/>
  <c r="M29" i="109"/>
  <c r="M27" i="109" s="1"/>
  <c r="J29" i="109"/>
  <c r="G29" i="109"/>
  <c r="D29" i="109"/>
  <c r="P28" i="109"/>
  <c r="O28" i="109"/>
  <c r="N28" i="109"/>
  <c r="M28" i="109"/>
  <c r="J28" i="109"/>
  <c r="J27" i="109" s="1"/>
  <c r="G28" i="109"/>
  <c r="D28" i="109"/>
  <c r="D27" i="109" s="1"/>
  <c r="O27" i="109"/>
  <c r="L27" i="109"/>
  <c r="K27" i="109"/>
  <c r="I27" i="109"/>
  <c r="H27" i="109"/>
  <c r="G27" i="109"/>
  <c r="F27" i="109"/>
  <c r="E27" i="109"/>
  <c r="B27" i="109"/>
  <c r="N27" i="109" s="1"/>
  <c r="P27" i="109" s="1"/>
  <c r="N26" i="109"/>
  <c r="M26" i="109"/>
  <c r="L26" i="109"/>
  <c r="O26" i="109" s="1"/>
  <c r="P26" i="109" s="1"/>
  <c r="J26" i="109"/>
  <c r="G26" i="109"/>
  <c r="D26" i="109"/>
  <c r="P25" i="109"/>
  <c r="O25" i="109"/>
  <c r="N25" i="109"/>
  <c r="J25" i="109"/>
  <c r="G25" i="109"/>
  <c r="D25" i="109"/>
  <c r="O24" i="109"/>
  <c r="N24" i="109"/>
  <c r="P24" i="109" s="1"/>
  <c r="M24" i="109"/>
  <c r="J24" i="109"/>
  <c r="G24" i="109"/>
  <c r="G22" i="109" s="1"/>
  <c r="G32" i="109" s="1"/>
  <c r="G45" i="109" s="1"/>
  <c r="G47" i="109" s="1"/>
  <c r="D24" i="109"/>
  <c r="O23" i="109"/>
  <c r="N23" i="109"/>
  <c r="P23" i="109" s="1"/>
  <c r="J23" i="109"/>
  <c r="J22" i="109" s="1"/>
  <c r="J32" i="109" s="1"/>
  <c r="J45" i="109" s="1"/>
  <c r="J47" i="109" s="1"/>
  <c r="G23" i="109"/>
  <c r="D23" i="109"/>
  <c r="L22" i="109"/>
  <c r="L32" i="109" s="1"/>
  <c r="K22" i="109"/>
  <c r="K32" i="109" s="1"/>
  <c r="K45" i="109" s="1"/>
  <c r="K47" i="109" s="1"/>
  <c r="I22" i="109"/>
  <c r="I32" i="109" s="1"/>
  <c r="I45" i="109" s="1"/>
  <c r="I47" i="109" s="1"/>
  <c r="H22" i="109"/>
  <c r="H32" i="109" s="1"/>
  <c r="H45" i="109" s="1"/>
  <c r="F22" i="109"/>
  <c r="F32" i="109" s="1"/>
  <c r="F45" i="109" s="1"/>
  <c r="F47" i="109" s="1"/>
  <c r="E22" i="109"/>
  <c r="E32" i="109" s="1"/>
  <c r="E45" i="109" s="1"/>
  <c r="E47" i="109" s="1"/>
  <c r="D22" i="109"/>
  <c r="P22" i="109" s="1"/>
  <c r="C22" i="109"/>
  <c r="C32" i="109" s="1"/>
  <c r="B22" i="109"/>
  <c r="B32" i="109" s="1"/>
  <c r="B45" i="109" s="1"/>
  <c r="B47" i="109" s="1"/>
  <c r="K19" i="109"/>
  <c r="O18" i="109"/>
  <c r="N18" i="109"/>
  <c r="P18" i="109" s="1"/>
  <c r="M18" i="109"/>
  <c r="J18" i="109"/>
  <c r="G18" i="109"/>
  <c r="D18" i="109"/>
  <c r="P17" i="109"/>
  <c r="O17" i="109"/>
  <c r="N17" i="109"/>
  <c r="M17" i="109"/>
  <c r="J17" i="109"/>
  <c r="G17" i="109"/>
  <c r="D17" i="109"/>
  <c r="O16" i="109"/>
  <c r="P16" i="109" s="1"/>
  <c r="N16" i="109"/>
  <c r="M16" i="109"/>
  <c r="J16" i="109"/>
  <c r="G16" i="109"/>
  <c r="D16" i="109"/>
  <c r="O15" i="109"/>
  <c r="N15" i="109"/>
  <c r="P15" i="109" s="1"/>
  <c r="M15" i="109"/>
  <c r="J15" i="109"/>
  <c r="G15" i="109"/>
  <c r="G14" i="109" s="1"/>
  <c r="D15" i="109"/>
  <c r="D14" i="109" s="1"/>
  <c r="M14" i="109"/>
  <c r="M19" i="109" s="1"/>
  <c r="L14" i="109"/>
  <c r="L19" i="109" s="1"/>
  <c r="K14" i="109"/>
  <c r="J14" i="109"/>
  <c r="I14" i="109"/>
  <c r="H14" i="109"/>
  <c r="F14" i="109"/>
  <c r="F19" i="109" s="1"/>
  <c r="E14" i="109"/>
  <c r="E19" i="109" s="1"/>
  <c r="C14" i="109"/>
  <c r="O14" i="109" s="1"/>
  <c r="B14" i="109"/>
  <c r="B19" i="109" s="1"/>
  <c r="N13" i="109"/>
  <c r="L13" i="109"/>
  <c r="O13" i="109" s="1"/>
  <c r="P13" i="109" s="1"/>
  <c r="J13" i="109"/>
  <c r="G13" i="109"/>
  <c r="D13" i="109"/>
  <c r="P12" i="109"/>
  <c r="O12" i="109"/>
  <c r="N12" i="109"/>
  <c r="J12" i="109"/>
  <c r="G12" i="109"/>
  <c r="D12" i="109"/>
  <c r="O11" i="109"/>
  <c r="N11" i="109"/>
  <c r="P11" i="109" s="1"/>
  <c r="M11" i="109"/>
  <c r="J11" i="109"/>
  <c r="G11" i="109"/>
  <c r="G9" i="109" s="1"/>
  <c r="D11" i="109"/>
  <c r="D9" i="109" s="1"/>
  <c r="O10" i="109"/>
  <c r="N10" i="109"/>
  <c r="P10" i="109" s="1"/>
  <c r="J10" i="109"/>
  <c r="J9" i="109" s="1"/>
  <c r="J19" i="109" s="1"/>
  <c r="G10" i="109"/>
  <c r="D10" i="109"/>
  <c r="I9" i="109"/>
  <c r="I19" i="109" s="1"/>
  <c r="H9" i="109"/>
  <c r="N9" i="109" s="1"/>
  <c r="F9" i="109"/>
  <c r="C9" i="109"/>
  <c r="O9" i="109" s="1"/>
  <c r="O19" i="109" s="1"/>
  <c r="K33" i="107"/>
  <c r="I33" i="107"/>
  <c r="E33" i="107"/>
  <c r="C33" i="107"/>
  <c r="K32" i="107"/>
  <c r="K34" i="107" s="1"/>
  <c r="J32" i="107"/>
  <c r="I32" i="107"/>
  <c r="I34" i="107" s="1"/>
  <c r="G32" i="107"/>
  <c r="G34" i="107" s="1"/>
  <c r="F32" i="107"/>
  <c r="E32" i="107"/>
  <c r="E34" i="107" s="1"/>
  <c r="D32" i="107"/>
  <c r="C32" i="107"/>
  <c r="C34" i="107" s="1"/>
  <c r="N31" i="107"/>
  <c r="N33" i="107" s="1"/>
  <c r="L31" i="107"/>
  <c r="L33" i="107" s="1"/>
  <c r="K31" i="107"/>
  <c r="J31" i="107"/>
  <c r="J33" i="107" s="1"/>
  <c r="J34" i="107" s="1"/>
  <c r="I31" i="107"/>
  <c r="H31" i="107"/>
  <c r="H33" i="107" s="1"/>
  <c r="F31" i="107"/>
  <c r="F33" i="107" s="1"/>
  <c r="F34" i="107" s="1"/>
  <c r="E31" i="107"/>
  <c r="D31" i="107"/>
  <c r="D33" i="107" s="1"/>
  <c r="D34" i="107" s="1"/>
  <c r="C31" i="107"/>
  <c r="B31" i="107"/>
  <c r="B33" i="107" s="1"/>
  <c r="O30" i="107"/>
  <c r="N30" i="107"/>
  <c r="P30" i="107" s="1"/>
  <c r="M30" i="107"/>
  <c r="J30" i="107"/>
  <c r="G30" i="107"/>
  <c r="D30" i="107"/>
  <c r="P29" i="107"/>
  <c r="O29" i="107"/>
  <c r="N29" i="107"/>
  <c r="M29" i="107"/>
  <c r="J29" i="107"/>
  <c r="G29" i="107"/>
  <c r="D29" i="107"/>
  <c r="O28" i="107"/>
  <c r="N28" i="107"/>
  <c r="P28" i="107" s="1"/>
  <c r="M28" i="107"/>
  <c r="M31" i="107" s="1"/>
  <c r="M33" i="107" s="1"/>
  <c r="J28" i="107"/>
  <c r="G28" i="107"/>
  <c r="D28" i="107"/>
  <c r="O27" i="107"/>
  <c r="N27" i="107"/>
  <c r="P27" i="107" s="1"/>
  <c r="M27" i="107"/>
  <c r="J27" i="107"/>
  <c r="G27" i="107"/>
  <c r="D27" i="107"/>
  <c r="O26" i="107"/>
  <c r="N26" i="107"/>
  <c r="P26" i="107" s="1"/>
  <c r="M26" i="107"/>
  <c r="J26" i="107"/>
  <c r="G26" i="107"/>
  <c r="D26" i="107"/>
  <c r="P25" i="107"/>
  <c r="O25" i="107"/>
  <c r="O31" i="107" s="1"/>
  <c r="N25" i="107"/>
  <c r="J25" i="107"/>
  <c r="G25" i="107"/>
  <c r="G31" i="107" s="1"/>
  <c r="G33" i="107" s="1"/>
  <c r="D25" i="107"/>
  <c r="M23" i="107"/>
  <c r="M32" i="107" s="1"/>
  <c r="L23" i="107"/>
  <c r="L32" i="107" s="1"/>
  <c r="H23" i="107"/>
  <c r="H32" i="107" s="1"/>
  <c r="E23" i="107"/>
  <c r="B23" i="107"/>
  <c r="B32" i="107" s="1"/>
  <c r="B34" i="107" s="1"/>
  <c r="O22" i="107"/>
  <c r="N22" i="107"/>
  <c r="P22" i="107" s="1"/>
  <c r="M22" i="107"/>
  <c r="J22" i="107"/>
  <c r="G22" i="107"/>
  <c r="D22" i="107"/>
  <c r="P21" i="107"/>
  <c r="O21" i="107"/>
  <c r="N21" i="107"/>
  <c r="M21" i="107"/>
  <c r="J21" i="107"/>
  <c r="G21" i="107"/>
  <c r="D21" i="107"/>
  <c r="O20" i="107"/>
  <c r="N20" i="107"/>
  <c r="P20" i="107" s="1"/>
  <c r="M20" i="107"/>
  <c r="M12" i="107" s="1"/>
  <c r="J20" i="107"/>
  <c r="G20" i="107"/>
  <c r="G12" i="107" s="1"/>
  <c r="D20" i="107"/>
  <c r="O19" i="107"/>
  <c r="N19" i="107"/>
  <c r="P19" i="107" s="1"/>
  <c r="O18" i="107"/>
  <c r="O23" i="107" s="1"/>
  <c r="O32" i="107" s="1"/>
  <c r="N18" i="107"/>
  <c r="P18" i="107" s="1"/>
  <c r="P17" i="107"/>
  <c r="O17" i="107"/>
  <c r="N17" i="107"/>
  <c r="M17" i="107"/>
  <c r="J17" i="107"/>
  <c r="G17" i="107"/>
  <c r="M14" i="107"/>
  <c r="L14" i="107"/>
  <c r="H14" i="107"/>
  <c r="B14" i="107"/>
  <c r="M13" i="107"/>
  <c r="L13" i="107"/>
  <c r="K13" i="107"/>
  <c r="J13" i="107"/>
  <c r="I13" i="107"/>
  <c r="H13" i="107"/>
  <c r="G13" i="107"/>
  <c r="F13" i="107"/>
  <c r="E13" i="107"/>
  <c r="D13" i="107"/>
  <c r="C13" i="107"/>
  <c r="O13" i="107" s="1"/>
  <c r="B13" i="107"/>
  <c r="N13" i="107" s="1"/>
  <c r="P13" i="107" s="1"/>
  <c r="L12" i="107"/>
  <c r="K12" i="107"/>
  <c r="J12" i="107"/>
  <c r="I12" i="107"/>
  <c r="H12" i="107"/>
  <c r="F12" i="107"/>
  <c r="E12" i="107"/>
  <c r="D12" i="107"/>
  <c r="C12" i="107"/>
  <c r="O12" i="107" s="1"/>
  <c r="B12" i="107"/>
  <c r="N12" i="107" s="1"/>
  <c r="P12" i="107" s="1"/>
  <c r="M11" i="107"/>
  <c r="L11" i="107"/>
  <c r="K11" i="107"/>
  <c r="J11" i="107"/>
  <c r="I11" i="107"/>
  <c r="H11" i="107"/>
  <c r="G11" i="107"/>
  <c r="F11" i="107"/>
  <c r="E11" i="107"/>
  <c r="D11" i="107"/>
  <c r="C11" i="107"/>
  <c r="O11" i="107" s="1"/>
  <c r="B11" i="107"/>
  <c r="N11" i="107" s="1"/>
  <c r="P11" i="107" s="1"/>
  <c r="O10" i="107"/>
  <c r="N10" i="107"/>
  <c r="P10" i="107" s="1"/>
  <c r="H10" i="107"/>
  <c r="E10" i="107"/>
  <c r="B10" i="107"/>
  <c r="O9" i="107"/>
  <c r="O14" i="107" s="1"/>
  <c r="K9" i="107"/>
  <c r="H9" i="107"/>
  <c r="E9" i="107"/>
  <c r="B9" i="107"/>
  <c r="N9" i="107" s="1"/>
  <c r="P9" i="107" s="1"/>
  <c r="P14" i="107" s="1"/>
  <c r="O8" i="107"/>
  <c r="K8" i="107"/>
  <c r="H8" i="107"/>
  <c r="E8" i="107"/>
  <c r="E14" i="107" s="1"/>
  <c r="B8" i="107"/>
  <c r="N8" i="107" s="1"/>
  <c r="P8" i="107" s="1"/>
  <c r="P58" i="105" l="1"/>
  <c r="M56" i="105"/>
  <c r="M55" i="105"/>
  <c r="O36" i="115"/>
  <c r="M25" i="115"/>
  <c r="E44" i="115"/>
  <c r="E63" i="115" s="1"/>
  <c r="E65" i="115" s="1"/>
  <c r="J28" i="115"/>
  <c r="D28" i="115"/>
  <c r="M44" i="115"/>
  <c r="M63" i="115" s="1"/>
  <c r="M65" i="115" s="1"/>
  <c r="I65" i="115"/>
  <c r="D62" i="115"/>
  <c r="D64" i="115" s="1"/>
  <c r="N44" i="115"/>
  <c r="N63" i="115" s="1"/>
  <c r="P36" i="115"/>
  <c r="P44" i="115" s="1"/>
  <c r="P63" i="115" s="1"/>
  <c r="G36" i="115"/>
  <c r="G25" i="115"/>
  <c r="D25" i="115"/>
  <c r="D36" i="115"/>
  <c r="D44" i="115" s="1"/>
  <c r="D63" i="115" s="1"/>
  <c r="D65" i="115" s="1"/>
  <c r="O44" i="115"/>
  <c r="O63" i="115" s="1"/>
  <c r="O65" i="115" s="1"/>
  <c r="P33" i="115"/>
  <c r="N25" i="115"/>
  <c r="P17" i="115"/>
  <c r="P25" i="115" s="1"/>
  <c r="P46" i="115"/>
  <c r="P62" i="115" s="1"/>
  <c r="P64" i="115" s="1"/>
  <c r="N62" i="115"/>
  <c r="N64" i="115" s="1"/>
  <c r="P28" i="115"/>
  <c r="P31" i="115"/>
  <c r="P30" i="115"/>
  <c r="G28" i="115"/>
  <c r="P34" i="115"/>
  <c r="J36" i="115"/>
  <c r="J44" i="115" s="1"/>
  <c r="J63" i="115" s="1"/>
  <c r="J65" i="115" s="1"/>
  <c r="J25" i="115"/>
  <c r="M22" i="109"/>
  <c r="M32" i="109" s="1"/>
  <c r="M45" i="109" s="1"/>
  <c r="M47" i="109" s="1"/>
  <c r="D19" i="109"/>
  <c r="N46" i="109"/>
  <c r="P9" i="109"/>
  <c r="G19" i="109"/>
  <c r="L47" i="109"/>
  <c r="L45" i="109"/>
  <c r="O32" i="109"/>
  <c r="O45" i="109" s="1"/>
  <c r="O47" i="109" s="1"/>
  <c r="C45" i="109"/>
  <c r="C47" i="109" s="1"/>
  <c r="H47" i="109"/>
  <c r="N14" i="109"/>
  <c r="P14" i="109" s="1"/>
  <c r="C19" i="109"/>
  <c r="D32" i="109"/>
  <c r="H46" i="109"/>
  <c r="H19" i="109"/>
  <c r="M13" i="109"/>
  <c r="N22" i="109"/>
  <c r="N32" i="109" s="1"/>
  <c r="N45" i="109" s="1"/>
  <c r="N47" i="109" s="1"/>
  <c r="O22" i="109"/>
  <c r="P23" i="107"/>
  <c r="P32" i="107" s="1"/>
  <c r="O34" i="107"/>
  <c r="O33" i="107"/>
  <c r="H34" i="107"/>
  <c r="P31" i="107"/>
  <c r="P33" i="107" s="1"/>
  <c r="C21" i="131"/>
  <c r="D21" i="131"/>
  <c r="E21" i="131"/>
  <c r="F21" i="131"/>
  <c r="G21" i="131"/>
  <c r="H21" i="131"/>
  <c r="I21" i="131"/>
  <c r="J21" i="131"/>
  <c r="K21" i="131"/>
  <c r="L21" i="131"/>
  <c r="M21" i="131"/>
  <c r="N21" i="131"/>
  <c r="O21" i="131"/>
  <c r="P21" i="131"/>
  <c r="B21" i="131"/>
  <c r="C17" i="131"/>
  <c r="D17" i="131"/>
  <c r="H17" i="131"/>
  <c r="K17" i="131"/>
  <c r="O16" i="131"/>
  <c r="N16" i="131"/>
  <c r="M16" i="131"/>
  <c r="J16" i="131"/>
  <c r="G16" i="131"/>
  <c r="D16" i="131"/>
  <c r="L15" i="131"/>
  <c r="L17" i="131" s="1"/>
  <c r="K15" i="131"/>
  <c r="I15" i="131"/>
  <c r="I17" i="131" s="1"/>
  <c r="H15" i="131"/>
  <c r="F15" i="131"/>
  <c r="F17" i="131" s="1"/>
  <c r="E15" i="131"/>
  <c r="E17" i="131" s="1"/>
  <c r="C15" i="131"/>
  <c r="B15" i="131"/>
  <c r="D15" i="131" s="1"/>
  <c r="O11" i="131"/>
  <c r="N11" i="131"/>
  <c r="M11" i="131"/>
  <c r="J11" i="131"/>
  <c r="G11" i="131"/>
  <c r="D11" i="131"/>
  <c r="L10" i="131"/>
  <c r="L12" i="131" s="1"/>
  <c r="K10" i="131"/>
  <c r="K12" i="131" s="1"/>
  <c r="I10" i="131"/>
  <c r="I12" i="131" s="1"/>
  <c r="H10" i="131"/>
  <c r="H12" i="131" s="1"/>
  <c r="F10" i="131"/>
  <c r="F12" i="131" s="1"/>
  <c r="E10" i="131"/>
  <c r="E12" i="131" s="1"/>
  <c r="C10" i="131"/>
  <c r="C12" i="131" s="1"/>
  <c r="B10" i="131"/>
  <c r="M57" i="105" l="1"/>
  <c r="M58" i="105"/>
  <c r="G44" i="115"/>
  <c r="G63" i="115" s="1"/>
  <c r="G65" i="115" s="1"/>
  <c r="P65" i="115"/>
  <c r="N65" i="115"/>
  <c r="D45" i="109"/>
  <c r="D47" i="109" s="1"/>
  <c r="P32" i="109"/>
  <c r="P45" i="109" s="1"/>
  <c r="P47" i="109" s="1"/>
  <c r="P19" i="109"/>
  <c r="N19" i="109"/>
  <c r="P34" i="107"/>
  <c r="B17" i="131"/>
  <c r="D10" i="131"/>
  <c r="D12" i="131" s="1"/>
  <c r="J10" i="131"/>
  <c r="J12" i="131" s="1"/>
  <c r="G15" i="131"/>
  <c r="G17" i="131" s="1"/>
  <c r="M15" i="131"/>
  <c r="M17" i="131" s="1"/>
  <c r="B12" i="131"/>
  <c r="O10" i="131"/>
  <c r="O12" i="131" s="1"/>
  <c r="P11" i="131"/>
  <c r="G10" i="131"/>
  <c r="G12" i="131" s="1"/>
  <c r="M10" i="131"/>
  <c r="M12" i="131" s="1"/>
  <c r="O15" i="131"/>
  <c r="O17" i="131" s="1"/>
  <c r="J15" i="131"/>
  <c r="J17" i="131" s="1"/>
  <c r="P16" i="131"/>
  <c r="N15" i="131"/>
  <c r="N17" i="131" s="1"/>
  <c r="N10" i="131"/>
  <c r="O33" i="114"/>
  <c r="P33" i="114" s="1"/>
  <c r="N33" i="114"/>
  <c r="D33" i="114"/>
  <c r="O32" i="114"/>
  <c r="P32" i="114" s="1"/>
  <c r="N32" i="114"/>
  <c r="D32" i="114"/>
  <c r="O31" i="114"/>
  <c r="P31" i="114" s="1"/>
  <c r="N31" i="114"/>
  <c r="M31" i="114"/>
  <c r="J31" i="114"/>
  <c r="G31" i="114"/>
  <c r="D31" i="114"/>
  <c r="O25" i="114"/>
  <c r="I25" i="114"/>
  <c r="H25" i="114"/>
  <c r="J25" i="114" s="1"/>
  <c r="F25" i="114"/>
  <c r="E25" i="114"/>
  <c r="G25" i="114" s="1"/>
  <c r="C25" i="114"/>
  <c r="D25" i="114" s="1"/>
  <c r="B25" i="114"/>
  <c r="O24" i="114"/>
  <c r="I24" i="114"/>
  <c r="J24" i="114"/>
  <c r="F24" i="114"/>
  <c r="E24" i="114"/>
  <c r="G24" i="114" s="1"/>
  <c r="C24" i="114"/>
  <c r="D24" i="114" s="1"/>
  <c r="B24" i="114"/>
  <c r="O23" i="114"/>
  <c r="I23" i="114"/>
  <c r="I22" i="114" s="1"/>
  <c r="H23" i="114"/>
  <c r="J23" i="114" s="1"/>
  <c r="F23" i="114"/>
  <c r="F22" i="114" s="1"/>
  <c r="E23" i="114"/>
  <c r="G23" i="114" s="1"/>
  <c r="C23" i="114"/>
  <c r="D23" i="114" s="1"/>
  <c r="B23" i="114"/>
  <c r="L22" i="114"/>
  <c r="K22" i="114"/>
  <c r="M22" i="114" s="1"/>
  <c r="C22" i="114"/>
  <c r="O16" i="114"/>
  <c r="P16" i="114" s="1"/>
  <c r="N16" i="114"/>
  <c r="J16" i="114"/>
  <c r="G16" i="114"/>
  <c r="D16" i="114"/>
  <c r="O15" i="114"/>
  <c r="N15" i="114"/>
  <c r="P15" i="114" s="1"/>
  <c r="J15" i="114"/>
  <c r="J13" i="114" s="1"/>
  <c r="G15" i="114"/>
  <c r="D15" i="114"/>
  <c r="O14" i="114"/>
  <c r="P14" i="114" s="1"/>
  <c r="N14" i="114"/>
  <c r="J14" i="114"/>
  <c r="G14" i="114"/>
  <c r="G13" i="114" s="1"/>
  <c r="D14" i="114"/>
  <c r="D13" i="114" s="1"/>
  <c r="M13" i="114"/>
  <c r="L13" i="114"/>
  <c r="K13" i="114"/>
  <c r="I13" i="114"/>
  <c r="H13" i="114"/>
  <c r="F13" i="114"/>
  <c r="E13" i="114"/>
  <c r="C13" i="114"/>
  <c r="O13" i="114" s="1"/>
  <c r="B13" i="114"/>
  <c r="N13" i="114" s="1"/>
  <c r="P13" i="114" s="1"/>
  <c r="P15" i="131" l="1"/>
  <c r="P17" i="131" s="1"/>
  <c r="P10" i="131"/>
  <c r="P12" i="131" s="1"/>
  <c r="N12" i="131"/>
  <c r="N23" i="114"/>
  <c r="P23" i="114" s="1"/>
  <c r="N24" i="114"/>
  <c r="P24" i="114" s="1"/>
  <c r="N25" i="114"/>
  <c r="P25" i="114" s="1"/>
  <c r="O22" i="114"/>
  <c r="H22" i="114"/>
  <c r="J22" i="114" s="1"/>
  <c r="E22" i="114"/>
  <c r="G22" i="114" s="1"/>
  <c r="B22" i="114"/>
  <c r="O37" i="129"/>
  <c r="P37" i="129" s="1"/>
  <c r="N37" i="129"/>
  <c r="M37" i="129"/>
  <c r="J37" i="129"/>
  <c r="J34" i="129" s="1"/>
  <c r="G37" i="129"/>
  <c r="D37" i="129"/>
  <c r="O36" i="129"/>
  <c r="N36" i="129"/>
  <c r="P36" i="129" s="1"/>
  <c r="O35" i="129"/>
  <c r="N35" i="129"/>
  <c r="M34" i="129"/>
  <c r="L34" i="129"/>
  <c r="K34" i="129"/>
  <c r="I34" i="129"/>
  <c r="H34" i="129"/>
  <c r="E34" i="129"/>
  <c r="C34" i="129"/>
  <c r="L27" i="129"/>
  <c r="M27" i="129" s="1"/>
  <c r="I27" i="129"/>
  <c r="H27" i="129"/>
  <c r="F27" i="129"/>
  <c r="E27" i="129"/>
  <c r="C27" i="129"/>
  <c r="B27" i="129"/>
  <c r="L26" i="129"/>
  <c r="K26" i="129"/>
  <c r="I26" i="129"/>
  <c r="H26" i="129"/>
  <c r="E26" i="129"/>
  <c r="C26" i="129"/>
  <c r="L25" i="129"/>
  <c r="I25" i="129"/>
  <c r="H25" i="129"/>
  <c r="H24" i="129" s="1"/>
  <c r="F25" i="129"/>
  <c r="E25" i="129"/>
  <c r="C25" i="129"/>
  <c r="B25" i="129"/>
  <c r="O16" i="129"/>
  <c r="K16" i="129"/>
  <c r="M16" i="129" s="1"/>
  <c r="J16" i="129"/>
  <c r="G16" i="129"/>
  <c r="D16" i="129"/>
  <c r="P15" i="129"/>
  <c r="O15" i="129"/>
  <c r="N15" i="129"/>
  <c r="M15" i="129"/>
  <c r="J15" i="129"/>
  <c r="G15" i="129"/>
  <c r="D15" i="129"/>
  <c r="O14" i="129"/>
  <c r="N14" i="129"/>
  <c r="M14" i="129"/>
  <c r="J14" i="129"/>
  <c r="G14" i="129"/>
  <c r="D14" i="129"/>
  <c r="L13" i="129"/>
  <c r="I13" i="129"/>
  <c r="J13" i="129" s="1"/>
  <c r="H13" i="129"/>
  <c r="E13" i="129"/>
  <c r="C13" i="129"/>
  <c r="O13" i="129" s="1"/>
  <c r="B13" i="129"/>
  <c r="F17" i="129"/>
  <c r="N22" i="114" l="1"/>
  <c r="P22" i="114" s="1"/>
  <c r="D22" i="114"/>
  <c r="E24" i="129"/>
  <c r="G24" i="129" s="1"/>
  <c r="L24" i="129"/>
  <c r="M24" i="129" s="1"/>
  <c r="I24" i="129"/>
  <c r="O27" i="129"/>
  <c r="N34" i="129"/>
  <c r="P34" i="129" s="1"/>
  <c r="P35" i="129"/>
  <c r="D13" i="129"/>
  <c r="P14" i="129"/>
  <c r="B24" i="129"/>
  <c r="N24" i="129" s="1"/>
  <c r="O34" i="129"/>
  <c r="J24" i="129"/>
  <c r="O26" i="129"/>
  <c r="N26" i="129"/>
  <c r="P26" i="129" s="1"/>
  <c r="G27" i="129"/>
  <c r="C24" i="129"/>
  <c r="N27" i="129"/>
  <c r="P27" i="129" s="1"/>
  <c r="N25" i="129"/>
  <c r="N16" i="129"/>
  <c r="P16" i="129" s="1"/>
  <c r="K13" i="129"/>
  <c r="E25" i="113"/>
  <c r="M24" i="113"/>
  <c r="L24" i="113"/>
  <c r="L23" i="113"/>
  <c r="L25" i="113" s="1"/>
  <c r="K23" i="113"/>
  <c r="K25" i="113" s="1"/>
  <c r="I23" i="113"/>
  <c r="I25" i="113" s="1"/>
  <c r="H23" i="113"/>
  <c r="H25" i="113" s="1"/>
  <c r="F23" i="113"/>
  <c r="F25" i="113" s="1"/>
  <c r="E23" i="113"/>
  <c r="C23" i="113"/>
  <c r="C25" i="113" s="1"/>
  <c r="B23" i="113"/>
  <c r="B25" i="113" s="1"/>
  <c r="O22" i="113"/>
  <c r="N22" i="113"/>
  <c r="P22" i="113" s="1"/>
  <c r="P23" i="113" s="1"/>
  <c r="P25" i="113" s="1"/>
  <c r="O21" i="113"/>
  <c r="O23" i="113" s="1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P20" i="113" s="1"/>
  <c r="M20" i="113"/>
  <c r="J20" i="113"/>
  <c r="G20" i="113"/>
  <c r="D20" i="113"/>
  <c r="L18" i="113"/>
  <c r="K18" i="113"/>
  <c r="K24" i="113" s="1"/>
  <c r="K26" i="113" s="1"/>
  <c r="I18" i="113"/>
  <c r="I24" i="113" s="1"/>
  <c r="H18" i="113"/>
  <c r="H24" i="113" s="1"/>
  <c r="F18" i="113"/>
  <c r="F24" i="113" s="1"/>
  <c r="E18" i="113"/>
  <c r="E24" i="113" s="1"/>
  <c r="C18" i="113"/>
  <c r="C24" i="113" s="1"/>
  <c r="B18" i="113"/>
  <c r="B24" i="113" s="1"/>
  <c r="B26" i="113" s="1"/>
  <c r="O17" i="113"/>
  <c r="N17" i="113"/>
  <c r="P17" i="113" s="1"/>
  <c r="J17" i="113"/>
  <c r="G17" i="113"/>
  <c r="D17" i="113"/>
  <c r="O16" i="113"/>
  <c r="N16" i="113"/>
  <c r="N18" i="113" s="1"/>
  <c r="N24" i="113" s="1"/>
  <c r="J16" i="113"/>
  <c r="G16" i="113"/>
  <c r="D16" i="113"/>
  <c r="D18" i="113" s="1"/>
  <c r="D24" i="113" s="1"/>
  <c r="D26" i="113" s="1"/>
  <c r="O15" i="113"/>
  <c r="N15" i="113"/>
  <c r="P15" i="113" s="1"/>
  <c r="M15" i="113"/>
  <c r="J15" i="113"/>
  <c r="G15" i="113"/>
  <c r="G9" i="113" s="1"/>
  <c r="D15" i="113"/>
  <c r="D9" i="113" s="1"/>
  <c r="L12" i="113"/>
  <c r="K12" i="113"/>
  <c r="I12" i="113"/>
  <c r="H12" i="113"/>
  <c r="F12" i="113"/>
  <c r="E12" i="113"/>
  <c r="C12" i="113"/>
  <c r="B12" i="113"/>
  <c r="O11" i="113"/>
  <c r="N11" i="113"/>
  <c r="P11" i="113" s="1"/>
  <c r="M11" i="113"/>
  <c r="J11" i="113"/>
  <c r="G11" i="113"/>
  <c r="D11" i="113"/>
  <c r="O10" i="113"/>
  <c r="N10" i="113"/>
  <c r="M10" i="113"/>
  <c r="M12" i="113" s="1"/>
  <c r="J10" i="113"/>
  <c r="J12" i="113" s="1"/>
  <c r="G10" i="113"/>
  <c r="D10" i="113"/>
  <c r="M9" i="113"/>
  <c r="L9" i="113"/>
  <c r="K9" i="113"/>
  <c r="J9" i="113"/>
  <c r="I9" i="113"/>
  <c r="H9" i="113"/>
  <c r="F9" i="113"/>
  <c r="E9" i="113"/>
  <c r="C9" i="113"/>
  <c r="O9" i="113" s="1"/>
  <c r="B9" i="113"/>
  <c r="C46" i="110"/>
  <c r="B46" i="110"/>
  <c r="L44" i="110"/>
  <c r="K44" i="110"/>
  <c r="I44" i="110"/>
  <c r="H44" i="110"/>
  <c r="G44" i="110"/>
  <c r="F44" i="110"/>
  <c r="E44" i="110"/>
  <c r="B44" i="110"/>
  <c r="P43" i="110"/>
  <c r="O43" i="110"/>
  <c r="N43" i="110"/>
  <c r="M43" i="110"/>
  <c r="J43" i="110"/>
  <c r="G43" i="110"/>
  <c r="D43" i="110"/>
  <c r="N39" i="110"/>
  <c r="M39" i="110"/>
  <c r="M44" i="110" s="1"/>
  <c r="J39" i="110"/>
  <c r="G39" i="110"/>
  <c r="O38" i="110"/>
  <c r="P38" i="110" s="1"/>
  <c r="N38" i="110"/>
  <c r="M38" i="110"/>
  <c r="J38" i="110"/>
  <c r="G38" i="110"/>
  <c r="D38" i="110"/>
  <c r="O34" i="110"/>
  <c r="N34" i="110"/>
  <c r="N44" i="110" s="1"/>
  <c r="M34" i="110"/>
  <c r="J34" i="110"/>
  <c r="J44" i="110" s="1"/>
  <c r="G34" i="110"/>
  <c r="D34" i="110"/>
  <c r="P25" i="129" l="1"/>
  <c r="D24" i="129"/>
  <c r="M13" i="129"/>
  <c r="N13" i="129"/>
  <c r="P13" i="129" s="1"/>
  <c r="N26" i="113"/>
  <c r="J18" i="113"/>
  <c r="J24" i="113" s="1"/>
  <c r="J26" i="113" s="1"/>
  <c r="I26" i="113"/>
  <c r="D12" i="113"/>
  <c r="N12" i="113"/>
  <c r="P16" i="113"/>
  <c r="P18" i="113" s="1"/>
  <c r="P24" i="113" s="1"/>
  <c r="E26" i="113"/>
  <c r="N9" i="113"/>
  <c r="P9" i="113" s="1"/>
  <c r="G12" i="113"/>
  <c r="O12" i="113"/>
  <c r="G18" i="113"/>
  <c r="G24" i="113" s="1"/>
  <c r="G26" i="113" s="1"/>
  <c r="N23" i="113"/>
  <c r="N25" i="113" s="1"/>
  <c r="C26" i="113"/>
  <c r="H26" i="113"/>
  <c r="F26" i="113"/>
  <c r="O18" i="113"/>
  <c r="O24" i="113" s="1"/>
  <c r="O26" i="113" s="1"/>
  <c r="P10" i="113"/>
  <c r="P12" i="113" s="1"/>
  <c r="M16" i="113"/>
  <c r="O25" i="113"/>
  <c r="P21" i="113"/>
  <c r="P34" i="110"/>
  <c r="P26" i="113" l="1"/>
  <c r="O20" i="131" l="1"/>
  <c r="N20" i="131"/>
  <c r="P20" i="131" s="1"/>
  <c r="M20" i="131"/>
  <c r="J20" i="131"/>
  <c r="G20" i="131"/>
  <c r="D20" i="131"/>
  <c r="O19" i="131"/>
  <c r="N19" i="131"/>
  <c r="P19" i="131" s="1"/>
  <c r="M19" i="131"/>
  <c r="J19" i="131"/>
  <c r="G19" i="131"/>
  <c r="D19" i="131"/>
  <c r="C32" i="128" l="1"/>
  <c r="C31" i="128"/>
  <c r="C33" i="128" s="1"/>
  <c r="D30" i="128"/>
  <c r="D28" i="128"/>
  <c r="D27" i="128"/>
  <c r="D25" i="128"/>
  <c r="D22" i="128"/>
  <c r="D13" i="128" s="1"/>
  <c r="D20" i="128"/>
  <c r="D14" i="128"/>
  <c r="C13" i="128"/>
  <c r="D11" i="128"/>
  <c r="C11" i="128"/>
  <c r="H39" i="129"/>
  <c r="O33" i="129"/>
  <c r="N33" i="129"/>
  <c r="M33" i="129"/>
  <c r="J33" i="129"/>
  <c r="G33" i="129"/>
  <c r="G30" i="129" s="1"/>
  <c r="G38" i="129" s="1"/>
  <c r="G40" i="129" s="1"/>
  <c r="D33" i="129"/>
  <c r="D30" i="129" s="1"/>
  <c r="D38" i="129" s="1"/>
  <c r="D40" i="129" s="1"/>
  <c r="O32" i="129"/>
  <c r="N32" i="129"/>
  <c r="P32" i="129" s="1"/>
  <c r="J32" i="129"/>
  <c r="J30" i="129" s="1"/>
  <c r="J38" i="129" s="1"/>
  <c r="J40" i="129" s="1"/>
  <c r="O31" i="129"/>
  <c r="N31" i="129"/>
  <c r="M30" i="129"/>
  <c r="M38" i="129" s="1"/>
  <c r="M40" i="129" s="1"/>
  <c r="L30" i="129"/>
  <c r="L38" i="129" s="1"/>
  <c r="L40" i="129" s="1"/>
  <c r="K30" i="129"/>
  <c r="K38" i="129" s="1"/>
  <c r="K40" i="129" s="1"/>
  <c r="I30" i="129"/>
  <c r="I38" i="129" s="1"/>
  <c r="I40" i="129" s="1"/>
  <c r="H30" i="129"/>
  <c r="H38" i="129" s="1"/>
  <c r="H40" i="129" s="1"/>
  <c r="F30" i="129"/>
  <c r="F38" i="129" s="1"/>
  <c r="F40" i="129" s="1"/>
  <c r="E30" i="129"/>
  <c r="E38" i="129" s="1"/>
  <c r="E40" i="129" s="1"/>
  <c r="C30" i="129"/>
  <c r="C38" i="129" s="1"/>
  <c r="C40" i="129" s="1"/>
  <c r="B30" i="129"/>
  <c r="N30" i="129" s="1"/>
  <c r="M23" i="129"/>
  <c r="J23" i="129"/>
  <c r="F23" i="129"/>
  <c r="E23" i="129"/>
  <c r="C23" i="129"/>
  <c r="B23" i="129"/>
  <c r="L22" i="129"/>
  <c r="L20" i="129" s="1"/>
  <c r="K22" i="129"/>
  <c r="K20" i="129" s="1"/>
  <c r="I22" i="129"/>
  <c r="H22" i="129"/>
  <c r="F22" i="129"/>
  <c r="C22" i="129"/>
  <c r="O22" i="129" s="1"/>
  <c r="B22" i="129"/>
  <c r="L21" i="129"/>
  <c r="K21" i="129"/>
  <c r="I21" i="129"/>
  <c r="I20" i="129" s="1"/>
  <c r="H21" i="129"/>
  <c r="H20" i="129" s="1"/>
  <c r="F21" i="129"/>
  <c r="E21" i="129"/>
  <c r="C21" i="129"/>
  <c r="O21" i="129" s="1"/>
  <c r="B21" i="129"/>
  <c r="B20" i="129" s="1"/>
  <c r="E20" i="129"/>
  <c r="N12" i="129"/>
  <c r="M12" i="129"/>
  <c r="L12" i="129"/>
  <c r="K12" i="129"/>
  <c r="I12" i="129"/>
  <c r="O12" i="129" s="1"/>
  <c r="H12" i="129"/>
  <c r="H9" i="129" s="1"/>
  <c r="G12" i="129"/>
  <c r="D12" i="129"/>
  <c r="P11" i="129"/>
  <c r="O11" i="129"/>
  <c r="N11" i="129"/>
  <c r="M11" i="129"/>
  <c r="J11" i="129"/>
  <c r="G11" i="129"/>
  <c r="D11" i="129"/>
  <c r="N10" i="129"/>
  <c r="P10" i="129" s="1"/>
  <c r="M10" i="129"/>
  <c r="J10" i="129"/>
  <c r="G10" i="129"/>
  <c r="L9" i="129"/>
  <c r="L17" i="129" s="1"/>
  <c r="K9" i="129"/>
  <c r="K17" i="129" s="1"/>
  <c r="E9" i="129"/>
  <c r="E17" i="129" s="1"/>
  <c r="C9" i="129"/>
  <c r="C17" i="129" s="1"/>
  <c r="B9" i="129"/>
  <c r="D31" i="128" l="1"/>
  <c r="D33" i="128" s="1"/>
  <c r="G9" i="129"/>
  <c r="G17" i="129" s="1"/>
  <c r="D9" i="129"/>
  <c r="B17" i="129"/>
  <c r="N23" i="129"/>
  <c r="P31" i="129"/>
  <c r="H41" i="129"/>
  <c r="J12" i="129"/>
  <c r="F20" i="129"/>
  <c r="F28" i="129" s="1"/>
  <c r="F39" i="129" s="1"/>
  <c r="F41" i="129" s="1"/>
  <c r="M9" i="129"/>
  <c r="J20" i="129"/>
  <c r="N22" i="129"/>
  <c r="P22" i="129" s="1"/>
  <c r="P33" i="129"/>
  <c r="H17" i="129"/>
  <c r="M17" i="129"/>
  <c r="O17" i="129"/>
  <c r="I28" i="129"/>
  <c r="N17" i="129"/>
  <c r="N38" i="129"/>
  <c r="N40" i="129" s="1"/>
  <c r="P12" i="129"/>
  <c r="N20" i="129"/>
  <c r="M20" i="129"/>
  <c r="M28" i="129" s="1"/>
  <c r="M41" i="129" s="1"/>
  <c r="K28" i="129"/>
  <c r="N9" i="129"/>
  <c r="C20" i="129"/>
  <c r="D20" i="129" s="1"/>
  <c r="G20" i="129"/>
  <c r="O30" i="129"/>
  <c r="O38" i="129" s="1"/>
  <c r="O40" i="129" s="1"/>
  <c r="B38" i="129"/>
  <c r="B40" i="129" s="1"/>
  <c r="N21" i="129"/>
  <c r="P21" i="129" s="1"/>
  <c r="O23" i="129"/>
  <c r="P23" i="129" s="1"/>
  <c r="I9" i="129"/>
  <c r="I17" i="129" s="1"/>
  <c r="D17" i="129"/>
  <c r="J9" i="129" l="1"/>
  <c r="J17" i="129" s="1"/>
  <c r="L28" i="129"/>
  <c r="P30" i="129"/>
  <c r="P38" i="129" s="1"/>
  <c r="P40" i="129" s="1"/>
  <c r="N28" i="129"/>
  <c r="N41" i="129" s="1"/>
  <c r="D28" i="129"/>
  <c r="D39" i="129" s="1"/>
  <c r="D41" i="129" s="1"/>
  <c r="P9" i="129"/>
  <c r="P17" i="129" s="1"/>
  <c r="G28" i="129"/>
  <c r="G39" i="129" s="1"/>
  <c r="G41" i="129" s="1"/>
  <c r="E28" i="129"/>
  <c r="E39" i="129" s="1"/>
  <c r="E41" i="129" s="1"/>
  <c r="B28" i="129"/>
  <c r="B39" i="129" s="1"/>
  <c r="B41" i="129" s="1"/>
  <c r="C28" i="129"/>
  <c r="C39" i="129" s="1"/>
  <c r="C41" i="129" s="1"/>
  <c r="O20" i="129"/>
  <c r="O28" i="129" s="1"/>
  <c r="O39" i="129" l="1"/>
  <c r="O41" i="129" s="1"/>
  <c r="P20" i="129"/>
  <c r="P41" i="129" s="1"/>
  <c r="P32" i="128" l="1"/>
  <c r="O32" i="128"/>
  <c r="N32" i="128"/>
  <c r="L32" i="128"/>
  <c r="L34" i="128" s="1"/>
  <c r="H32" i="128"/>
  <c r="G32" i="128"/>
  <c r="F32" i="128"/>
  <c r="E32" i="128"/>
  <c r="B32" i="128"/>
  <c r="L31" i="128"/>
  <c r="L33" i="128" s="1"/>
  <c r="K31" i="128"/>
  <c r="K33" i="128" s="1"/>
  <c r="I31" i="128"/>
  <c r="I33" i="128" s="1"/>
  <c r="H31" i="128"/>
  <c r="H33" i="128" s="1"/>
  <c r="H34" i="128" s="1"/>
  <c r="F31" i="128"/>
  <c r="F33" i="128" s="1"/>
  <c r="F34" i="128" s="1"/>
  <c r="E31" i="128"/>
  <c r="E33" i="128" s="1"/>
  <c r="B31" i="128"/>
  <c r="B33" i="128" s="1"/>
  <c r="O30" i="128"/>
  <c r="P30" i="128" s="1"/>
  <c r="N30" i="128"/>
  <c r="M30" i="128"/>
  <c r="J30" i="128"/>
  <c r="G30" i="128"/>
  <c r="O28" i="128"/>
  <c r="N28" i="128"/>
  <c r="M28" i="128"/>
  <c r="M19" i="128" s="1"/>
  <c r="M10" i="128" s="1"/>
  <c r="J28" i="128"/>
  <c r="G28" i="128"/>
  <c r="O27" i="128"/>
  <c r="N27" i="128"/>
  <c r="P27" i="128" s="1"/>
  <c r="M27" i="128"/>
  <c r="J27" i="128"/>
  <c r="G27" i="128"/>
  <c r="O25" i="128"/>
  <c r="O31" i="128" s="1"/>
  <c r="O33" i="128" s="1"/>
  <c r="N25" i="128"/>
  <c r="N31" i="128" s="1"/>
  <c r="N33" i="128" s="1"/>
  <c r="N34" i="128" s="1"/>
  <c r="M25" i="128"/>
  <c r="J25" i="128"/>
  <c r="G25" i="128"/>
  <c r="G31" i="128" s="1"/>
  <c r="G33" i="128" s="1"/>
  <c r="L23" i="128"/>
  <c r="K23" i="128"/>
  <c r="K32" i="128" s="1"/>
  <c r="K34" i="128" s="1"/>
  <c r="I23" i="128"/>
  <c r="O22" i="128"/>
  <c r="N22" i="128"/>
  <c r="M22" i="128"/>
  <c r="J22" i="128"/>
  <c r="G22" i="128"/>
  <c r="G13" i="128" s="1"/>
  <c r="O20" i="128"/>
  <c r="N20" i="128"/>
  <c r="M20" i="128"/>
  <c r="M23" i="128" s="1"/>
  <c r="M32" i="128" s="1"/>
  <c r="J20" i="128"/>
  <c r="J23" i="128" s="1"/>
  <c r="J32" i="128" s="1"/>
  <c r="G20" i="128"/>
  <c r="G11" i="128" s="1"/>
  <c r="L19" i="128"/>
  <c r="L10" i="128" s="1"/>
  <c r="K19" i="128"/>
  <c r="K10" i="128" s="1"/>
  <c r="H19" i="128"/>
  <c r="H10" i="128" s="1"/>
  <c r="E19" i="128"/>
  <c r="B19" i="128"/>
  <c r="B10" i="128" s="1"/>
  <c r="M13" i="128"/>
  <c r="L13" i="128"/>
  <c r="K13" i="128"/>
  <c r="I13" i="128"/>
  <c r="H13" i="128"/>
  <c r="F13" i="128"/>
  <c r="E13" i="128"/>
  <c r="O13" i="128"/>
  <c r="B13" i="128"/>
  <c r="N13" i="128" s="1"/>
  <c r="L11" i="128"/>
  <c r="L14" i="128" s="1"/>
  <c r="K11" i="128"/>
  <c r="K14" i="128" s="1"/>
  <c r="I11" i="128"/>
  <c r="I14" i="128" s="1"/>
  <c r="H11" i="128"/>
  <c r="F11" i="128"/>
  <c r="E11" i="128"/>
  <c r="O11" i="128"/>
  <c r="B11" i="128"/>
  <c r="N11" i="128" s="1"/>
  <c r="E10" i="128"/>
  <c r="N19" i="128" l="1"/>
  <c r="P20" i="128"/>
  <c r="E34" i="128"/>
  <c r="M31" i="128"/>
  <c r="M33" i="128" s="1"/>
  <c r="M34" i="128" s="1"/>
  <c r="P28" i="128"/>
  <c r="J13" i="128"/>
  <c r="P13" i="128"/>
  <c r="J31" i="128"/>
  <c r="J33" i="128" s="1"/>
  <c r="P22" i="128"/>
  <c r="B34" i="128"/>
  <c r="G34" i="128"/>
  <c r="N10" i="128"/>
  <c r="P11" i="128"/>
  <c r="M11" i="128"/>
  <c r="M14" i="128" s="1"/>
  <c r="J11" i="128"/>
  <c r="J14" i="128" s="1"/>
  <c r="P25" i="128"/>
  <c r="P31" i="128" s="1"/>
  <c r="P33" i="128" s="1"/>
  <c r="P34" i="128" s="1"/>
  <c r="D26" i="132" l="1"/>
  <c r="C26" i="132"/>
  <c r="O24" i="132"/>
  <c r="P24" i="132" s="1"/>
  <c r="N24" i="132"/>
  <c r="M24" i="132"/>
  <c r="J24" i="132"/>
  <c r="G24" i="132"/>
  <c r="D24" i="132"/>
  <c r="L23" i="132"/>
  <c r="K23" i="132"/>
  <c r="I23" i="132"/>
  <c r="H23" i="132"/>
  <c r="G23" i="132"/>
  <c r="F23" i="132"/>
  <c r="E23" i="132"/>
  <c r="C23" i="132"/>
  <c r="C25" i="132" s="1"/>
  <c r="C27" i="132" s="1"/>
  <c r="C28" i="132" s="1"/>
  <c r="B23" i="132"/>
  <c r="O22" i="132"/>
  <c r="N22" i="132"/>
  <c r="P22" i="132" s="1"/>
  <c r="M21" i="132"/>
  <c r="L21" i="132"/>
  <c r="K21" i="132"/>
  <c r="I21" i="132"/>
  <c r="I25" i="132" s="1"/>
  <c r="I27" i="132" s="1"/>
  <c r="H21" i="132"/>
  <c r="J21" i="132" s="1"/>
  <c r="F21" i="132"/>
  <c r="E21" i="132"/>
  <c r="C21" i="132"/>
  <c r="B21" i="132"/>
  <c r="N21" i="132" s="1"/>
  <c r="N19" i="132"/>
  <c r="N26" i="132" s="1"/>
  <c r="M19" i="132"/>
  <c r="M26" i="132" s="1"/>
  <c r="L19" i="132"/>
  <c r="L26" i="132" s="1"/>
  <c r="K19" i="132"/>
  <c r="K26" i="132" s="1"/>
  <c r="J19" i="132"/>
  <c r="J26" i="132" s="1"/>
  <c r="I19" i="132"/>
  <c r="I26" i="132" s="1"/>
  <c r="H19" i="132"/>
  <c r="H26" i="132" s="1"/>
  <c r="F19" i="132"/>
  <c r="F26" i="132" s="1"/>
  <c r="E19" i="132"/>
  <c r="E26" i="132" s="1"/>
  <c r="B19" i="132"/>
  <c r="B26" i="132" s="1"/>
  <c r="O18" i="132"/>
  <c r="P18" i="132" s="1"/>
  <c r="P17" i="132" s="1"/>
  <c r="O17" i="132"/>
  <c r="O16" i="132"/>
  <c r="P16" i="132" s="1"/>
  <c r="G16" i="132"/>
  <c r="O15" i="132"/>
  <c r="O19" i="132" s="1"/>
  <c r="O26" i="132" s="1"/>
  <c r="G15" i="132"/>
  <c r="G19" i="132" s="1"/>
  <c r="G26" i="132" s="1"/>
  <c r="F15" i="132"/>
  <c r="D15" i="132"/>
  <c r="C15" i="132"/>
  <c r="M12" i="132"/>
  <c r="L12" i="132"/>
  <c r="K12" i="132"/>
  <c r="J12" i="132"/>
  <c r="I12" i="132"/>
  <c r="H10" i="132"/>
  <c r="H12" i="132" s="1"/>
  <c r="E9" i="132"/>
  <c r="E8" i="132" s="1"/>
  <c r="E12" i="132" s="1"/>
  <c r="D9" i="132"/>
  <c r="D8" i="132" s="1"/>
  <c r="C9" i="132"/>
  <c r="O9" i="132" s="1"/>
  <c r="P9" i="132" s="1"/>
  <c r="B9" i="132"/>
  <c r="B8" i="132" s="1"/>
  <c r="G8" i="132"/>
  <c r="G12" i="132" s="1"/>
  <c r="F8" i="132"/>
  <c r="F12" i="132" s="1"/>
  <c r="C8" i="132"/>
  <c r="O8" i="132" s="1"/>
  <c r="K28" i="132" l="1"/>
  <c r="H25" i="132"/>
  <c r="H27" i="132" s="1"/>
  <c r="H28" i="132" s="1"/>
  <c r="N8" i="132"/>
  <c r="P15" i="132"/>
  <c r="P19" i="132" s="1"/>
  <c r="P26" i="132" s="1"/>
  <c r="D21" i="132"/>
  <c r="J23" i="132"/>
  <c r="I28" i="132"/>
  <c r="E25" i="132"/>
  <c r="E27" i="132" s="1"/>
  <c r="F25" i="132"/>
  <c r="F27" i="132" s="1"/>
  <c r="K25" i="132"/>
  <c r="K27" i="132" s="1"/>
  <c r="N23" i="132"/>
  <c r="L25" i="132"/>
  <c r="L27" i="132" s="1"/>
  <c r="L28" i="132" s="1"/>
  <c r="N12" i="132"/>
  <c r="P8" i="132"/>
  <c r="J25" i="132"/>
  <c r="J27" i="132" s="1"/>
  <c r="J28" i="132" s="1"/>
  <c r="F28" i="132"/>
  <c r="E28" i="132"/>
  <c r="N25" i="132"/>
  <c r="N27" i="132" s="1"/>
  <c r="N28" i="132" s="1"/>
  <c r="O23" i="132"/>
  <c r="D23" i="132"/>
  <c r="B25" i="132"/>
  <c r="B27" i="132" s="1"/>
  <c r="B28" i="132" s="1"/>
  <c r="G21" i="132"/>
  <c r="G25" i="132" s="1"/>
  <c r="G27" i="132" s="1"/>
  <c r="G28" i="132" s="1"/>
  <c r="O21" i="132"/>
  <c r="P21" i="132" s="1"/>
  <c r="M23" i="132"/>
  <c r="M25" i="132" s="1"/>
  <c r="M27" i="132" s="1"/>
  <c r="M28" i="132" s="1"/>
  <c r="D25" i="132" l="1"/>
  <c r="D27" i="132" s="1"/>
  <c r="D28" i="132" s="1"/>
  <c r="O25" i="132"/>
  <c r="O27" i="132" s="1"/>
  <c r="O28" i="132" s="1"/>
  <c r="P23" i="132"/>
  <c r="P25" i="132" s="1"/>
  <c r="P27" i="132" s="1"/>
  <c r="P28" i="132" s="1"/>
  <c r="B28" i="130" l="1"/>
  <c r="C28" i="130"/>
  <c r="D28" i="130"/>
  <c r="E28" i="130"/>
  <c r="F28" i="130"/>
  <c r="G28" i="130"/>
  <c r="H28" i="130"/>
  <c r="I28" i="130"/>
  <c r="J28" i="130"/>
  <c r="K28" i="130"/>
  <c r="L28" i="130"/>
  <c r="M28" i="130"/>
  <c r="N23" i="130"/>
  <c r="O23" i="130"/>
  <c r="P23" i="130"/>
  <c r="C26" i="114"/>
  <c r="C35" i="114" s="1"/>
  <c r="C37" i="114" s="1"/>
  <c r="D26" i="114"/>
  <c r="D35" i="114" s="1"/>
  <c r="D37" i="114" s="1"/>
  <c r="E26" i="114"/>
  <c r="E35" i="114" s="1"/>
  <c r="E37" i="114" s="1"/>
  <c r="F26" i="114"/>
  <c r="F35" i="114" s="1"/>
  <c r="F37" i="114" s="1"/>
  <c r="G26" i="114"/>
  <c r="G35" i="114" s="1"/>
  <c r="G37" i="114" s="1"/>
  <c r="H26" i="114"/>
  <c r="H35" i="114" s="1"/>
  <c r="H37" i="114" s="1"/>
  <c r="I26" i="114"/>
  <c r="I35" i="114" s="1"/>
  <c r="I37" i="114" s="1"/>
  <c r="J26" i="114"/>
  <c r="J35" i="114" s="1"/>
  <c r="J37" i="114" s="1"/>
  <c r="K26" i="114"/>
  <c r="K35" i="114" s="1"/>
  <c r="K37" i="114" s="1"/>
  <c r="L26" i="114"/>
  <c r="L35" i="114" s="1"/>
  <c r="L37" i="114" s="1"/>
  <c r="M26" i="114"/>
  <c r="M35" i="114" s="1"/>
  <c r="M37" i="114" s="1"/>
  <c r="N26" i="114"/>
  <c r="N35" i="114" s="1"/>
  <c r="N37" i="114" s="1"/>
  <c r="O26" i="114"/>
  <c r="O35" i="114" s="1"/>
  <c r="O37" i="114" s="1"/>
  <c r="P26" i="114"/>
  <c r="P35" i="114" s="1"/>
  <c r="P37" i="114" s="1"/>
  <c r="B26" i="114"/>
  <c r="B35" i="114" s="1"/>
  <c r="B37" i="114" s="1"/>
  <c r="C17" i="114"/>
  <c r="D17" i="114"/>
  <c r="E17" i="114"/>
  <c r="F17" i="114"/>
  <c r="G17" i="114"/>
  <c r="H17" i="114"/>
  <c r="I17" i="114"/>
  <c r="J17" i="114"/>
  <c r="K17" i="114"/>
  <c r="L17" i="114"/>
  <c r="M17" i="114"/>
  <c r="N17" i="114"/>
  <c r="O17" i="114"/>
  <c r="P17" i="114"/>
  <c r="B17" i="114"/>
  <c r="N36" i="130" l="1"/>
  <c r="O36" i="130"/>
  <c r="P36" i="130"/>
  <c r="N13" i="130" l="1"/>
  <c r="N14" i="130"/>
  <c r="O11" i="130" l="1"/>
  <c r="N8" i="130" l="1"/>
  <c r="O8" i="130"/>
  <c r="P8" i="130"/>
  <c r="N9" i="130"/>
  <c r="O9" i="130"/>
  <c r="P9" i="130"/>
  <c r="N10" i="130"/>
  <c r="O10" i="130"/>
  <c r="P10" i="130"/>
  <c r="N11" i="130"/>
  <c r="P11" i="130"/>
  <c r="N12" i="130"/>
  <c r="O12" i="130"/>
  <c r="P12" i="130"/>
  <c r="O13" i="130"/>
  <c r="P13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4" i="130"/>
  <c r="O24" i="130"/>
  <c r="P24" i="130"/>
  <c r="N25" i="130"/>
  <c r="O25" i="130"/>
  <c r="P25" i="130"/>
  <c r="N26" i="130"/>
  <c r="O26" i="130"/>
  <c r="P26" i="130"/>
  <c r="N27" i="130"/>
  <c r="O27" i="130"/>
  <c r="P27" i="130"/>
  <c r="N28" i="130" l="1"/>
  <c r="P28" i="130"/>
  <c r="O28" i="130"/>
  <c r="O15" i="130"/>
  <c r="P15" i="130"/>
  <c r="N15" i="130"/>
  <c r="B38" i="130" s="1"/>
  <c r="D38" i="130" l="1"/>
  <c r="C38" i="130"/>
</calcChain>
</file>

<file path=xl/sharedStrings.xml><?xml version="1.0" encoding="utf-8"?>
<sst xmlns="http://schemas.openxmlformats.org/spreadsheetml/2006/main" count="856" uniqueCount="97">
  <si>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</si>
  <si>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</si>
  <si>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</si>
  <si>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</si>
  <si>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</si>
  <si>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</si>
  <si>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</si>
  <si>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</si>
  <si>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</si>
  <si>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</si>
  <si>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</si>
  <si>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</si>
  <si>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</si>
  <si>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</si>
  <si>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</si>
  <si>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</si>
  <si>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</si>
  <si>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</si>
  <si>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</si>
  <si>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</si>
  <si>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</si>
  <si>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</si>
  <si>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</si>
  <si>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</si>
  <si>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</si>
  <si>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</si>
  <si>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</si>
  <si>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</si>
  <si>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</si>
  <si>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</si>
  <si>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</si>
  <si>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</si>
  <si>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</si>
  <si>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</si>
  <si>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</si>
  <si>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</si>
  <si>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</si>
  <si>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</si>
  <si>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</si>
  <si>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</si>
  <si>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</si>
  <si>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</si>
  <si>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</si>
  <si>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</si>
  <si>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</si>
  <si>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</si>
  <si>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</si>
  <si>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</si>
  <si>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</si>
  <si>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</si>
  <si>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</si>
  <si>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</si>
  <si>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</si>
  <si>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</si>
  <si>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</si>
  <si>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</si>
  <si>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</si>
  <si>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</si>
  <si>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</si>
  <si>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</si>
  <si>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</si>
  <si>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</si>
  <si>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</si>
  <si>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</si>
  <si>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</si>
  <si>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</si>
  <si>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</si>
  <si>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</si>
  <si>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</si>
  <si>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</si>
  <si>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</si>
  <si>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</si>
  <si>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</si>
  <si>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</si>
  <si>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</si>
  <si>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</si>
  <si>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</si>
  <si>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</si>
  <si>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</si>
  <si>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</si>
  <si>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</si>
  <si>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</si>
  <si>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</si>
  <si>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</si>
  <si>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</si>
  <si>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</si>
  <si>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</si>
  <si>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Техникум гидромелиорации и механизации с/х (филиал) ФГАОУ ВО "КФУ им. В.И.Вернадского"</t>
  </si>
  <si>
    <t>Техникум гидромелиорации и механизации с/х  (филиал) ФГАОУ ВО "КФУ им. В.И.Вернадского"</t>
  </si>
  <si>
    <t>год выпуска</t>
  </si>
  <si>
    <t>на 01.02.2022 года</t>
  </si>
  <si>
    <t>Контингент заочной формы обучения на 01.02.2022г. (Специалисты среднего звена)</t>
  </si>
  <si>
    <t xml:space="preserve">исп. </t>
  </si>
  <si>
    <t>Контингент очной формы обучения на 01.02.2022г. (Специалисты среднего звена)</t>
  </si>
  <si>
    <t>Контингент очной формы обучения на 01.02.2022 г. (Специалисты среднего звена)</t>
  </si>
  <si>
    <t>Контингент очно-заочной  формы обучения на 01.02.2022 г. (Специалисты среднего звена)</t>
  </si>
  <si>
    <t>Контингент заочной формы обучения на 01.02.2022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</si>
</sst>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4"/>
      <color theme="1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28"/>
      <name val="Arial Cyr"/>
      <family val="2"/>
      <charset val="204"/>
    </font>
    <font>
      <b/>
      <sz val="24"/>
      <name val="Times New Roman"/>
      <family val="1"/>
      <charset val="204"/>
    </font>
    <font>
      <b/>
      <i/>
      <sz val="24"/>
      <name val="Arial Cyr"/>
      <family val="2"/>
      <charset val="204"/>
    </font>
    <font>
      <b/>
      <i/>
      <sz val="26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2" applyNumberFormat="0" applyFont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15" borderId="0" applyNumberFormat="0" applyBorder="0" applyAlignment="0" applyProtection="0"/>
    <xf numFmtId="0" fontId="81" fillId="15" borderId="140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336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justify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20" fillId="0" borderId="110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54" fillId="0" borderId="0" xfId="0" applyFont="1" applyFill="1" applyBorder="1"/>
    <xf numFmtId="0" fontId="21" fillId="0" borderId="0" xfId="0" applyFont="1" applyFill="1" applyBorder="1"/>
    <xf numFmtId="0" fontId="58" fillId="0" borderId="0" xfId="0" applyFont="1" applyFill="1" applyBorder="1"/>
    <xf numFmtId="0" fontId="14" fillId="6" borderId="34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3" xfId="6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69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4" fillId="6" borderId="8" xfId="8" applyFont="1" applyFill="1" applyBorder="1" applyAlignment="1">
      <alignment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29" xfId="6" applyFont="1" applyFill="1" applyBorder="1" applyAlignment="1">
      <alignment vertical="center" wrapText="1"/>
    </xf>
    <xf numFmtId="0" fontId="14" fillId="6" borderId="130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30" fillId="6" borderId="4" xfId="8" quotePrefix="1" applyFont="1" applyFill="1" applyBorder="1" applyAlignment="1">
      <alignment vertical="center" wrapText="1"/>
    </xf>
    <xf numFmtId="0" fontId="17" fillId="0" borderId="4" xfId="8" quotePrefix="1" applyFont="1" applyFill="1" applyBorder="1" applyAlignment="1">
      <alignment vertic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58" fillId="0" borderId="63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justify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38" fillId="6" borderId="23" xfId="3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/>
    </xf>
    <xf numFmtId="0" fontId="15" fillId="8" borderId="136" xfId="0" applyFont="1" applyFill="1" applyBorder="1" applyAlignment="1">
      <alignment horizontal="center"/>
    </xf>
    <xf numFmtId="0" fontId="15" fillId="8" borderId="137" xfId="0" applyFont="1" applyFill="1" applyBorder="1" applyAlignment="1">
      <alignment horizontal="center"/>
    </xf>
    <xf numFmtId="0" fontId="62" fillId="6" borderId="16" xfId="8" applyFont="1" applyFill="1" applyBorder="1" applyAlignment="1">
      <alignment horizontal="center" vertical="center" wrapText="1"/>
    </xf>
    <xf numFmtId="0" fontId="62" fillId="6" borderId="27" xfId="8" applyFont="1" applyFill="1" applyBorder="1" applyAlignment="1">
      <alignment horizontal="center" vertical="center" wrapText="1"/>
    </xf>
    <xf numFmtId="0" fontId="62" fillId="6" borderId="25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62" fillId="6" borderId="128" xfId="8" applyFont="1" applyFill="1" applyBorder="1" applyAlignment="1">
      <alignment horizontal="center" vertical="center" wrapText="1"/>
    </xf>
    <xf numFmtId="0" fontId="62" fillId="6" borderId="11" xfId="6" applyFont="1" applyFill="1" applyBorder="1" applyAlignment="1">
      <alignment horizontal="center" vertical="center" wrapText="1"/>
    </xf>
    <xf numFmtId="0" fontId="62" fillId="6" borderId="103" xfId="6" applyFont="1" applyFill="1" applyBorder="1" applyAlignment="1">
      <alignment horizontal="center" vertical="center" wrapText="1"/>
    </xf>
    <xf numFmtId="0" fontId="65" fillId="6" borderId="14" xfId="8" applyFont="1" applyFill="1" applyBorder="1" applyAlignment="1">
      <alignment horizontal="center" vertical="center" wrapText="1"/>
    </xf>
    <xf numFmtId="0" fontId="65" fillId="6" borderId="9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65" fillId="6" borderId="17" xfId="8" applyFont="1" applyFill="1" applyBorder="1" applyAlignment="1">
      <alignment horizontal="center" vertical="center" wrapText="1"/>
    </xf>
    <xf numFmtId="0" fontId="62" fillId="6" borderId="18" xfId="8" applyFont="1" applyFill="1" applyBorder="1" applyAlignment="1">
      <alignment horizontal="center" vertical="center" wrapText="1"/>
    </xf>
    <xf numFmtId="0" fontId="62" fillId="6" borderId="9" xfId="8" applyFont="1" applyFill="1" applyBorder="1" applyAlignment="1">
      <alignment horizontal="center" vertical="center" wrapText="1"/>
    </xf>
    <xf numFmtId="0" fontId="62" fillId="6" borderId="104" xfId="6" applyFont="1" applyFill="1" applyBorder="1" applyAlignment="1">
      <alignment horizontal="center" vertical="center" wrapText="1"/>
    </xf>
    <xf numFmtId="0" fontId="62" fillId="6" borderId="135" xfId="6" applyFont="1" applyFill="1" applyBorder="1" applyAlignment="1">
      <alignment horizontal="center" vertical="center" wrapText="1"/>
    </xf>
    <xf numFmtId="0" fontId="65" fillId="6" borderId="22" xfId="8" applyFont="1" applyFill="1" applyBorder="1" applyAlignment="1">
      <alignment horizontal="center" vertical="center" wrapText="1"/>
    </xf>
    <xf numFmtId="0" fontId="65" fillId="6" borderId="23" xfId="8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5" fillId="6" borderId="24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62" fillId="6" borderId="23" xfId="8" applyFont="1" applyFill="1" applyBorder="1" applyAlignment="1">
      <alignment horizontal="center" vertical="center" wrapText="1"/>
    </xf>
    <xf numFmtId="0" fontId="62" fillId="6" borderId="50" xfId="6" applyFont="1" applyFill="1" applyBorder="1" applyAlignment="1">
      <alignment horizontal="center" vertical="center" wrapText="1"/>
    </xf>
    <xf numFmtId="0" fontId="65" fillId="6" borderId="33" xfId="8" applyFont="1" applyFill="1" applyBorder="1" applyAlignment="1">
      <alignment horizontal="center" vertical="center" wrapText="1"/>
    </xf>
    <xf numFmtId="0" fontId="65" fillId="6" borderId="34" xfId="8" applyFont="1" applyFill="1" applyBorder="1" applyAlignment="1">
      <alignment horizontal="center" vertical="center" wrapText="1"/>
    </xf>
    <xf numFmtId="0" fontId="65" fillId="6" borderId="37" xfId="8" applyFont="1" applyFill="1" applyBorder="1" applyAlignment="1">
      <alignment horizontal="center" vertical="center" wrapText="1"/>
    </xf>
    <xf numFmtId="0" fontId="62" fillId="6" borderId="35" xfId="8" applyFont="1" applyFill="1" applyBorder="1" applyAlignment="1">
      <alignment horizontal="center" vertical="center" wrapText="1"/>
    </xf>
    <xf numFmtId="0" fontId="62" fillId="6" borderId="36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62" fillId="6" borderId="16" xfId="6" applyFont="1" applyFill="1" applyBorder="1" applyAlignment="1">
      <alignment horizontal="center" vertical="center" wrapText="1"/>
    </xf>
    <xf numFmtId="0" fontId="62" fillId="6" borderId="52" xfId="8" applyFont="1" applyFill="1" applyBorder="1" applyAlignment="1">
      <alignment horizontal="center" vertical="center" wrapText="1"/>
    </xf>
    <xf numFmtId="0" fontId="62" fillId="6" borderId="56" xfId="8" applyFont="1" applyFill="1" applyBorder="1" applyAlignment="1">
      <alignment horizontal="center" vertical="center" wrapText="1"/>
    </xf>
    <xf numFmtId="0" fontId="62" fillId="6" borderId="53" xfId="8" applyFont="1" applyFill="1" applyBorder="1" applyAlignment="1">
      <alignment horizontal="center" vertical="center" wrapText="1"/>
    </xf>
    <xf numFmtId="0" fontId="62" fillId="6" borderId="17" xfId="8" applyFont="1" applyFill="1" applyBorder="1" applyAlignment="1">
      <alignment horizontal="center" vertical="center" wrapText="1"/>
    </xf>
    <xf numFmtId="0" fontId="62" fillId="6" borderId="16" xfId="3" applyFont="1" applyFill="1" applyBorder="1" applyAlignment="1">
      <alignment horizontal="center" vertical="center" textRotation="255" wrapText="1"/>
    </xf>
    <xf numFmtId="0" fontId="62" fillId="6" borderId="7" xfId="3" applyFont="1" applyFill="1" applyBorder="1" applyAlignment="1">
      <alignment horizontal="center" vertical="center" textRotation="255" wrapText="1"/>
    </xf>
    <xf numFmtId="0" fontId="62" fillId="6" borderId="32" xfId="3" applyFont="1" applyFill="1" applyBorder="1" applyAlignment="1">
      <alignment horizontal="center" vertical="center" textRotation="255" wrapText="1"/>
    </xf>
    <xf numFmtId="0" fontId="65" fillId="6" borderId="48" xfId="6" applyFont="1" applyFill="1" applyBorder="1" applyAlignment="1">
      <alignment vertical="center" wrapText="1"/>
    </xf>
    <xf numFmtId="0" fontId="65" fillId="6" borderId="129" xfId="6" applyFont="1" applyFill="1" applyBorder="1" applyAlignment="1">
      <alignment vertical="center" wrapText="1"/>
    </xf>
    <xf numFmtId="0" fontId="62" fillId="6" borderId="130" xfId="6" applyFont="1" applyFill="1" applyBorder="1" applyAlignment="1">
      <alignment vertical="center" wrapText="1"/>
    </xf>
    <xf numFmtId="0" fontId="65" fillId="6" borderId="7" xfId="6" applyFont="1" applyFill="1" applyBorder="1" applyAlignment="1">
      <alignment vertical="center" wrapText="1"/>
    </xf>
    <xf numFmtId="0" fontId="65" fillId="6" borderId="2" xfId="6" applyFont="1" applyFill="1" applyBorder="1" applyAlignment="1">
      <alignment vertical="center" wrapText="1"/>
    </xf>
    <xf numFmtId="0" fontId="62" fillId="6" borderId="6" xfId="6" applyFont="1" applyFill="1" applyBorder="1" applyAlignment="1">
      <alignment vertical="center" wrapText="1"/>
    </xf>
    <xf numFmtId="0" fontId="65" fillId="6" borderId="129" xfId="6" quotePrefix="1" applyFont="1" applyFill="1" applyBorder="1" applyAlignment="1">
      <alignment vertical="center" wrapText="1"/>
    </xf>
    <xf numFmtId="0" fontId="62" fillId="6" borderId="3" xfId="6" applyFont="1" applyFill="1" applyBorder="1" applyAlignment="1">
      <alignment vertical="center" wrapText="1"/>
    </xf>
    <xf numFmtId="0" fontId="62" fillId="6" borderId="4" xfId="6" applyFont="1" applyFill="1" applyBorder="1" applyAlignment="1">
      <alignment horizontal="center" vertical="center" wrapText="1"/>
    </xf>
    <xf numFmtId="0" fontId="62" fillId="6" borderId="2" xfId="6" applyFont="1" applyFill="1" applyBorder="1" applyAlignment="1">
      <alignment horizontal="center" vertical="center" wrapText="1"/>
    </xf>
    <xf numFmtId="0" fontId="62" fillId="6" borderId="29" xfId="6" applyFont="1" applyFill="1" applyBorder="1" applyAlignment="1">
      <alignment horizontal="center"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25" xfId="8" applyFont="1" applyFill="1" applyBorder="1" applyAlignment="1">
      <alignment horizontal="center" vertical="center" wrapText="1"/>
    </xf>
    <xf numFmtId="0" fontId="15" fillId="6" borderId="54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49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4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28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38" fillId="0" borderId="16" xfId="3" quotePrefix="1" applyFont="1" applyFill="1" applyBorder="1" applyAlignment="1">
      <alignment horizontal="center" vertical="center" wrapText="1"/>
    </xf>
    <xf numFmtId="0" fontId="38" fillId="0" borderId="1" xfId="3" quotePrefix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>
      <alignment vertical="center" wrapText="1"/>
    </xf>
    <xf numFmtId="0" fontId="34" fillId="0" borderId="1" xfId="8" quotePrefix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2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43" fillId="6" borderId="50" xfId="6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42" applyFont="1" applyFill="1" applyBorder="1" applyAlignment="1">
      <alignment vertical="center" wrapText="1"/>
    </xf>
    <xf numFmtId="0" fontId="44" fillId="0" borderId="134" xfId="0" applyFont="1" applyFill="1" applyBorder="1" applyAlignment="1">
      <alignment horizontal="justify" vertical="center" wrapText="1"/>
    </xf>
    <xf numFmtId="0" fontId="14" fillId="0" borderId="89" xfId="42" applyNumberFormat="1" applyFont="1" applyFill="1" applyBorder="1" applyAlignment="1">
      <alignment horizontal="center" vertical="center" wrapText="1"/>
    </xf>
    <xf numFmtId="0" fontId="14" fillId="0" borderId="81" xfId="40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14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81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horizontal="center" vertical="center" wrapText="1"/>
    </xf>
    <xf numFmtId="0" fontId="44" fillId="0" borderId="134" xfId="0" applyFont="1" applyFill="1" applyBorder="1" applyAlignment="1">
      <alignment horizontal="left" vertical="center" wrapText="1"/>
    </xf>
    <xf numFmtId="0" fontId="45" fillId="0" borderId="134" xfId="0" applyFont="1" applyFill="1" applyBorder="1" applyAlignment="1">
      <alignment horizontal="left" vertical="center" wrapText="1"/>
    </xf>
    <xf numFmtId="0" fontId="15" fillId="0" borderId="67" xfId="42" applyFont="1" applyFill="1" applyBorder="1" applyAlignment="1">
      <alignment horizontal="center" vertical="center" wrapText="1"/>
    </xf>
    <xf numFmtId="0" fontId="15" fillId="0" borderId="65" xfId="42" applyFont="1" applyFill="1" applyBorder="1" applyAlignment="1">
      <alignment horizontal="center" vertical="center" wrapText="1"/>
    </xf>
    <xf numFmtId="0" fontId="15" fillId="0" borderId="89" xfId="42" applyFont="1" applyFill="1" applyBorder="1" applyAlignment="1">
      <alignment horizontal="center" vertical="center" wrapText="1"/>
    </xf>
    <xf numFmtId="0" fontId="46" fillId="0" borderId="67" xfId="42" applyFont="1" applyFill="1" applyBorder="1" applyAlignment="1">
      <alignment horizontal="center" vertical="center" wrapText="1"/>
    </xf>
    <xf numFmtId="0" fontId="46" fillId="0" borderId="65" xfId="42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6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4" fillId="0" borderId="87" xfId="40" applyFont="1" applyFill="1" applyBorder="1" applyAlignment="1">
      <alignment vertical="center" wrapText="1"/>
    </xf>
    <xf numFmtId="0" fontId="14" fillId="0" borderId="64" xfId="40" applyFont="1" applyFill="1" applyBorder="1" applyAlignment="1">
      <alignment horizontal="center" vertical="center" wrapText="1"/>
    </xf>
    <xf numFmtId="0" fontId="14" fillId="0" borderId="79" xfId="40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horizontal="center" vertical="center" wrapText="1"/>
    </xf>
    <xf numFmtId="0" fontId="15" fillId="0" borderId="105" xfId="42" applyFont="1" applyFill="1" applyBorder="1" applyAlignment="1">
      <alignment horizontal="center" vertical="center" wrapText="1"/>
    </xf>
    <xf numFmtId="0" fontId="17" fillId="0" borderId="68" xfId="42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17" fillId="0" borderId="71" xfId="42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5" fillId="0" borderId="76" xfId="40" applyFont="1" applyFill="1" applyBorder="1" applyAlignment="1">
      <alignment vertical="center" wrapText="1"/>
    </xf>
    <xf numFmtId="0" fontId="15" fillId="0" borderId="77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93" xfId="40" applyFont="1" applyFill="1" applyBorder="1" applyAlignment="1">
      <alignment vertical="center" wrapText="1"/>
    </xf>
    <xf numFmtId="0" fontId="15" fillId="0" borderId="96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horizontal="center" vertical="center" wrapText="1"/>
    </xf>
    <xf numFmtId="0" fontId="15" fillId="0" borderId="88" xfId="40" applyFont="1" applyFill="1" applyBorder="1" applyAlignment="1">
      <alignment horizontal="center" vertical="center" wrapText="1"/>
    </xf>
    <xf numFmtId="0" fontId="15" fillId="0" borderId="93" xfId="40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90" xfId="42" applyNumberFormat="1" applyFont="1" applyFill="1" applyBorder="1" applyAlignment="1">
      <alignment horizontal="center" vertical="center" wrapText="1"/>
    </xf>
    <xf numFmtId="0" fontId="14" fillId="0" borderId="105" xfId="42" applyFont="1" applyFill="1" applyBorder="1" applyAlignment="1">
      <alignment horizontal="center" vertical="center" wrapText="1"/>
    </xf>
    <xf numFmtId="0" fontId="14" fillId="0" borderId="81" xfId="42" applyFont="1" applyFill="1" applyBorder="1" applyAlignment="1">
      <alignment horizontal="center" vertical="center" wrapText="1"/>
    </xf>
    <xf numFmtId="0" fontId="14" fillId="0" borderId="132" xfId="42" applyNumberFormat="1" applyFont="1" applyFill="1" applyBorder="1" applyAlignment="1">
      <alignment horizontal="center" vertical="center" wrapText="1"/>
    </xf>
    <xf numFmtId="0" fontId="14" fillId="0" borderId="67" xfId="42" applyNumberFormat="1" applyFont="1" applyFill="1" applyBorder="1" applyAlignment="1">
      <alignment horizontal="center" vertical="center" wrapText="1"/>
    </xf>
    <xf numFmtId="0" fontId="15" fillId="0" borderId="81" xfId="42" applyFont="1" applyFill="1" applyBorder="1" applyAlignment="1">
      <alignment horizontal="center" vertical="center" wrapText="1"/>
    </xf>
    <xf numFmtId="0" fontId="34" fillId="0" borderId="68" xfId="42" applyFont="1" applyFill="1" applyBorder="1" applyAlignment="1">
      <alignment vertical="center" wrapText="1"/>
    </xf>
    <xf numFmtId="0" fontId="14" fillId="0" borderId="68" xfId="42" applyNumberFormat="1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4" fillId="0" borderId="71" xfId="42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58" fillId="0" borderId="69" xfId="0" applyNumberFormat="1" applyFont="1" applyFill="1" applyBorder="1" applyAlignment="1">
      <alignment horizontal="center" vertical="center"/>
    </xf>
    <xf numFmtId="0" fontId="62" fillId="6" borderId="14" xfId="6" applyFont="1" applyFill="1" applyBorder="1" applyAlignment="1">
      <alignment horizontal="center" vertical="center" wrapText="1"/>
    </xf>
    <xf numFmtId="0" fontId="62" fillId="6" borderId="22" xfId="6" applyFont="1" applyFill="1" applyBorder="1" applyAlignment="1">
      <alignment horizontal="center" vertical="center" wrapText="1"/>
    </xf>
    <xf numFmtId="0" fontId="65" fillId="6" borderId="49" xfId="8" applyFont="1" applyFill="1" applyBorder="1" applyAlignment="1">
      <alignment horizontal="center" vertical="center" wrapText="1"/>
    </xf>
    <xf numFmtId="0" fontId="65" fillId="6" borderId="38" xfId="8" applyFont="1" applyFill="1" applyBorder="1" applyAlignment="1">
      <alignment horizontal="center" vertical="center" wrapText="1"/>
    </xf>
    <xf numFmtId="0" fontId="62" fillId="6" borderId="39" xfId="8" applyFont="1" applyFill="1" applyBorder="1" applyAlignment="1">
      <alignment horizontal="center" vertical="center" wrapText="1"/>
    </xf>
    <xf numFmtId="0" fontId="65" fillId="6" borderId="139" xfId="8" applyFont="1" applyFill="1" applyBorder="1" applyAlignment="1">
      <alignment horizontal="center" vertical="center" wrapText="1"/>
    </xf>
    <xf numFmtId="0" fontId="62" fillId="6" borderId="97" xfId="8" applyFont="1" applyFill="1" applyBorder="1" applyAlignment="1">
      <alignment horizontal="center" vertical="center" wrapText="1"/>
    </xf>
    <xf numFmtId="0" fontId="62" fillId="6" borderId="38" xfId="8" applyFont="1" applyFill="1" applyBorder="1" applyAlignment="1">
      <alignment horizontal="center" vertical="center" wrapText="1"/>
    </xf>
    <xf numFmtId="0" fontId="62" fillId="6" borderId="52" xfId="6" applyFont="1" applyFill="1" applyBorder="1" applyAlignment="1">
      <alignment horizontal="center" vertical="center" wrapText="1"/>
    </xf>
    <xf numFmtId="0" fontId="62" fillId="6" borderId="42" xfId="6" applyFont="1" applyFill="1" applyBorder="1" applyAlignment="1">
      <alignment horizontal="center" vertical="center" wrapText="1"/>
    </xf>
    <xf numFmtId="0" fontId="62" fillId="6" borderId="28" xfId="8" applyFont="1" applyFill="1" applyBorder="1" applyAlignment="1">
      <alignment horizontal="center" vertical="center" wrapText="1"/>
    </xf>
    <xf numFmtId="0" fontId="62" fillId="6" borderId="103" xfId="8" applyFont="1" applyFill="1" applyBorder="1" applyAlignment="1">
      <alignment horizontal="center" vertical="center" wrapText="1"/>
    </xf>
    <xf numFmtId="0" fontId="62" fillId="6" borderId="27" xfId="6" applyFont="1" applyFill="1" applyBorder="1" applyAlignment="1">
      <alignment horizontal="center" vertical="center" wrapText="1"/>
    </xf>
    <xf numFmtId="0" fontId="62" fillId="6" borderId="25" xfId="6" applyFont="1" applyFill="1" applyBorder="1" applyAlignment="1">
      <alignment horizontal="center" vertical="center" wrapText="1"/>
    </xf>
    <xf numFmtId="0" fontId="62" fillId="6" borderId="9" xfId="6" applyFont="1" applyFill="1" applyBorder="1" applyAlignment="1">
      <alignment horizontal="center" vertical="center" wrapText="1"/>
    </xf>
    <xf numFmtId="0" fontId="62" fillId="6" borderId="15" xfId="6" applyFont="1" applyFill="1" applyBorder="1" applyAlignment="1">
      <alignment horizontal="center" vertical="center" wrapText="1"/>
    </xf>
    <xf numFmtId="0" fontId="62" fillId="6" borderId="23" xfId="6" applyFont="1" applyFill="1" applyBorder="1" applyAlignment="1">
      <alignment horizontal="center" vertical="center" wrapText="1"/>
    </xf>
    <xf numFmtId="0" fontId="62" fillId="6" borderId="19" xfId="6" applyFont="1" applyFill="1" applyBorder="1" applyAlignment="1">
      <alignment horizontal="center" vertical="center" wrapText="1"/>
    </xf>
    <xf numFmtId="0" fontId="62" fillId="6" borderId="33" xfId="6" applyFont="1" applyFill="1" applyBorder="1" applyAlignment="1">
      <alignment horizontal="center" vertical="center" wrapText="1"/>
    </xf>
    <xf numFmtId="0" fontId="62" fillId="6" borderId="34" xfId="6" applyFont="1" applyFill="1" applyBorder="1" applyAlignment="1">
      <alignment horizontal="center" vertical="center" wrapText="1"/>
    </xf>
    <xf numFmtId="0" fontId="62" fillId="6" borderId="36" xfId="6" applyFont="1" applyFill="1" applyBorder="1" applyAlignment="1">
      <alignment horizontal="center" vertical="center" wrapText="1"/>
    </xf>
    <xf numFmtId="0" fontId="61" fillId="6" borderId="1" xfId="8" quotePrefix="1" applyFont="1" applyFill="1" applyBorder="1" applyAlignment="1">
      <alignment vertical="center" wrapText="1"/>
    </xf>
    <xf numFmtId="0" fontId="61" fillId="6" borderId="12" xfId="8" applyFont="1" applyFill="1" applyBorder="1" applyAlignment="1">
      <alignment vertical="center" wrapText="1"/>
    </xf>
    <xf numFmtId="0" fontId="65" fillId="6" borderId="130" xfId="6" applyFont="1" applyFill="1" applyBorder="1" applyAlignment="1">
      <alignment vertical="center" wrapText="1"/>
    </xf>
    <xf numFmtId="0" fontId="65" fillId="6" borderId="31" xfId="6" applyFont="1" applyFill="1" applyBorder="1" applyAlignment="1">
      <alignment vertical="center" wrapText="1"/>
    </xf>
    <xf numFmtId="0" fontId="65" fillId="6" borderId="94" xfId="6" applyFont="1" applyFill="1" applyBorder="1" applyAlignment="1">
      <alignment vertical="center" wrapText="1"/>
    </xf>
    <xf numFmtId="0" fontId="65" fillId="6" borderId="5" xfId="6" applyFont="1" applyFill="1" applyBorder="1" applyAlignment="1">
      <alignment vertical="center" wrapText="1"/>
    </xf>
    <xf numFmtId="0" fontId="65" fillId="6" borderId="3" xfId="6" applyFont="1" applyFill="1" applyBorder="1" applyAlignment="1">
      <alignment vertical="center" wrapText="1"/>
    </xf>
    <xf numFmtId="0" fontId="65" fillId="6" borderId="6" xfId="6" applyFont="1" applyFill="1" applyBorder="1" applyAlignment="1">
      <alignment vertical="center" wrapText="1"/>
    </xf>
    <xf numFmtId="0" fontId="65" fillId="6" borderId="48" xfId="6" applyFont="1" applyFill="1" applyBorder="1" applyAlignment="1">
      <alignment horizontal="center" vertical="center" wrapText="1"/>
    </xf>
    <xf numFmtId="0" fontId="65" fillId="6" borderId="129" xfId="6" applyFont="1" applyFill="1" applyBorder="1" applyAlignment="1">
      <alignment horizontal="center" vertical="center" wrapText="1"/>
    </xf>
    <xf numFmtId="0" fontId="65" fillId="6" borderId="130" xfId="6" applyFont="1" applyFill="1" applyBorder="1" applyAlignment="1">
      <alignment horizontal="center" vertical="center" wrapText="1"/>
    </xf>
    <xf numFmtId="0" fontId="62" fillId="6" borderId="49" xfId="6" applyFont="1" applyFill="1" applyBorder="1" applyAlignment="1">
      <alignment horizontal="center" vertical="center" wrapText="1"/>
    </xf>
    <xf numFmtId="0" fontId="62" fillId="6" borderId="38" xfId="6" applyFont="1" applyFill="1" applyBorder="1" applyAlignment="1">
      <alignment horizontal="center" vertical="center" wrapText="1"/>
    </xf>
    <xf numFmtId="0" fontId="62" fillId="6" borderId="39" xfId="6" applyFont="1" applyFill="1" applyBorder="1" applyAlignment="1">
      <alignment horizontal="center" vertical="center" wrapText="1"/>
    </xf>
    <xf numFmtId="0" fontId="62" fillId="6" borderId="11" xfId="8" applyFont="1" applyFill="1" applyBorder="1" applyAlignment="1">
      <alignment horizontal="center" vertical="center" wrapText="1"/>
    </xf>
    <xf numFmtId="0" fontId="64" fillId="6" borderId="12" xfId="8" applyFont="1" applyFill="1" applyBorder="1" applyAlignment="1">
      <alignment vertical="center" wrapText="1"/>
    </xf>
    <xf numFmtId="0" fontId="64" fillId="6" borderId="13" xfId="8" applyFont="1" applyFill="1" applyBorder="1" applyAlignment="1">
      <alignment vertical="center" wrapText="1"/>
    </xf>
    <xf numFmtId="0" fontId="64" fillId="6" borderId="59" xfId="8" applyFont="1" applyFill="1" applyBorder="1" applyAlignment="1">
      <alignment vertical="center" wrapText="1"/>
    </xf>
    <xf numFmtId="0" fontId="14" fillId="6" borderId="5" xfId="8" applyFont="1" applyFill="1" applyBorder="1" applyAlignment="1">
      <alignment vertical="center" wrapText="1"/>
    </xf>
    <xf numFmtId="0" fontId="14" fillId="6" borderId="2" xfId="8" applyFont="1" applyFill="1" applyBorder="1" applyAlignment="1">
      <alignment vertical="center" wrapText="1"/>
    </xf>
    <xf numFmtId="0" fontId="14" fillId="6" borderId="3" xfId="8" applyFont="1" applyFill="1" applyBorder="1" applyAlignment="1">
      <alignment vertical="center" wrapText="1"/>
    </xf>
    <xf numFmtId="0" fontId="14" fillId="6" borderId="7" xfId="8" applyFont="1" applyFill="1" applyBorder="1" applyAlignment="1">
      <alignment vertical="center" wrapText="1"/>
    </xf>
    <xf numFmtId="0" fontId="14" fillId="6" borderId="6" xfId="8" applyFont="1" applyFill="1" applyBorder="1" applyAlignment="1">
      <alignment vertical="center" wrapText="1"/>
    </xf>
    <xf numFmtId="0" fontId="14" fillId="6" borderId="29" xfId="8" applyFont="1" applyFill="1" applyBorder="1" applyAlignment="1">
      <alignment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6" borderId="58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4" fillId="6" borderId="141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5" fillId="6" borderId="24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128" xfId="8" applyFont="1" applyFill="1" applyBorder="1" applyAlignment="1">
      <alignment horizontal="center" vertical="center" wrapText="1"/>
    </xf>
    <xf numFmtId="0" fontId="15" fillId="6" borderId="100" xfId="8" applyFont="1" applyFill="1" applyBorder="1" applyAlignment="1">
      <alignment horizontal="center" vertical="center" wrapText="1"/>
    </xf>
    <xf numFmtId="0" fontId="14" fillId="6" borderId="100" xfId="8" applyFont="1" applyFill="1" applyBorder="1" applyAlignment="1">
      <alignment horizontal="center" vertical="center" wrapText="1"/>
    </xf>
    <xf numFmtId="0" fontId="15" fillId="6" borderId="141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15" fillId="6" borderId="139" xfId="8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9" fillId="4" borderId="45" xfId="3" quotePrefix="1" applyFont="1" applyFill="1" applyBorder="1" applyAlignment="1">
      <alignment horizontal="center" vertical="center" wrapText="1"/>
    </xf>
    <xf numFmtId="0" fontId="2" fillId="4" borderId="61" xfId="3" quotePrefix="1" applyFont="1" applyFill="1" applyBorder="1" applyAlignment="1">
      <alignment horizontal="center"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21" xfId="6" applyFont="1" applyFill="1" applyBorder="1" applyAlignment="1">
      <alignment horizontal="center" vertical="center" wrapText="1"/>
    </xf>
    <xf numFmtId="0" fontId="14" fillId="0" borderId="50" xfId="6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30" xfId="8" quotePrefix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10" fillId="0" borderId="144" xfId="8" quotePrefix="1" applyFont="1" applyFill="1" applyBorder="1" applyAlignment="1">
      <alignment vertical="center" wrapText="1"/>
    </xf>
    <xf numFmtId="0" fontId="20" fillId="0" borderId="82" xfId="42" applyFont="1" applyFill="1" applyBorder="1" applyAlignment="1">
      <alignment vertical="center" wrapText="1"/>
    </xf>
    <xf numFmtId="0" fontId="20" fillId="0" borderId="79" xfId="42" applyFont="1" applyFill="1" applyBorder="1" applyAlignment="1">
      <alignment vertical="center" wrapText="1"/>
    </xf>
    <xf numFmtId="0" fontId="20" fillId="0" borderId="86" xfId="42" applyFont="1" applyFill="1" applyBorder="1" applyAlignment="1">
      <alignment vertical="center" wrapText="1"/>
    </xf>
    <xf numFmtId="0" fontId="20" fillId="0" borderId="83" xfId="42" applyFont="1" applyFill="1" applyBorder="1" applyAlignment="1">
      <alignment vertical="center" wrapText="1"/>
    </xf>
    <xf numFmtId="0" fontId="20" fillId="0" borderId="87" xfId="42" applyFont="1" applyFill="1" applyBorder="1" applyAlignment="1">
      <alignment vertical="center" wrapText="1"/>
    </xf>
    <xf numFmtId="0" fontId="20" fillId="0" borderId="64" xfId="42" applyFont="1" applyFill="1" applyBorder="1" applyAlignment="1">
      <alignment vertical="center" wrapText="1"/>
    </xf>
    <xf numFmtId="0" fontId="20" fillId="0" borderId="84" xfId="42" applyFont="1" applyFill="1" applyBorder="1" applyAlignment="1">
      <alignment vertical="center" wrapText="1"/>
    </xf>
    <xf numFmtId="0" fontId="20" fillId="0" borderId="69" xfId="42" applyFont="1" applyFill="1" applyBorder="1" applyAlignment="1">
      <alignment horizontal="center" vertical="center" wrapText="1"/>
    </xf>
    <xf numFmtId="0" fontId="20" fillId="0" borderId="68" xfId="42" applyFont="1" applyFill="1" applyBorder="1" applyAlignment="1">
      <alignment horizontal="center" vertical="center" wrapText="1"/>
    </xf>
    <xf numFmtId="0" fontId="20" fillId="0" borderId="16" xfId="40" applyFont="1" applyFill="1" applyBorder="1" applyAlignment="1">
      <alignment horizontal="center" vertical="center" wrapText="1"/>
    </xf>
    <xf numFmtId="0" fontId="20" fillId="0" borderId="106" xfId="40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vertical="center" wrapText="1"/>
    </xf>
    <xf numFmtId="0" fontId="21" fillId="0" borderId="74" xfId="42" applyFont="1" applyFill="1" applyBorder="1" applyAlignment="1">
      <alignment horizontal="center" vertical="center" wrapText="1"/>
    </xf>
    <xf numFmtId="0" fontId="21" fillId="0" borderId="75" xfId="42" applyFont="1" applyFill="1" applyBorder="1" applyAlignment="1">
      <alignment horizontal="center" vertical="center" wrapText="1"/>
    </xf>
    <xf numFmtId="0" fontId="21" fillId="0" borderId="76" xfId="42" applyFont="1" applyFill="1" applyBorder="1" applyAlignment="1">
      <alignment horizontal="center" vertical="center" wrapText="1"/>
    </xf>
    <xf numFmtId="0" fontId="21" fillId="6" borderId="76" xfId="42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horizontal="center" vertical="center" wrapText="1"/>
    </xf>
    <xf numFmtId="0" fontId="21" fillId="0" borderId="9" xfId="40" applyFont="1" applyFill="1" applyBorder="1" applyAlignment="1">
      <alignment horizontal="center" vertical="center" wrapText="1"/>
    </xf>
    <xf numFmtId="0" fontId="15" fillId="0" borderId="66" xfId="42" applyFont="1" applyFill="1" applyBorder="1" applyAlignment="1">
      <alignment vertical="center" wrapText="1"/>
    </xf>
    <xf numFmtId="0" fontId="21" fillId="0" borderId="89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21" fillId="0" borderId="90" xfId="42" applyFont="1" applyFill="1" applyBorder="1" applyAlignment="1">
      <alignment horizontal="center" vertical="center" wrapText="1"/>
    </xf>
    <xf numFmtId="0" fontId="21" fillId="6" borderId="90" xfId="42" applyFont="1" applyFill="1" applyBorder="1" applyAlignment="1">
      <alignment horizontal="center" vertical="center" wrapText="1"/>
    </xf>
    <xf numFmtId="0" fontId="21" fillId="0" borderId="22" xfId="40" applyFont="1" applyFill="1" applyBorder="1" applyAlignment="1">
      <alignment horizontal="center" vertical="center" wrapText="1"/>
    </xf>
    <xf numFmtId="0" fontId="21" fillId="0" borderId="23" xfId="4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21" fillId="0" borderId="107" xfId="42" applyFont="1" applyFill="1" applyBorder="1" applyAlignment="1">
      <alignment horizontal="center" vertical="center" wrapText="1"/>
    </xf>
    <xf numFmtId="0" fontId="21" fillId="0" borderId="108" xfId="42" applyFont="1" applyFill="1" applyBorder="1" applyAlignment="1">
      <alignment horizontal="center" vertical="center" wrapText="1"/>
    </xf>
    <xf numFmtId="0" fontId="21" fillId="0" borderId="121" xfId="42" applyFont="1" applyFill="1" applyBorder="1" applyAlignment="1">
      <alignment horizontal="center" vertical="center" wrapText="1"/>
    </xf>
    <xf numFmtId="0" fontId="21" fillId="0" borderId="33" xfId="40" applyFont="1" applyFill="1" applyBorder="1" applyAlignment="1">
      <alignment horizontal="center" vertical="center" wrapText="1"/>
    </xf>
    <xf numFmtId="0" fontId="21" fillId="0" borderId="34" xfId="40" applyFont="1" applyFill="1" applyBorder="1" applyAlignment="1">
      <alignment horizontal="center" vertical="center" wrapText="1"/>
    </xf>
    <xf numFmtId="0" fontId="20" fillId="0" borderId="146" xfId="42" applyFont="1" applyFill="1" applyBorder="1" applyAlignment="1">
      <alignment horizontal="center" vertical="center" wrapText="1"/>
    </xf>
    <xf numFmtId="0" fontId="20" fillId="0" borderId="147" xfId="42" applyFont="1" applyFill="1" applyBorder="1" applyAlignment="1">
      <alignment horizontal="center" vertical="center" wrapText="1"/>
    </xf>
    <xf numFmtId="0" fontId="20" fillId="0" borderId="148" xfId="42" applyFont="1" applyFill="1" applyBorder="1" applyAlignment="1">
      <alignment horizontal="center" vertical="center" wrapText="1"/>
    </xf>
    <xf numFmtId="0" fontId="20" fillId="0" borderId="70" xfId="42" applyFont="1" applyFill="1" applyBorder="1" applyAlignment="1">
      <alignment horizontal="center" vertical="center" wrapText="1"/>
    </xf>
    <xf numFmtId="0" fontId="20" fillId="0" borderId="1" xfId="40" applyFont="1" applyFill="1" applyBorder="1" applyAlignment="1">
      <alignment horizontal="center" vertical="center" wrapText="1"/>
    </xf>
    <xf numFmtId="0" fontId="20" fillId="0" borderId="109" xfId="40" applyFont="1" applyFill="1" applyBorder="1" applyAlignment="1">
      <alignment horizontal="center" vertical="center" wrapText="1"/>
    </xf>
    <xf numFmtId="0" fontId="15" fillId="0" borderId="149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21" fillId="0" borderId="9" xfId="42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/>
    </xf>
    <xf numFmtId="0" fontId="15" fillId="0" borderId="136" xfId="0" applyFont="1" applyFill="1" applyBorder="1" applyAlignment="1">
      <alignment horizontal="center"/>
    </xf>
    <xf numFmtId="0" fontId="15" fillId="0" borderId="134" xfId="0" applyFont="1" applyFill="1" applyBorder="1" applyAlignment="1">
      <alignment horizontal="center"/>
    </xf>
    <xf numFmtId="0" fontId="21" fillId="0" borderId="23" xfId="42" applyFont="1" applyFill="1" applyBorder="1" applyAlignment="1">
      <alignment horizontal="center" vertical="center" wrapText="1"/>
    </xf>
    <xf numFmtId="0" fontId="15" fillId="8" borderId="134" xfId="0" applyFont="1" applyFill="1" applyBorder="1" applyAlignment="1">
      <alignment horizontal="center"/>
    </xf>
    <xf numFmtId="0" fontId="15" fillId="8" borderId="67" xfId="0" applyFont="1" applyFill="1" applyBorder="1" applyAlignment="1">
      <alignment horizontal="center"/>
    </xf>
    <xf numFmtId="0" fontId="15" fillId="8" borderId="150" xfId="0" applyFont="1" applyFill="1" applyBorder="1" applyAlignment="1">
      <alignment horizontal="center"/>
    </xf>
    <xf numFmtId="0" fontId="21" fillId="0" borderId="34" xfId="42" applyFont="1" applyFill="1" applyBorder="1" applyAlignment="1">
      <alignment horizontal="center" vertical="center" wrapText="1"/>
    </xf>
    <xf numFmtId="0" fontId="20" fillId="0" borderId="138" xfId="42" applyFont="1" applyFill="1" applyBorder="1" applyAlignment="1">
      <alignment horizontal="center" vertical="center" wrapText="1"/>
    </xf>
    <xf numFmtId="0" fontId="20" fillId="0" borderId="151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10" xfId="42" applyFont="1" applyFill="1" applyBorder="1" applyAlignment="1">
      <alignment horizontal="center" vertical="center" wrapText="1"/>
    </xf>
    <xf numFmtId="0" fontId="20" fillId="0" borderId="99" xfId="42" applyFont="1" applyFill="1" applyBorder="1" applyAlignment="1">
      <alignment horizontal="center" vertical="center" wrapText="1"/>
    </xf>
    <xf numFmtId="0" fontId="20" fillId="0" borderId="74" xfId="42" applyFont="1" applyFill="1" applyBorder="1" applyAlignment="1">
      <alignment horizontal="center" vertical="center" wrapText="1"/>
    </xf>
    <xf numFmtId="0" fontId="20" fillId="0" borderId="75" xfId="42" applyFont="1" applyFill="1" applyBorder="1" applyAlignment="1">
      <alignment horizontal="center" vertical="center" wrapText="1"/>
    </xf>
    <xf numFmtId="0" fontId="20" fillId="0" borderId="76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0" fillId="0" borderId="78" xfId="42" applyFont="1" applyFill="1" applyBorder="1" applyAlignment="1">
      <alignment horizontal="center" vertical="center" wrapText="1"/>
    </xf>
    <xf numFmtId="0" fontId="21" fillId="0" borderId="82" xfId="40" applyFont="1" applyFill="1" applyBorder="1" applyAlignment="1">
      <alignment vertical="center" wrapText="1"/>
    </xf>
    <xf numFmtId="0" fontId="21" fillId="0" borderId="79" xfId="40" applyFont="1" applyFill="1" applyBorder="1" applyAlignment="1">
      <alignment vertical="center" wrapText="1"/>
    </xf>
    <xf numFmtId="0" fontId="20" fillId="0" borderId="86" xfId="40" applyFont="1" applyFill="1" applyBorder="1" applyAlignment="1">
      <alignment vertical="center" wrapText="1"/>
    </xf>
    <xf numFmtId="0" fontId="21" fillId="0" borderId="83" xfId="40" applyFont="1" applyFill="1" applyBorder="1" applyAlignment="1">
      <alignment vertical="center" wrapText="1"/>
    </xf>
    <xf numFmtId="0" fontId="20" fillId="0" borderId="87" xfId="40" applyFont="1" applyFill="1" applyBorder="1" applyAlignment="1">
      <alignment vertical="center" wrapText="1"/>
    </xf>
    <xf numFmtId="0" fontId="20" fillId="0" borderId="111" xfId="40" applyFont="1" applyFill="1" applyBorder="1" applyAlignment="1">
      <alignment horizontal="center" vertical="center" wrapText="1"/>
    </xf>
    <xf numFmtId="0" fontId="20" fillId="0" borderId="79" xfId="40" applyFont="1" applyFill="1" applyBorder="1" applyAlignment="1">
      <alignment horizontal="center" vertical="center" wrapText="1"/>
    </xf>
    <xf numFmtId="0" fontId="20" fillId="0" borderId="112" xfId="40" applyFont="1" applyFill="1" applyBorder="1" applyAlignment="1">
      <alignment horizontal="center" vertical="center" wrapText="1"/>
    </xf>
    <xf numFmtId="0" fontId="20" fillId="0" borderId="113" xfId="40" applyFont="1" applyFill="1" applyBorder="1" applyAlignment="1">
      <alignment horizontal="center" vertical="center" wrapText="1"/>
    </xf>
    <xf numFmtId="0" fontId="20" fillId="0" borderId="114" xfId="40" applyFont="1" applyFill="1" applyBorder="1" applyAlignment="1">
      <alignment horizontal="center" vertical="center" wrapText="1"/>
    </xf>
    <xf numFmtId="0" fontId="20" fillId="0" borderId="115" xfId="40" applyFont="1" applyFill="1" applyBorder="1" applyAlignment="1">
      <alignment horizontal="center" vertical="center" wrapText="1"/>
    </xf>
    <xf numFmtId="0" fontId="21" fillId="0" borderId="116" xfId="42" applyFont="1" applyFill="1" applyBorder="1" applyAlignment="1">
      <alignment horizontal="center" vertical="center" wrapText="1"/>
    </xf>
    <xf numFmtId="0" fontId="20" fillId="0" borderId="15" xfId="40" applyFont="1" applyFill="1" applyBorder="1" applyAlignment="1">
      <alignment horizontal="center" vertical="center" wrapText="1"/>
    </xf>
    <xf numFmtId="0" fontId="21" fillId="0" borderId="81" xfId="42" applyFont="1" applyFill="1" applyBorder="1" applyAlignment="1">
      <alignment horizontal="center" vertical="center" wrapText="1"/>
    </xf>
    <xf numFmtId="0" fontId="20" fillId="0" borderId="19" xfId="40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20" fillId="0" borderId="36" xfId="40" applyFont="1" applyFill="1" applyBorder="1" applyAlignment="1">
      <alignment horizontal="center" vertical="center" wrapText="1"/>
    </xf>
    <xf numFmtId="0" fontId="21" fillId="0" borderId="72" xfId="40" applyFont="1" applyFill="1" applyBorder="1" applyAlignment="1">
      <alignment vertical="center" wrapText="1"/>
    </xf>
    <xf numFmtId="0" fontId="21" fillId="0" borderId="117" xfId="40" applyFont="1" applyFill="1" applyBorder="1" applyAlignment="1">
      <alignment vertical="center" wrapText="1"/>
    </xf>
    <xf numFmtId="0" fontId="21" fillId="0" borderId="118" xfId="40" applyFont="1" applyFill="1" applyBorder="1" applyAlignment="1">
      <alignment vertical="center" wrapText="1"/>
    </xf>
    <xf numFmtId="0" fontId="21" fillId="0" borderId="85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1" fillId="0" borderId="119" xfId="40" applyFont="1" applyFill="1" applyBorder="1" applyAlignment="1">
      <alignment horizontal="center" vertical="center" wrapText="1"/>
    </xf>
    <xf numFmtId="0" fontId="21" fillId="0" borderId="117" xfId="40" applyFont="1" applyFill="1" applyBorder="1" applyAlignment="1">
      <alignment horizontal="center" vertical="center" wrapText="1"/>
    </xf>
    <xf numFmtId="0" fontId="20" fillId="0" borderId="120" xfId="40" applyFont="1" applyFill="1" applyBorder="1" applyAlignment="1">
      <alignment horizontal="center" vertical="center" wrapText="1"/>
    </xf>
    <xf numFmtId="0" fontId="21" fillId="0" borderId="70" xfId="42" applyFont="1" applyFill="1" applyBorder="1" applyAlignment="1">
      <alignment horizontal="center" vertical="center" wrapText="1"/>
    </xf>
    <xf numFmtId="0" fontId="21" fillId="0" borderId="69" xfId="42" applyFont="1" applyFill="1" applyBorder="1" applyAlignment="1">
      <alignment horizontal="center" vertical="center" wrapText="1"/>
    </xf>
    <xf numFmtId="0" fontId="21" fillId="0" borderId="68" xfId="42" applyFont="1" applyFill="1" applyBorder="1" applyAlignment="1">
      <alignment horizontal="center" vertical="center" wrapText="1"/>
    </xf>
    <xf numFmtId="0" fontId="21" fillId="0" borderId="105" xfId="42" applyFont="1" applyFill="1" applyBorder="1" applyAlignment="1">
      <alignment horizontal="center" vertical="center" wrapText="1"/>
    </xf>
    <xf numFmtId="0" fontId="21" fillId="0" borderId="67" xfId="42" applyFont="1" applyFill="1" applyBorder="1" applyAlignment="1">
      <alignment horizontal="center" vertical="center" wrapText="1"/>
    </xf>
    <xf numFmtId="0" fontId="21" fillId="0" borderId="122" xfId="42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71" xfId="42" applyFont="1" applyFill="1" applyBorder="1" applyAlignment="1">
      <alignment vertical="center" wrapText="1"/>
    </xf>
    <xf numFmtId="0" fontId="14" fillId="0" borderId="68" xfId="40" applyNumberFormat="1" applyFont="1" applyFill="1" applyBorder="1" applyAlignment="1">
      <alignment horizontal="center" vertical="center" wrapText="1"/>
    </xf>
    <xf numFmtId="0" fontId="14" fillId="0" borderId="114" xfId="40" applyNumberFormat="1" applyFont="1" applyFill="1" applyBorder="1" applyAlignment="1">
      <alignment horizontal="center"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64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83" fillId="4" borderId="16" xfId="6" quotePrefix="1" applyFont="1" applyFill="1" applyBorder="1" applyAlignment="1">
      <alignment horizontal="center" vertical="center" wrapText="1"/>
    </xf>
    <xf numFmtId="0" fontId="83" fillId="4" borderId="11" xfId="6" quotePrefix="1" applyFont="1" applyFill="1" applyBorder="1" applyAlignment="1">
      <alignment horizontal="center" vertical="center" wrapText="1"/>
    </xf>
    <xf numFmtId="0" fontId="83" fillId="4" borderId="20" xfId="6" quotePrefix="1" applyFont="1" applyFill="1" applyBorder="1" applyAlignment="1">
      <alignment horizontal="center" vertical="center" wrapText="1"/>
    </xf>
    <xf numFmtId="0" fontId="15" fillId="6" borderId="54" xfId="8" quotePrefix="1" applyFont="1" applyFill="1" applyBorder="1" applyAlignment="1">
      <alignment horizontal="center" vertical="center" wrapText="1"/>
    </xf>
    <xf numFmtId="0" fontId="15" fillId="6" borderId="10" xfId="8" quotePrefix="1" applyFont="1" applyFill="1" applyBorder="1" applyAlignment="1">
      <alignment horizontal="center" vertical="center" wrapText="1"/>
    </xf>
    <xf numFmtId="0" fontId="15" fillId="6" borderId="47" xfId="8" quotePrefix="1" applyFont="1" applyFill="1" applyBorder="1" applyAlignment="1">
      <alignment horizontal="center" vertical="center" wrapText="1"/>
    </xf>
    <xf numFmtId="0" fontId="15" fillId="6" borderId="62" xfId="8" quotePrefix="1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4" fillId="6" borderId="58" xfId="6" quotePrefix="1" applyFont="1" applyFill="1" applyBorder="1" applyAlignment="1">
      <alignment horizontal="center" vertical="center" wrapText="1"/>
    </xf>
    <xf numFmtId="0" fontId="14" fillId="6" borderId="52" xfId="6" quotePrefix="1" applyFont="1" applyFill="1" applyBorder="1" applyAlignment="1">
      <alignment horizontal="center" vertical="center" wrapText="1"/>
    </xf>
    <xf numFmtId="0" fontId="14" fillId="6" borderId="42" xfId="6" quotePrefix="1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14" fillId="6" borderId="11" xfId="8" quotePrefix="1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4" fillId="0" borderId="5" xfId="8" quotePrefix="1" applyFont="1" applyFill="1" applyBorder="1" applyAlignment="1">
      <alignment vertical="center" wrapText="1"/>
    </xf>
    <xf numFmtId="0" fontId="14" fillId="0" borderId="2" xfId="8" quotePrefix="1" applyFont="1" applyFill="1" applyBorder="1" applyAlignment="1">
      <alignment vertical="center" wrapText="1"/>
    </xf>
    <xf numFmtId="0" fontId="14" fillId="0" borderId="3" xfId="8" quotePrefix="1" applyFont="1" applyFill="1" applyBorder="1" applyAlignment="1">
      <alignment vertical="center" wrapText="1"/>
    </xf>
    <xf numFmtId="0" fontId="14" fillId="0" borderId="7" xfId="8" quotePrefix="1" applyFont="1" applyFill="1" applyBorder="1" applyAlignment="1">
      <alignment vertical="center" wrapText="1"/>
    </xf>
    <xf numFmtId="0" fontId="14" fillId="0" borderId="6" xfId="8" quotePrefix="1" applyFont="1" applyFill="1" applyBorder="1" applyAlignment="1">
      <alignment vertical="center" wrapText="1"/>
    </xf>
    <xf numFmtId="0" fontId="14" fillId="0" borderId="4" xfId="8" quotePrefix="1" applyFont="1" applyFill="1" applyBorder="1" applyAlignment="1">
      <alignment vertical="center" wrapText="1"/>
    </xf>
    <xf numFmtId="0" fontId="14" fillId="0" borderId="29" xfId="8" quotePrefix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justify" vertical="center" wrapText="1"/>
    </xf>
    <xf numFmtId="0" fontId="50" fillId="0" borderId="8" xfId="0" applyFont="1" applyFill="1" applyBorder="1" applyAlignment="1">
      <alignment horizontal="justify" vertical="center" wrapText="1"/>
    </xf>
    <xf numFmtId="0" fontId="19" fillId="0" borderId="144" xfId="0" applyFont="1" applyFill="1" applyBorder="1" applyAlignment="1">
      <alignment horizontal="left" vertical="center" wrapText="1"/>
    </xf>
    <xf numFmtId="0" fontId="14" fillId="6" borderId="38" xfId="6" quotePrefix="1" applyFont="1" applyFill="1" applyBorder="1" applyAlignment="1">
      <alignment horizontal="center" vertical="center" wrapText="1"/>
    </xf>
    <xf numFmtId="0" fontId="14" fillId="6" borderId="39" xfId="6" quotePrefix="1" applyFont="1" applyFill="1" applyBorder="1" applyAlignment="1">
      <alignment horizontal="center" vertical="center" wrapText="1"/>
    </xf>
    <xf numFmtId="0" fontId="14" fillId="6" borderId="129" xfId="3" quotePrefix="1" applyFont="1" applyFill="1" applyBorder="1" applyAlignment="1">
      <alignment horizontal="center" vertical="center" textRotation="255" wrapText="1"/>
    </xf>
    <xf numFmtId="0" fontId="14" fillId="6" borderId="10" xfId="6" quotePrefix="1" applyFont="1" applyFill="1" applyBorder="1" applyAlignment="1">
      <alignment horizontal="center" vertical="center" wrapText="1"/>
    </xf>
    <xf numFmtId="0" fontId="17" fillId="0" borderId="12" xfId="8" quotePrefix="1" applyFont="1" applyFill="1" applyBorder="1" applyAlignment="1">
      <alignment vertical="center" wrapText="1"/>
    </xf>
    <xf numFmtId="0" fontId="50" fillId="0" borderId="141" xfId="0" applyFont="1" applyFill="1" applyBorder="1" applyAlignment="1">
      <alignment horizontal="justify" vertical="center" wrapText="1"/>
    </xf>
    <xf numFmtId="0" fontId="15" fillId="6" borderId="14" xfId="8" quotePrefix="1" applyFont="1" applyFill="1" applyBorder="1" applyAlignment="1">
      <alignment horizontal="center" vertical="center" wrapText="1"/>
    </xf>
    <xf numFmtId="0" fontId="15" fillId="6" borderId="9" xfId="8" quotePrefix="1" applyFont="1" applyFill="1" applyBorder="1" applyAlignment="1">
      <alignment horizontal="center" vertical="center" wrapText="1"/>
    </xf>
    <xf numFmtId="0" fontId="15" fillId="6" borderId="15" xfId="8" quotePrefix="1" applyFont="1" applyFill="1" applyBorder="1" applyAlignment="1">
      <alignment horizontal="center" vertical="center" wrapText="1"/>
    </xf>
    <xf numFmtId="0" fontId="15" fillId="6" borderId="100" xfId="8" quotePrefix="1" applyFont="1" applyFill="1" applyBorder="1" applyAlignment="1">
      <alignment horizontal="center" vertical="center" wrapText="1"/>
    </xf>
    <xf numFmtId="0" fontId="15" fillId="6" borderId="141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27" xfId="6" quotePrefix="1" applyFont="1" applyFill="1" applyBorder="1" applyAlignment="1">
      <alignment vertical="center" wrapText="1"/>
    </xf>
    <xf numFmtId="0" fontId="15" fillId="6" borderId="25" xfId="6" quotePrefix="1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5" fillId="6" borderId="28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horizontal="center" vertical="center" wrapText="1"/>
    </xf>
    <xf numFmtId="0" fontId="15" fillId="6" borderId="27" xfId="6" quotePrefix="1" applyFont="1" applyFill="1" applyBorder="1" applyAlignment="1">
      <alignment horizontal="center" vertical="center" wrapText="1"/>
    </xf>
    <xf numFmtId="0" fontId="15" fillId="6" borderId="25" xfId="6" quotePrefix="1" applyFont="1" applyFill="1" applyBorder="1" applyAlignment="1">
      <alignment horizontal="center" vertical="center" wrapText="1"/>
    </xf>
    <xf numFmtId="0" fontId="15" fillId="6" borderId="27" xfId="8" quotePrefix="1" applyFont="1" applyFill="1" applyBorder="1" applyAlignment="1">
      <alignment horizontal="center" vertical="center" wrapText="1"/>
    </xf>
    <xf numFmtId="0" fontId="15" fillId="6" borderId="128" xfId="8" quotePrefix="1" applyFont="1" applyFill="1" applyBorder="1" applyAlignment="1">
      <alignment horizontal="center" vertical="center" wrapText="1"/>
    </xf>
    <xf numFmtId="0" fontId="15" fillId="6" borderId="1" xfId="8" quotePrefix="1" applyFont="1" applyFill="1" applyBorder="1" applyAlignment="1">
      <alignment horizontal="center" vertical="center" wrapText="1"/>
    </xf>
    <xf numFmtId="0" fontId="15" fillId="6" borderId="103" xfId="8" quotePrefix="1" applyFont="1" applyFill="1" applyBorder="1" applyAlignment="1">
      <alignment horizontal="center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5" fillId="6" borderId="143" xfId="8" quotePrefix="1" applyFont="1" applyFill="1" applyBorder="1" applyAlignment="1">
      <alignment horizontal="center" vertical="center" wrapText="1"/>
    </xf>
    <xf numFmtId="0" fontId="15" fillId="6" borderId="73" xfId="8" quotePrefix="1" applyFont="1" applyFill="1" applyBorder="1" applyAlignment="1">
      <alignment horizontal="center" vertical="center" wrapText="1"/>
    </xf>
    <xf numFmtId="0" fontId="14" fillId="6" borderId="97" xfId="6" quotePrefix="1" applyFont="1" applyFill="1" applyBorder="1" applyAlignment="1">
      <alignment horizontal="center" vertical="center" wrapText="1"/>
    </xf>
    <xf numFmtId="0" fontId="14" fillId="6" borderId="94" xfId="3" quotePrefix="1" applyFont="1" applyFill="1" applyBorder="1" applyAlignment="1">
      <alignment horizontal="center" vertical="center" textRotation="255" wrapText="1"/>
    </xf>
    <xf numFmtId="0" fontId="14" fillId="6" borderId="55" xfId="6" quotePrefix="1" applyFont="1" applyFill="1" applyBorder="1" applyAlignment="1">
      <alignment horizontal="center" vertical="center" wrapText="1"/>
    </xf>
    <xf numFmtId="0" fontId="14" fillId="6" borderId="18" xfId="6" quotePrefix="1" applyFont="1" applyFill="1" applyBorder="1" applyAlignment="1">
      <alignment horizontal="center" vertical="center" wrapText="1"/>
    </xf>
    <xf numFmtId="0" fontId="14" fillId="6" borderId="139" xfId="6" quotePrefix="1" applyFont="1" applyFill="1" applyBorder="1" applyAlignment="1">
      <alignment horizontal="center" vertical="center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4" fillId="6" borderId="49" xfId="6" quotePrefix="1" applyFont="1" applyFill="1" applyBorder="1" applyAlignment="1">
      <alignment horizontal="center" vertical="center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130" xfId="3" quotePrefix="1" applyFont="1" applyFill="1" applyBorder="1" applyAlignment="1">
      <alignment horizontal="center" vertical="center" textRotation="255" wrapText="1"/>
    </xf>
    <xf numFmtId="0" fontId="15" fillId="6" borderId="144" xfId="8" quotePrefix="1" applyFont="1" applyFill="1" applyBorder="1" applyAlignment="1">
      <alignment horizontal="center" vertical="center" wrapText="1"/>
    </xf>
    <xf numFmtId="0" fontId="15" fillId="6" borderId="145" xfId="8" quotePrefix="1" applyFont="1" applyFill="1" applyBorder="1" applyAlignment="1">
      <alignment horizontal="center" vertical="center" wrapText="1"/>
    </xf>
    <xf numFmtId="0" fontId="15" fillId="6" borderId="135" xfId="8" quotePrefix="1" applyFont="1" applyFill="1" applyBorder="1" applyAlignment="1">
      <alignment horizontal="center" vertical="center" wrapText="1"/>
    </xf>
    <xf numFmtId="0" fontId="14" fillId="6" borderId="62" xfId="6" quotePrefix="1" applyFont="1" applyFill="1" applyBorder="1" applyAlignment="1">
      <alignment horizontal="center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104" xfId="6" quotePrefix="1" applyFont="1" applyFill="1" applyBorder="1" applyAlignment="1">
      <alignment horizontal="center" vertical="center" wrapText="1"/>
    </xf>
    <xf numFmtId="0" fontId="23" fillId="6" borderId="28" xfId="22" applyFont="1" applyFill="1" applyBorder="1" applyAlignment="1">
      <alignment vertical="center" wrapText="1"/>
    </xf>
    <xf numFmtId="0" fontId="26" fillId="6" borderId="27" xfId="21" applyFont="1" applyFill="1" applyBorder="1" applyAlignment="1">
      <alignment horizontal="center" vertical="center" wrapText="1"/>
    </xf>
    <xf numFmtId="0" fontId="26" fillId="6" borderId="25" xfId="21" applyFont="1" applyFill="1" applyBorder="1" applyAlignment="1">
      <alignment horizontal="center" vertical="center" wrapText="1"/>
    </xf>
    <xf numFmtId="0" fontId="3" fillId="6" borderId="20" xfId="6" quotePrefix="1" applyFont="1" applyFill="1" applyBorder="1" applyAlignment="1">
      <alignment horizontal="center" vertical="center" wrapText="1"/>
    </xf>
    <xf numFmtId="0" fontId="3" fillId="6" borderId="128" xfId="6" quotePrefix="1" applyFont="1" applyFill="1" applyBorder="1" applyAlignment="1">
      <alignment horizontal="center" vertical="center" wrapText="1"/>
    </xf>
    <xf numFmtId="0" fontId="3" fillId="6" borderId="1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6" borderId="1" xfId="6" quotePrefix="1" applyFont="1" applyFill="1" applyBorder="1" applyAlignment="1">
      <alignment horizontal="center" vertical="center" wrapText="1"/>
    </xf>
    <xf numFmtId="0" fontId="83" fillId="6" borderId="16" xfId="6" quotePrefix="1" applyFont="1" applyFill="1" applyBorder="1" applyAlignment="1">
      <alignment horizontal="center" vertical="center" wrapText="1"/>
    </xf>
    <xf numFmtId="0" fontId="83" fillId="6" borderId="11" xfId="6" quotePrefix="1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10" fillId="4" borderId="8" xfId="8" applyFont="1" applyFill="1" applyBorder="1" applyAlignment="1">
      <alignment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16" xfId="3" applyFont="1" applyFill="1" applyBorder="1" applyAlignment="1">
      <alignment horizontal="center" vertical="center" textRotation="255" wrapText="1"/>
    </xf>
    <xf numFmtId="0" fontId="20" fillId="4" borderId="7" xfId="3" applyFont="1" applyFill="1" applyBorder="1" applyAlignment="1">
      <alignment horizontal="center" vertical="center" textRotation="255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84" fillId="6" borderId="10" xfId="6" applyFont="1" applyFill="1" applyBorder="1" applyAlignment="1">
      <alignment horizontal="center" vertical="center" wrapText="1"/>
    </xf>
    <xf numFmtId="0" fontId="84" fillId="6" borderId="47" xfId="6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left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horizontal="center" vertical="center" wrapText="1"/>
    </xf>
    <xf numFmtId="0" fontId="17" fillId="6" borderId="11" xfId="8" applyFont="1" applyFill="1" applyBorder="1" applyAlignment="1">
      <alignment horizontal="center" vertical="center" wrapText="1"/>
    </xf>
    <xf numFmtId="0" fontId="17" fillId="6" borderId="1" xfId="8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3" fillId="0" borderId="63" xfId="4" applyFont="1" applyFill="1" applyBorder="1" applyAlignment="1">
      <alignment horizontal="center" vertical="center" wrapText="1"/>
    </xf>
    <xf numFmtId="0" fontId="17" fillId="0" borderId="123" xfId="42" applyFont="1" applyFill="1" applyBorder="1" applyAlignment="1">
      <alignment vertical="center" wrapText="1"/>
    </xf>
    <xf numFmtId="0" fontId="19" fillId="0" borderId="113" xfId="0" applyFont="1" applyFill="1" applyBorder="1" applyAlignment="1">
      <alignment horizontal="left" vertical="center" wrapText="1"/>
    </xf>
    <xf numFmtId="0" fontId="17" fillId="0" borderId="12" xfId="42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61" fillId="6" borderId="4" xfId="8" quotePrefix="1" applyFont="1" applyFill="1" applyBorder="1" applyAlignment="1">
      <alignment vertical="center" wrapText="1"/>
    </xf>
    <xf numFmtId="0" fontId="62" fillId="6" borderId="5" xfId="8" applyFont="1" applyFill="1" applyBorder="1" applyAlignment="1">
      <alignment vertical="center" wrapText="1"/>
    </xf>
    <xf numFmtId="0" fontId="62" fillId="6" borderId="2" xfId="8" applyFont="1" applyFill="1" applyBorder="1" applyAlignment="1">
      <alignment vertical="center" wrapText="1"/>
    </xf>
    <xf numFmtId="0" fontId="62" fillId="6" borderId="3" xfId="8" applyFont="1" applyFill="1" applyBorder="1" applyAlignment="1">
      <alignment vertical="center" wrapText="1"/>
    </xf>
    <xf numFmtId="0" fontId="62" fillId="6" borderId="7" xfId="8" applyFont="1" applyFill="1" applyBorder="1" applyAlignment="1">
      <alignment vertical="center" wrapText="1"/>
    </xf>
    <xf numFmtId="0" fontId="62" fillId="6" borderId="6" xfId="8" applyFont="1" applyFill="1" applyBorder="1" applyAlignment="1">
      <alignment vertical="center" wrapText="1"/>
    </xf>
    <xf numFmtId="0" fontId="62" fillId="6" borderId="4" xfId="8" applyFont="1" applyFill="1" applyBorder="1" applyAlignment="1">
      <alignment vertical="center" wrapText="1"/>
    </xf>
    <xf numFmtId="0" fontId="62" fillId="6" borderId="29" xfId="8" applyFont="1" applyFill="1" applyBorder="1" applyAlignment="1">
      <alignment vertical="center" wrapText="1"/>
    </xf>
    <xf numFmtId="0" fontId="14" fillId="6" borderId="4" xfId="8" applyFont="1" applyFill="1" applyBorder="1" applyAlignment="1">
      <alignment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14" fillId="6" borderId="103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68" fillId="6" borderId="25" xfId="0" applyFont="1" applyFill="1" applyBorder="1" applyAlignment="1">
      <alignment horizontal="justify" vertical="center" wrapText="1"/>
    </xf>
    <xf numFmtId="0" fontId="68" fillId="6" borderId="35" xfId="0" applyFont="1" applyFill="1" applyBorder="1" applyAlignment="1">
      <alignment horizontal="justify" vertical="center" wrapText="1"/>
    </xf>
    <xf numFmtId="0" fontId="64" fillId="6" borderId="51" xfId="8" applyFont="1" applyFill="1" applyBorder="1" applyAlignment="1">
      <alignment vertical="center" wrapText="1"/>
    </xf>
    <xf numFmtId="0" fontId="63" fillId="6" borderId="53" xfId="0" applyFont="1" applyFill="1" applyBorder="1" applyAlignment="1">
      <alignment horizontal="left"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/>
    <xf numFmtId="0" fontId="24" fillId="6" borderId="22" xfId="0" applyFont="1" applyFill="1" applyBorder="1" applyAlignment="1">
      <alignment vertical="top" wrapText="1"/>
    </xf>
    <xf numFmtId="0" fontId="42" fillId="6" borderId="22" xfId="0" applyFont="1" applyFill="1" applyBorder="1" applyAlignment="1">
      <alignment horizontal="left" vertical="center" wrapText="1"/>
    </xf>
    <xf numFmtId="0" fontId="42" fillId="6" borderId="54" xfId="0" applyFont="1" applyFill="1" applyBorder="1" applyAlignment="1">
      <alignment horizontal="justify"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15" fillId="6" borderId="9" xfId="6" quotePrefix="1" applyFont="1" applyFill="1" applyBorder="1" applyAlignment="1">
      <alignment vertical="center" wrapText="1"/>
    </xf>
    <xf numFmtId="0" fontId="20" fillId="6" borderId="10" xfId="8" quotePrefix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left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39" xfId="8" quotePrefix="1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21" fillId="6" borderId="19" xfId="6" applyFont="1" applyFill="1" applyBorder="1" applyAlignment="1">
      <alignment horizontal="center" vertical="center" wrapText="1"/>
    </xf>
    <xf numFmtId="0" fontId="10" fillId="6" borderId="33" xfId="8" quotePrefix="1" applyFont="1" applyFill="1" applyBorder="1" applyAlignment="1">
      <alignment vertical="center" wrapText="1"/>
    </xf>
    <xf numFmtId="0" fontId="16" fillId="6" borderId="52" xfId="0" applyFont="1" applyFill="1" applyBorder="1" applyAlignment="1">
      <alignment horizontal="left" vertical="center" wrapText="1"/>
    </xf>
    <xf numFmtId="0" fontId="16" fillId="6" borderId="56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20" fillId="6" borderId="19" xfId="6" applyFont="1" applyFill="1" applyBorder="1" applyAlignment="1">
      <alignment horizontal="center" vertical="center" wrapText="1"/>
    </xf>
    <xf numFmtId="0" fontId="14" fillId="4" borderId="33" xfId="13" quotePrefix="1" applyFont="1" applyFill="1" applyBorder="1" applyAlignment="1">
      <alignment horizontal="center" vertical="center" wrapText="1"/>
    </xf>
    <xf numFmtId="0" fontId="8" fillId="4" borderId="34" xfId="3" quotePrefix="1" applyFont="1" applyFill="1" applyBorder="1" applyAlignment="1">
      <alignment horizontal="center" vertical="center" wrapText="1"/>
    </xf>
    <xf numFmtId="0" fontId="9" fillId="4" borderId="34" xfId="3" quotePrefix="1" applyFont="1" applyFill="1" applyBorder="1" applyAlignment="1">
      <alignment horizontal="center" vertical="center" wrapText="1"/>
    </xf>
    <xf numFmtId="0" fontId="2" fillId="4" borderId="34" xfId="3" quotePrefix="1" applyFont="1" applyFill="1" applyBorder="1" applyAlignment="1">
      <alignment horizontal="center" vertical="center" wrapText="1"/>
    </xf>
    <xf numFmtId="0" fontId="8" fillId="6" borderId="34" xfId="3" quotePrefix="1" applyFont="1" applyFill="1" applyBorder="1" applyAlignment="1">
      <alignment horizontal="center" vertical="center" wrapText="1"/>
    </xf>
    <xf numFmtId="0" fontId="9" fillId="6" borderId="34" xfId="3" quotePrefix="1" applyFont="1" applyFill="1" applyBorder="1" applyAlignment="1">
      <alignment horizontal="center" vertical="center" wrapText="1"/>
    </xf>
    <xf numFmtId="0" fontId="2" fillId="6" borderId="34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24" fillId="6" borderId="49" xfId="0" applyFont="1" applyFill="1" applyBorder="1"/>
    <xf numFmtId="0" fontId="21" fillId="6" borderId="38" xfId="8" quotePrefix="1" applyFont="1" applyFill="1" applyBorder="1" applyAlignment="1">
      <alignment horizontal="center" vertical="center" wrapText="1"/>
    </xf>
    <xf numFmtId="0" fontId="21" fillId="6" borderId="38" xfId="6" applyFont="1" applyFill="1" applyBorder="1" applyAlignment="1">
      <alignment horizontal="center" vertical="center" wrapText="1"/>
    </xf>
    <xf numFmtId="0" fontId="21" fillId="6" borderId="39" xfId="6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left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34" fillId="6" borderId="52" xfId="8" quotePrefix="1" applyFont="1" applyFill="1" applyBorder="1" applyAlignment="1">
      <alignment vertical="center" wrapText="1"/>
    </xf>
    <xf numFmtId="0" fontId="20" fillId="6" borderId="56" xfId="8" quotePrefix="1" applyFont="1" applyFill="1" applyBorder="1" applyAlignment="1">
      <alignment horizontal="center" vertical="center" wrapText="1"/>
    </xf>
    <xf numFmtId="0" fontId="20" fillId="6" borderId="53" xfId="8" quotePrefix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20" fillId="6" borderId="2" xfId="3" quotePrefix="1" applyFont="1" applyFill="1" applyBorder="1" applyAlignment="1">
      <alignment horizontal="center" vertical="center" textRotation="255" wrapText="1"/>
    </xf>
    <xf numFmtId="0" fontId="20" fillId="6" borderId="3" xfId="3" quotePrefix="1" applyFont="1" applyFill="1" applyBorder="1" applyAlignment="1">
      <alignment horizontal="center" vertical="center" textRotation="255" wrapText="1"/>
    </xf>
    <xf numFmtId="0" fontId="21" fillId="6" borderId="10" xfId="6" quotePrefix="1" applyFont="1" applyFill="1" applyBorder="1" applyAlignment="1">
      <alignment vertical="center" wrapText="1"/>
    </xf>
    <xf numFmtId="0" fontId="20" fillId="6" borderId="10" xfId="6" quotePrefix="1" applyFont="1" applyFill="1" applyBorder="1" applyAlignment="1">
      <alignment vertical="center" wrapText="1"/>
    </xf>
    <xf numFmtId="0" fontId="20" fillId="6" borderId="10" xfId="6" applyFont="1" applyFill="1" applyBorder="1" applyAlignment="1">
      <alignment horizontal="center" vertical="center" wrapText="1"/>
    </xf>
    <xf numFmtId="0" fontId="20" fillId="6" borderId="47" xfId="6" applyFont="1" applyFill="1" applyBorder="1" applyAlignment="1">
      <alignment horizontal="center" vertical="center" wrapText="1"/>
    </xf>
    <xf numFmtId="0" fontId="21" fillId="6" borderId="9" xfId="8" quotePrefix="1" applyFont="1" applyFill="1" applyBorder="1" applyAlignment="1">
      <alignment horizontal="center" vertical="center" wrapText="1"/>
    </xf>
    <xf numFmtId="0" fontId="17" fillId="6" borderId="5" xfId="8" quotePrefix="1" applyFont="1" applyFill="1" applyBorder="1" applyAlignment="1">
      <alignment vertical="center" wrapText="1"/>
    </xf>
    <xf numFmtId="0" fontId="14" fillId="6" borderId="2" xfId="8" quotePrefix="1" applyFont="1" applyFill="1" applyBorder="1" applyAlignment="1">
      <alignment vertical="center" wrapText="1"/>
    </xf>
    <xf numFmtId="0" fontId="14" fillId="6" borderId="3" xfId="8" quotePrefix="1" applyFont="1" applyFill="1" applyBorder="1" applyAlignment="1">
      <alignment vertical="center" wrapText="1"/>
    </xf>
    <xf numFmtId="0" fontId="20" fillId="6" borderId="47" xfId="8" quotePrefix="1" applyFont="1" applyFill="1" applyBorder="1" applyAlignment="1">
      <alignment horizontal="center" vertical="center" wrapText="1"/>
    </xf>
    <xf numFmtId="0" fontId="17" fillId="6" borderId="49" xfId="8" quotePrefix="1" applyFont="1" applyFill="1" applyBorder="1" applyAlignment="1">
      <alignment vertical="center" wrapText="1"/>
    </xf>
    <xf numFmtId="0" fontId="17" fillId="6" borderId="48" xfId="8" applyFont="1" applyFill="1" applyBorder="1" applyAlignment="1">
      <alignment vertical="center" wrapText="1"/>
    </xf>
    <xf numFmtId="0" fontId="21" fillId="6" borderId="129" xfId="6" quotePrefix="1" applyFont="1" applyFill="1" applyBorder="1" applyAlignment="1">
      <alignment vertical="center" wrapText="1"/>
    </xf>
    <xf numFmtId="0" fontId="21" fillId="6" borderId="129" xfId="6" quotePrefix="1" applyFont="1" applyFill="1" applyBorder="1" applyAlignment="1">
      <alignment horizontal="center" vertical="center" wrapText="1"/>
    </xf>
    <xf numFmtId="0" fontId="21" fillId="6" borderId="130" xfId="6" quotePrefix="1" applyFont="1" applyFill="1" applyBorder="1" applyAlignment="1">
      <alignment horizontal="center" vertical="center" wrapText="1"/>
    </xf>
    <xf numFmtId="0" fontId="34" fillId="6" borderId="52" xfId="8" applyFont="1" applyFill="1" applyBorder="1" applyAlignment="1">
      <alignment vertical="center" wrapText="1"/>
    </xf>
    <xf numFmtId="0" fontId="14" fillId="6" borderId="56" xfId="6" quotePrefix="1" applyFont="1" applyFill="1" applyBorder="1" applyAlignment="1">
      <alignment horizontal="center" vertical="center" wrapText="1"/>
    </xf>
    <xf numFmtId="0" fontId="14" fillId="6" borderId="53" xfId="6" quotePrefix="1" applyFont="1" applyFill="1" applyBorder="1" applyAlignment="1">
      <alignment horizontal="center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44" fillId="0" borderId="131" xfId="0" applyFont="1" applyFill="1" applyBorder="1" applyAlignment="1">
      <alignment horizontal="justify" vertical="center" wrapText="1"/>
    </xf>
    <xf numFmtId="0" fontId="14" fillId="0" borderId="131" xfId="40" applyNumberFormat="1" applyFont="1" applyFill="1" applyBorder="1" applyAlignment="1">
      <alignment horizontal="center" vertical="center" wrapText="1"/>
    </xf>
    <xf numFmtId="0" fontId="14" fillId="0" borderId="88" xfId="40" applyNumberFormat="1" applyFont="1" applyFill="1" applyBorder="1" applyAlignment="1">
      <alignment horizontal="center" vertical="center" wrapText="1"/>
    </xf>
    <xf numFmtId="0" fontId="14" fillId="0" borderId="133" xfId="40" applyNumberFormat="1" applyFont="1" applyFill="1" applyBorder="1" applyAlignment="1">
      <alignment horizontal="center" vertical="center" wrapText="1"/>
    </xf>
    <xf numFmtId="0" fontId="44" fillId="0" borderId="153" xfId="0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54" xfId="42" applyFont="1" applyFill="1" applyBorder="1" applyAlignment="1">
      <alignment vertical="center" wrapText="1"/>
    </xf>
    <xf numFmtId="0" fontId="14" fillId="0" borderId="131" xfId="42" applyNumberFormat="1" applyFont="1" applyFill="1" applyBorder="1" applyAlignment="1">
      <alignment horizontal="center" vertical="center" wrapText="1"/>
    </xf>
    <xf numFmtId="0" fontId="15" fillId="0" borderId="105" xfId="42" applyNumberFormat="1" applyFont="1" applyFill="1" applyBorder="1" applyAlignment="1">
      <alignment horizontal="center" vertical="center" wrapText="1"/>
    </xf>
    <xf numFmtId="0" fontId="15" fillId="0" borderId="154" xfId="40" applyFont="1" applyFill="1" applyBorder="1" applyAlignment="1">
      <alignment vertical="center" wrapText="1"/>
    </xf>
    <xf numFmtId="0" fontId="14" fillId="0" borderId="81" xfId="42" applyNumberFormat="1" applyFont="1" applyFill="1" applyBorder="1" applyAlignment="1">
      <alignment horizontal="center" vertical="center" wrapText="1"/>
    </xf>
    <xf numFmtId="0" fontId="15" fillId="0" borderId="156" xfId="40" applyFont="1" applyFill="1" applyBorder="1" applyAlignment="1">
      <alignment vertical="center" wrapText="1"/>
    </xf>
    <xf numFmtId="0" fontId="38" fillId="0" borderId="157" xfId="4" applyFont="1" applyFill="1" applyBorder="1" applyAlignment="1">
      <alignment horizontal="center" vertical="center" wrapText="1"/>
    </xf>
    <xf numFmtId="0" fontId="14" fillId="0" borderId="96" xfId="42" applyNumberFormat="1" applyFont="1" applyFill="1" applyBorder="1" applyAlignment="1">
      <alignment horizontal="center" vertical="center" wrapText="1"/>
    </xf>
    <xf numFmtId="0" fontId="14" fillId="0" borderId="70" xfId="40" applyNumberFormat="1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vertical="center" wrapText="1"/>
    </xf>
    <xf numFmtId="0" fontId="14" fillId="0" borderId="70" xfId="42" applyNumberFormat="1" applyFont="1" applyFill="1" applyBorder="1" applyAlignment="1">
      <alignment horizontal="center" vertical="center" wrapText="1"/>
    </xf>
    <xf numFmtId="0" fontId="38" fillId="0" borderId="114" xfId="4" applyFont="1" applyFill="1" applyBorder="1" applyAlignment="1">
      <alignment horizontal="center" vertical="center" wrapText="1"/>
    </xf>
    <xf numFmtId="0" fontId="9" fillId="0" borderId="117" xfId="4" applyFont="1" applyFill="1" applyBorder="1" applyAlignment="1">
      <alignment horizontal="center" vertical="center" wrapText="1"/>
    </xf>
    <xf numFmtId="0" fontId="14" fillId="0" borderId="88" xfId="42" applyNumberFormat="1" applyFont="1" applyFill="1" applyBorder="1" applyAlignment="1">
      <alignment horizontal="center" vertical="center" wrapText="1"/>
    </xf>
    <xf numFmtId="0" fontId="14" fillId="0" borderId="117" xfId="4" applyFont="1" applyFill="1" applyBorder="1" applyAlignment="1">
      <alignment horizontal="center" vertical="center" textRotation="255" wrapText="1"/>
    </xf>
    <xf numFmtId="0" fontId="14" fillId="0" borderId="114" xfId="42" applyNumberFormat="1" applyFont="1" applyFill="1" applyBorder="1" applyAlignment="1">
      <alignment horizontal="center" vertical="center" wrapText="1"/>
    </xf>
    <xf numFmtId="0" fontId="15" fillId="0" borderId="81" xfId="42" applyNumberFormat="1" applyFont="1" applyFill="1" applyBorder="1" applyAlignment="1">
      <alignment horizontal="center" vertical="center" wrapText="1"/>
    </xf>
    <xf numFmtId="0" fontId="14" fillId="0" borderId="71" xfId="4" applyFont="1" applyFill="1" applyBorder="1" applyAlignment="1">
      <alignment horizontal="center" vertical="center" textRotation="255" wrapText="1"/>
    </xf>
    <xf numFmtId="0" fontId="15" fillId="0" borderId="64" xfId="40" applyFont="1" applyFill="1" applyBorder="1" applyAlignment="1">
      <alignment vertical="center" wrapText="1"/>
    </xf>
    <xf numFmtId="0" fontId="15" fillId="0" borderId="131" xfId="40" applyFont="1" applyFill="1" applyBorder="1" applyAlignment="1">
      <alignment vertical="center" wrapText="1"/>
    </xf>
    <xf numFmtId="0" fontId="15" fillId="0" borderId="132" xfId="42" applyNumberFormat="1" applyFont="1" applyFill="1" applyBorder="1" applyAlignment="1">
      <alignment horizontal="center" vertical="center" wrapText="1"/>
    </xf>
    <xf numFmtId="0" fontId="15" fillId="0" borderId="133" xfId="40" applyFont="1" applyFill="1" applyBorder="1" applyAlignment="1">
      <alignment vertical="center" wrapText="1"/>
    </xf>
    <xf numFmtId="0" fontId="15" fillId="0" borderId="155" xfId="40" applyFont="1" applyFill="1" applyBorder="1" applyAlignment="1">
      <alignment vertical="center" wrapText="1"/>
    </xf>
    <xf numFmtId="0" fontId="14" fillId="0" borderId="154" xfId="40" applyFont="1" applyFill="1" applyBorder="1" applyAlignment="1">
      <alignment vertical="center" wrapText="1"/>
    </xf>
    <xf numFmtId="0" fontId="14" fillId="0" borderId="64" xfId="4" applyFont="1" applyFill="1" applyBorder="1" applyAlignment="1">
      <alignment horizontal="center" vertical="center" textRotation="255" wrapText="1"/>
    </xf>
    <xf numFmtId="0" fontId="15" fillId="0" borderId="116" xfId="40" applyFont="1" applyFill="1" applyBorder="1" applyAlignment="1">
      <alignment vertical="center" wrapText="1"/>
    </xf>
    <xf numFmtId="0" fontId="15" fillId="0" borderId="152" xfId="40" applyFont="1" applyFill="1" applyBorder="1" applyAlignment="1">
      <alignment vertical="center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44" fillId="6" borderId="21" xfId="0" applyFont="1" applyFill="1" applyBorder="1" applyAlignment="1">
      <alignment horizontal="left" vertical="center" wrapText="1"/>
    </xf>
    <xf numFmtId="0" fontId="24" fillId="6" borderId="73" xfId="0" applyFont="1" applyFill="1" applyBorder="1" applyAlignment="1">
      <alignment horizontal="left" vertical="center" wrapText="1"/>
    </xf>
    <xf numFmtId="0" fontId="29" fillId="6" borderId="73" xfId="0" applyFont="1" applyFill="1" applyBorder="1" applyAlignment="1">
      <alignment horizontal="left" vertical="center" wrapText="1"/>
    </xf>
    <xf numFmtId="0" fontId="10" fillId="6" borderId="8" xfId="8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4" fillId="6" borderId="61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justify" vertical="center" wrapText="1"/>
    </xf>
    <xf numFmtId="0" fontId="24" fillId="6" borderId="73" xfId="0" applyFont="1" applyFill="1" applyBorder="1" applyAlignment="1">
      <alignment horizontal="justify" vertical="center" wrapText="1"/>
    </xf>
    <xf numFmtId="0" fontId="29" fillId="6" borderId="73" xfId="0" applyFont="1" applyFill="1" applyBorder="1" applyAlignment="1">
      <alignment horizontal="justify"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1" fontId="14" fillId="6" borderId="1" xfId="6" applyNumberFormat="1" applyFont="1" applyFill="1" applyBorder="1" applyAlignment="1">
      <alignment horizontal="center" vertical="center" wrapText="1"/>
    </xf>
    <xf numFmtId="0" fontId="17" fillId="6" borderId="12" xfId="8" applyFont="1" applyFill="1" applyBorder="1" applyAlignment="1">
      <alignment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8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vertical="center" wrapText="1"/>
    </xf>
    <xf numFmtId="0" fontId="15" fillId="6" borderId="10" xfId="6" quotePrefix="1" applyFont="1" applyFill="1" applyBorder="1" applyAlignment="1">
      <alignment vertical="center" wrapText="1"/>
    </xf>
    <xf numFmtId="0" fontId="15" fillId="6" borderId="47" xfId="6" quotePrefix="1" applyFont="1" applyFill="1" applyBorder="1" applyAlignment="1">
      <alignment vertical="center" wrapText="1"/>
    </xf>
    <xf numFmtId="0" fontId="15" fillId="6" borderId="62" xfId="6" quotePrefix="1" applyFont="1" applyFill="1" applyBorder="1" applyAlignment="1">
      <alignment vertical="center" wrapText="1"/>
    </xf>
    <xf numFmtId="0" fontId="15" fillId="6" borderId="55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horizontal="center" vertical="center" wrapText="1"/>
    </xf>
    <xf numFmtId="0" fontId="15" fillId="6" borderId="55" xfId="6" quotePrefix="1" applyFont="1" applyFill="1" applyBorder="1" applyAlignment="1">
      <alignment horizontal="center" vertical="center" wrapText="1"/>
    </xf>
    <xf numFmtId="0" fontId="15" fillId="6" borderId="142" xfId="6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horizontal="center" vertical="center" wrapText="1"/>
    </xf>
    <xf numFmtId="0" fontId="34" fillId="6" borderId="1" xfId="8" quotePrefix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1" fontId="14" fillId="6" borderId="11" xfId="6" applyNumberFormat="1" applyFont="1" applyFill="1" applyBorder="1" applyAlignment="1">
      <alignment horizontal="center"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45" xfId="3" quotePrefix="1" applyFont="1" applyFill="1" applyBorder="1" applyAlignment="1">
      <alignment horizontal="center" vertical="center" textRotation="255" wrapText="1"/>
    </xf>
    <xf numFmtId="0" fontId="14" fillId="6" borderId="5" xfId="6" quotePrefix="1" applyFont="1" applyFill="1" applyBorder="1" applyAlignment="1">
      <alignment horizontal="center" vertical="center" wrapText="1"/>
    </xf>
    <xf numFmtId="0" fontId="15" fillId="6" borderId="52" xfId="6" quotePrefix="1" applyFont="1" applyFill="1" applyBorder="1" applyAlignment="1">
      <alignment vertical="center" wrapText="1"/>
    </xf>
    <xf numFmtId="0" fontId="14" fillId="6" borderId="2" xfId="6" quotePrefix="1" applyFont="1" applyFill="1" applyBorder="1" applyAlignment="1">
      <alignment horizontal="center" vertical="center" wrapText="1"/>
    </xf>
    <xf numFmtId="0" fontId="14" fillId="6" borderId="3" xfId="6" quotePrefix="1" applyFont="1" applyFill="1" applyBorder="1" applyAlignment="1">
      <alignment horizontal="center" vertical="center" wrapText="1"/>
    </xf>
    <xf numFmtId="0" fontId="15" fillId="6" borderId="52" xfId="8" quotePrefix="1" applyFont="1" applyFill="1" applyBorder="1" applyAlignment="1">
      <alignment horizontal="center" vertical="center" wrapText="1"/>
    </xf>
    <xf numFmtId="0" fontId="15" fillId="6" borderId="56" xfId="8" quotePrefix="1" applyFont="1" applyFill="1" applyBorder="1" applyAlignment="1">
      <alignment horizontal="center" vertical="center" wrapText="1"/>
    </xf>
    <xf numFmtId="0" fontId="15" fillId="6" borderId="53" xfId="8" quotePrefix="1" applyFont="1" applyFill="1" applyBorder="1" applyAlignment="1">
      <alignment horizontal="center" vertical="center" wrapText="1"/>
    </xf>
    <xf numFmtId="0" fontId="15" fillId="6" borderId="56" xfId="6" quotePrefix="1" applyFont="1" applyFill="1" applyBorder="1" applyAlignment="1">
      <alignment vertical="center" wrapText="1"/>
    </xf>
    <xf numFmtId="0" fontId="15" fillId="6" borderId="53" xfId="6" quotePrefix="1" applyFont="1" applyFill="1" applyBorder="1" applyAlignment="1">
      <alignment vertical="center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95" xfId="8" quotePrefix="1" applyFont="1" applyFill="1" applyBorder="1" applyAlignment="1">
      <alignment horizontal="center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7" xfId="6" quotePrefix="1" applyFont="1" applyFill="1" applyBorder="1" applyAlignment="1">
      <alignment horizontal="center" vertical="center" wrapText="1"/>
    </xf>
    <xf numFmtId="0" fontId="14" fillId="6" borderId="6" xfId="6" quotePrefix="1" applyFont="1" applyFill="1" applyBorder="1" applyAlignment="1">
      <alignment horizontal="center" vertical="center" wrapText="1"/>
    </xf>
    <xf numFmtId="0" fontId="31" fillId="6" borderId="94" xfId="21" applyFont="1" applyFill="1" applyBorder="1" applyAlignment="1">
      <alignment vertical="center" wrapText="1"/>
    </xf>
    <xf numFmtId="0" fontId="82" fillId="6" borderId="5" xfId="23" applyFont="1" applyFill="1" applyBorder="1" applyAlignment="1">
      <alignment horizontal="center" vertical="center" wrapText="1"/>
    </xf>
    <xf numFmtId="0" fontId="82" fillId="6" borderId="2" xfId="23" applyFont="1" applyFill="1" applyBorder="1" applyAlignment="1">
      <alignment horizontal="center" vertical="center" wrapText="1"/>
    </xf>
    <xf numFmtId="0" fontId="82" fillId="6" borderId="6" xfId="23" applyFont="1" applyFill="1" applyBorder="1" applyAlignment="1">
      <alignment horizontal="center" vertical="center" wrapText="1"/>
    </xf>
    <xf numFmtId="0" fontId="82" fillId="6" borderId="3" xfId="23" applyFont="1" applyFill="1" applyBorder="1" applyAlignment="1">
      <alignment horizontal="center" vertical="center" wrapText="1"/>
    </xf>
    <xf numFmtId="0" fontId="10" fillId="6" borderId="7" xfId="6" quotePrefix="1" applyFont="1" applyFill="1" applyBorder="1" applyAlignment="1">
      <alignment horizontal="center" vertical="center" wrapText="1"/>
    </xf>
    <xf numFmtId="0" fontId="10" fillId="6" borderId="3" xfId="6" quotePrefix="1" applyFont="1" applyFill="1" applyBorder="1" applyAlignment="1">
      <alignment horizontal="center" vertical="center" wrapText="1"/>
    </xf>
    <xf numFmtId="0" fontId="10" fillId="6" borderId="95" xfId="6" quotePrefix="1" applyFont="1" applyFill="1" applyBorder="1" applyAlignment="1">
      <alignment horizontal="center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14" fillId="0" borderId="91" xfId="42" applyFont="1" applyFill="1" applyBorder="1" applyAlignment="1">
      <alignment vertical="center" wrapText="1"/>
    </xf>
    <xf numFmtId="0" fontId="14" fillId="0" borderId="88" xfId="42" applyFont="1" applyFill="1" applyBorder="1" applyAlignment="1">
      <alignment vertical="center" wrapText="1"/>
    </xf>
    <xf numFmtId="0" fontId="14" fillId="0" borderId="93" xfId="42" applyFont="1" applyFill="1" applyBorder="1" applyAlignment="1">
      <alignment vertical="center" wrapText="1"/>
    </xf>
    <xf numFmtId="0" fontId="14" fillId="0" borderId="96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131" xfId="42" applyFont="1" applyFill="1" applyBorder="1" applyAlignment="1">
      <alignment vertical="center" wrapText="1"/>
    </xf>
    <xf numFmtId="0" fontId="14" fillId="0" borderId="133" xfId="42" applyFont="1" applyFill="1" applyBorder="1" applyAlignment="1">
      <alignment vertical="center" wrapText="1"/>
    </xf>
    <xf numFmtId="0" fontId="8" fillId="6" borderId="16" xfId="3" quotePrefix="1" applyFont="1" applyFill="1" applyBorder="1" applyAlignment="1">
      <alignment horizontal="center" vertical="center" wrapText="1"/>
    </xf>
    <xf numFmtId="0" fontId="8" fillId="6" borderId="1" xfId="3" quotePrefix="1" applyFont="1" applyFill="1" applyBorder="1" applyAlignment="1">
      <alignment horizontal="center" vertical="center" wrapText="1"/>
    </xf>
    <xf numFmtId="0" fontId="8" fillId="6" borderId="11" xfId="3" quotePrefix="1" applyFont="1" applyFill="1" applyBorder="1" applyAlignment="1">
      <alignment horizontal="center" vertical="center" wrapText="1"/>
    </xf>
    <xf numFmtId="0" fontId="85" fillId="6" borderId="16" xfId="0" applyFont="1" applyFill="1" applyBorder="1" applyAlignment="1">
      <alignment horizontal="center" vertical="center"/>
    </xf>
    <xf numFmtId="0" fontId="85" fillId="6" borderId="11" xfId="0" applyFont="1" applyFill="1" applyBorder="1" applyAlignment="1">
      <alignment horizontal="center" vertical="center"/>
    </xf>
    <xf numFmtId="0" fontId="85" fillId="6" borderId="20" xfId="0" applyFont="1" applyFill="1" applyBorder="1" applyAlignment="1">
      <alignment horizontal="center" vertical="center"/>
    </xf>
    <xf numFmtId="0" fontId="9" fillId="6" borderId="16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68" fillId="6" borderId="25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21" fillId="4" borderId="10" xfId="6" applyFont="1" applyFill="1" applyBorder="1" applyAlignment="1">
      <alignment horizontal="center"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30" fillId="4" borderId="4" xfId="8" quotePrefix="1" applyFont="1" applyFill="1" applyBorder="1" applyAlignment="1">
      <alignment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24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43" fillId="4" borderId="40" xfId="8" quotePrefix="1" applyFont="1" applyFill="1" applyBorder="1" applyAlignment="1">
      <alignment horizontal="center" vertical="center" wrapText="1"/>
    </xf>
    <xf numFmtId="0" fontId="15" fillId="4" borderId="48" xfId="6" quotePrefix="1" applyFont="1" applyFill="1" applyBorder="1" applyAlignment="1">
      <alignment vertical="center" wrapText="1"/>
    </xf>
    <xf numFmtId="0" fontId="15" fillId="4" borderId="129" xfId="6" quotePrefix="1" applyFont="1" applyFill="1" applyBorder="1" applyAlignment="1">
      <alignment vertical="center" wrapText="1"/>
    </xf>
    <xf numFmtId="0" fontId="15" fillId="4" borderId="130" xfId="6" quotePrefix="1" applyFont="1" applyFill="1" applyBorder="1" applyAlignment="1">
      <alignment vertical="center" wrapText="1"/>
    </xf>
    <xf numFmtId="0" fontId="15" fillId="4" borderId="31" xfId="6" quotePrefix="1" applyFont="1" applyFill="1" applyBorder="1" applyAlignment="1">
      <alignment vertical="center" wrapText="1"/>
    </xf>
    <xf numFmtId="0" fontId="15" fillId="4" borderId="94" xfId="6" quotePrefix="1" applyFont="1" applyFill="1" applyBorder="1" applyAlignment="1">
      <alignment vertical="center" wrapText="1"/>
    </xf>
    <xf numFmtId="0" fontId="15" fillId="4" borderId="3" xfId="6" quotePrefix="1" applyFont="1" applyFill="1" applyBorder="1" applyAlignment="1">
      <alignment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10" fillId="4" borderId="30" xfId="8" quotePrefix="1" applyFont="1" applyFill="1" applyBorder="1" applyAlignment="1">
      <alignment vertical="center" wrapText="1"/>
    </xf>
    <xf numFmtId="0" fontId="15" fillId="4" borderId="6" xfId="6" quotePrefix="1" applyFont="1" applyFill="1" applyBorder="1" applyAlignment="1">
      <alignment vertical="center" wrapText="1"/>
    </xf>
    <xf numFmtId="0" fontId="15" fillId="4" borderId="5" xfId="6" quotePrefix="1" applyFont="1" applyFill="1" applyBorder="1" applyAlignment="1">
      <alignment horizontal="center" vertical="center" wrapText="1"/>
    </xf>
    <xf numFmtId="0" fontId="15" fillId="4" borderId="2" xfId="6" quotePrefix="1" applyFont="1" applyFill="1" applyBorder="1" applyAlignment="1">
      <alignment horizontal="center" vertical="center" wrapText="1"/>
    </xf>
    <xf numFmtId="0" fontId="15" fillId="4" borderId="3" xfId="6" quotePrefix="1" applyFont="1" applyFill="1" applyBorder="1" applyAlignment="1">
      <alignment horizontal="center" vertical="center" wrapText="1"/>
    </xf>
    <xf numFmtId="0" fontId="10" fillId="4" borderId="12" xfId="8" quotePrefix="1" applyFont="1" applyFill="1" applyBorder="1" applyAlignment="1">
      <alignment vertical="center" wrapText="1"/>
    </xf>
    <xf numFmtId="0" fontId="14" fillId="4" borderId="14" xfId="8" quotePrefix="1" applyFont="1" applyFill="1" applyBorder="1" applyAlignment="1">
      <alignment horizontal="center" vertical="center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14" fillId="4" borderId="100" xfId="8" quotePrefix="1" applyFont="1" applyFill="1" applyBorder="1" applyAlignment="1">
      <alignment horizontal="center" vertical="center" wrapText="1"/>
    </xf>
    <xf numFmtId="0" fontId="14" fillId="4" borderId="141" xfId="8" quotePrefix="1" applyFont="1" applyFill="1" applyBorder="1" applyAlignment="1">
      <alignment horizontal="center" vertical="center" wrapText="1"/>
    </xf>
    <xf numFmtId="0" fontId="14" fillId="4" borderId="135" xfId="8" quotePrefix="1" applyFont="1" applyFill="1" applyBorder="1" applyAlignment="1">
      <alignment horizontal="center" vertical="center" wrapText="1"/>
    </xf>
    <xf numFmtId="0" fontId="14" fillId="4" borderId="17" xfId="8" quotePrefix="1" applyFont="1" applyFill="1" applyBorder="1" applyAlignment="1">
      <alignment horizontal="center" vertical="center" wrapText="1"/>
    </xf>
    <xf numFmtId="0" fontId="14" fillId="4" borderId="141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135" xfId="6" applyFont="1" applyFill="1" applyBorder="1" applyAlignment="1">
      <alignment horizontal="center" vertical="center" wrapText="1"/>
    </xf>
    <xf numFmtId="0" fontId="42" fillId="6" borderId="28" xfId="0" applyFont="1" applyFill="1" applyBorder="1" applyAlignment="1">
      <alignment horizontal="justify" vertical="center" wrapText="1"/>
    </xf>
    <xf numFmtId="0" fontId="43" fillId="4" borderId="16" xfId="8" quotePrefix="1" applyFont="1" applyFill="1" applyBorder="1" applyAlignment="1">
      <alignment horizontal="center" vertical="center" wrapText="1"/>
    </xf>
    <xf numFmtId="0" fontId="43" fillId="4" borderId="27" xfId="8" quotePrefix="1" applyFont="1" applyFill="1" applyBorder="1" applyAlignment="1">
      <alignment horizontal="center" vertical="center" wrapText="1"/>
    </xf>
    <xf numFmtId="0" fontId="43" fillId="4" borderId="25" xfId="8" quotePrefix="1" applyFont="1" applyFill="1" applyBorder="1" applyAlignment="1">
      <alignment horizontal="center" vertical="center" wrapText="1"/>
    </xf>
    <xf numFmtId="0" fontId="43" fillId="4" borderId="128" xfId="8" quotePrefix="1" applyFont="1" applyFill="1" applyBorder="1" applyAlignment="1">
      <alignment horizontal="center" vertical="center" wrapText="1"/>
    </xf>
    <xf numFmtId="0" fontId="43" fillId="4" borderId="1" xfId="8" quotePrefix="1" applyFont="1" applyFill="1" applyBorder="1" applyAlignment="1">
      <alignment horizontal="center" vertical="center" wrapText="1"/>
    </xf>
    <xf numFmtId="0" fontId="43" fillId="4" borderId="103" xfId="8" quotePrefix="1" applyFont="1" applyFill="1" applyBorder="1" applyAlignment="1">
      <alignment horizontal="center" vertical="center" wrapText="1"/>
    </xf>
    <xf numFmtId="0" fontId="43" fillId="4" borderId="20" xfId="8" quotePrefix="1" applyFont="1" applyFill="1" applyBorder="1" applyAlignment="1">
      <alignment horizontal="center" vertical="center" wrapText="1"/>
    </xf>
    <xf numFmtId="0" fontId="43" fillId="4" borderId="1" xfId="6" applyFont="1" applyFill="1" applyBorder="1" applyAlignment="1">
      <alignment horizontal="center" vertical="center" wrapText="1"/>
    </xf>
    <xf numFmtId="0" fontId="43" fillId="4" borderId="27" xfId="6" applyFont="1" applyFill="1" applyBorder="1" applyAlignment="1">
      <alignment horizontal="center" vertical="center" wrapText="1"/>
    </xf>
    <xf numFmtId="0" fontId="43" fillId="4" borderId="103" xfId="6" applyFont="1" applyFill="1" applyBorder="1" applyAlignment="1">
      <alignment horizontal="center" vertical="center" wrapText="1"/>
    </xf>
    <xf numFmtId="0" fontId="21" fillId="6" borderId="14" xfId="8" quotePrefix="1" applyFont="1" applyFill="1" applyBorder="1" applyAlignment="1">
      <alignment horizontal="center" vertical="center" wrapText="1"/>
    </xf>
    <xf numFmtId="0" fontId="21" fillId="6" borderId="15" xfId="8" quotePrefix="1" applyFont="1" applyFill="1" applyBorder="1" applyAlignment="1">
      <alignment horizontal="center" vertical="center" wrapText="1"/>
    </xf>
    <xf numFmtId="0" fontId="21" fillId="6" borderId="17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0" fillId="6" borderId="141" xfId="6" applyFont="1" applyFill="1" applyBorder="1" applyAlignment="1">
      <alignment horizontal="center" vertical="center" wrapText="1"/>
    </xf>
    <xf numFmtId="0" fontId="20" fillId="6" borderId="9" xfId="6" applyFont="1" applyFill="1" applyBorder="1" applyAlignment="1">
      <alignment horizontal="center" vertical="center" wrapText="1"/>
    </xf>
    <xf numFmtId="0" fontId="20" fillId="6" borderId="135" xfId="6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justify" vertical="center" wrapText="1"/>
    </xf>
    <xf numFmtId="0" fontId="43" fillId="4" borderId="11" xfId="8" quotePrefix="1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left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5" fillId="6" borderId="16" xfId="8" quotePrefix="1" applyFont="1" applyFill="1" applyBorder="1" applyAlignment="1">
      <alignment horizontal="center" vertical="center" wrapText="1"/>
    </xf>
    <xf numFmtId="0" fontId="15" fillId="6" borderId="25" xfId="8" quotePrefix="1" applyFont="1" applyFill="1" applyBorder="1" applyAlignment="1">
      <alignment horizontal="center" vertical="center" wrapText="1"/>
    </xf>
    <xf numFmtId="0" fontId="14" fillId="4" borderId="23" xfId="11" quotePrefix="1" applyFont="1" applyFill="1" applyBorder="1" applyAlignment="1">
      <alignment vertical="center" wrapText="1"/>
    </xf>
    <xf numFmtId="0" fontId="2" fillId="4" borderId="23" xfId="3" quotePrefix="1" applyFont="1" applyFill="1" applyBorder="1" applyAlignment="1">
      <alignment horizontal="center" vertical="center" wrapText="1"/>
    </xf>
    <xf numFmtId="0" fontId="8" fillId="4" borderId="23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8" fillId="6" borderId="23" xfId="3" quotePrefix="1" applyFont="1" applyFill="1" applyBorder="1" applyAlignment="1">
      <alignment horizontal="center" vertical="center" wrapText="1"/>
    </xf>
    <xf numFmtId="0" fontId="9" fillId="6" borderId="23" xfId="3" quotePrefix="1" applyFont="1" applyFill="1" applyBorder="1" applyAlignment="1">
      <alignment horizontal="center" vertical="center" wrapText="1"/>
    </xf>
    <xf numFmtId="0" fontId="2" fillId="6" borderId="23" xfId="3" quotePrefix="1" applyFont="1" applyFill="1" applyBorder="1" applyAlignment="1">
      <alignment horizontal="center" vertical="center" wrapText="1"/>
    </xf>
    <xf numFmtId="0" fontId="43" fillId="6" borderId="23" xfId="8" quotePrefix="1" applyFont="1" applyFill="1" applyBorder="1" applyAlignment="1">
      <alignment horizontal="center" vertical="center" wrapText="1"/>
    </xf>
    <xf numFmtId="0" fontId="14" fillId="6" borderId="23" xfId="3" quotePrefix="1" applyFont="1" applyFill="1" applyBorder="1" applyAlignment="1">
      <alignment horizontal="center" vertical="center" textRotation="255" wrapText="1"/>
    </xf>
    <xf numFmtId="0" fontId="15" fillId="6" borderId="23" xfId="6" quotePrefix="1" applyFont="1" applyFill="1" applyBorder="1" applyAlignment="1">
      <alignment vertical="center" wrapText="1"/>
    </xf>
    <xf numFmtId="0" fontId="14" fillId="6" borderId="23" xfId="6" quotePrefix="1" applyFont="1" applyFill="1" applyBorder="1" applyAlignment="1">
      <alignment vertical="center" wrapText="1"/>
    </xf>
    <xf numFmtId="0" fontId="43" fillId="6" borderId="23" xfId="6" applyFont="1" applyFill="1" applyBorder="1" applyAlignment="1">
      <alignment horizontal="center" vertical="center" wrapText="1"/>
    </xf>
    <xf numFmtId="0" fontId="14" fillId="4" borderId="19" xfId="11" quotePrefix="1" applyFont="1" applyFill="1" applyBorder="1" applyAlignment="1">
      <alignment vertical="center" wrapText="1"/>
    </xf>
    <xf numFmtId="0" fontId="19" fillId="6" borderId="22" xfId="0" applyFont="1" applyFill="1" applyBorder="1" applyAlignment="1">
      <alignment horizontal="left" vertical="center" wrapText="1"/>
    </xf>
    <xf numFmtId="0" fontId="14" fillId="6" borderId="19" xfId="3" quotePrefix="1" applyFont="1" applyFill="1" applyBorder="1" applyAlignment="1">
      <alignment horizontal="center" vertical="center" textRotation="255" wrapText="1"/>
    </xf>
    <xf numFmtId="0" fontId="43" fillId="6" borderId="19" xfId="8" quotePrefix="1" applyFont="1" applyFill="1" applyBorder="1" applyAlignment="1">
      <alignment horizontal="center" vertical="center" wrapText="1"/>
    </xf>
    <xf numFmtId="0" fontId="10" fillId="6" borderId="22" xfId="8" quotePrefix="1" applyFont="1" applyFill="1" applyBorder="1" applyAlignment="1">
      <alignment vertical="center" wrapText="1"/>
    </xf>
    <xf numFmtId="0" fontId="43" fillId="6" borderId="19" xfId="6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38" fillId="4" borderId="11" xfId="3" quotePrefix="1" applyFont="1" applyFill="1" applyBorder="1" applyAlignment="1">
      <alignment horizontal="center"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0" xfId="6" applyFont="1" applyFill="1" applyBorder="1" applyAlignment="1">
      <alignment horizontal="center" vertical="center" wrapText="1"/>
    </xf>
    <xf numFmtId="0" fontId="15" fillId="6" borderId="40" xfId="6" applyFont="1" applyFill="1" applyBorder="1" applyAlignment="1">
      <alignment horizontal="center" vertical="center" wrapText="1"/>
    </xf>
    <xf numFmtId="0" fontId="84" fillId="6" borderId="23" xfId="6" applyFont="1" applyFill="1" applyBorder="1" applyAlignment="1">
      <alignment horizontal="center" vertical="center" wrapText="1"/>
    </xf>
    <xf numFmtId="0" fontId="84" fillId="6" borderId="40" xfId="6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 textRotation="255" wrapText="1"/>
    </xf>
    <xf numFmtId="0" fontId="15" fillId="6" borderId="7" xfId="3" applyFont="1" applyFill="1" applyBorder="1" applyAlignment="1">
      <alignment horizontal="center" vertical="center" textRotation="255" wrapText="1"/>
    </xf>
    <xf numFmtId="0" fontId="15" fillId="6" borderId="29" xfId="3" applyFont="1" applyFill="1" applyBorder="1" applyAlignment="1">
      <alignment horizontal="center" vertical="center" textRotation="255" wrapText="1"/>
    </xf>
    <xf numFmtId="0" fontId="15" fillId="6" borderId="31" xfId="3" applyFont="1" applyFill="1" applyBorder="1" applyAlignment="1">
      <alignment horizontal="center" vertical="center" textRotation="255" wrapText="1"/>
    </xf>
    <xf numFmtId="0" fontId="15" fillId="6" borderId="0" xfId="3" applyFont="1" applyFill="1" applyBorder="1" applyAlignment="1">
      <alignment horizontal="center" vertical="center" textRotation="255" wrapText="1"/>
    </xf>
    <xf numFmtId="0" fontId="15" fillId="6" borderId="48" xfId="3" applyFont="1" applyFill="1" applyBorder="1" applyAlignment="1">
      <alignment horizontal="center" vertical="center" textRotation="255" wrapText="1"/>
    </xf>
    <xf numFmtId="0" fontId="15" fillId="6" borderId="32" xfId="3" applyFont="1" applyFill="1" applyBorder="1" applyAlignment="1">
      <alignment horizontal="center" vertical="center" textRotation="255" wrapText="1"/>
    </xf>
    <xf numFmtId="0" fontId="15" fillId="6" borderId="16" xfId="3" applyFont="1" applyFill="1" applyBorder="1" applyAlignment="1">
      <alignment horizontal="center" vertical="center" textRotation="255" wrapText="1"/>
    </xf>
    <xf numFmtId="0" fontId="84" fillId="6" borderId="7" xfId="3" applyFont="1" applyFill="1" applyBorder="1" applyAlignment="1">
      <alignment horizontal="center" vertical="center" textRotation="255" wrapText="1"/>
    </xf>
    <xf numFmtId="0" fontId="84" fillId="6" borderId="32" xfId="3" applyFont="1" applyFill="1" applyBorder="1" applyAlignment="1">
      <alignment horizontal="center" vertical="center" textRotation="255" wrapText="1"/>
    </xf>
    <xf numFmtId="0" fontId="15" fillId="6" borderId="5" xfId="6" applyFont="1" applyFill="1" applyBorder="1" applyAlignment="1">
      <alignment vertical="center" wrapText="1"/>
    </xf>
    <xf numFmtId="0" fontId="15" fillId="6" borderId="2" xfId="6" applyFont="1" applyFill="1" applyBorder="1" applyAlignment="1">
      <alignment vertical="center" wrapText="1"/>
    </xf>
    <xf numFmtId="0" fontId="15" fillId="6" borderId="3" xfId="6" applyFont="1" applyFill="1" applyBorder="1" applyAlignment="1">
      <alignment vertical="center" wrapText="1"/>
    </xf>
    <xf numFmtId="0" fontId="15" fillId="6" borderId="7" xfId="6" applyFont="1" applyFill="1" applyBorder="1" applyAlignment="1">
      <alignment vertical="center" wrapText="1"/>
    </xf>
    <xf numFmtId="0" fontId="15" fillId="6" borderId="6" xfId="6" applyFont="1" applyFill="1" applyBorder="1" applyAlignment="1">
      <alignment vertical="center" wrapText="1"/>
    </xf>
    <xf numFmtId="0" fontId="15" fillId="6" borderId="4" xfId="6" applyFont="1" applyFill="1" applyBorder="1" applyAlignment="1">
      <alignment horizontal="center" vertical="center" wrapText="1"/>
    </xf>
    <xf numFmtId="0" fontId="84" fillId="6" borderId="2" xfId="6" applyFont="1" applyFill="1" applyBorder="1" applyAlignment="1">
      <alignment horizontal="center" vertical="center" wrapText="1"/>
    </xf>
    <xf numFmtId="0" fontId="84" fillId="6" borderId="29" xfId="6" applyFont="1" applyFill="1" applyBorder="1" applyAlignment="1">
      <alignment horizontal="center" vertical="center" wrapText="1"/>
    </xf>
    <xf numFmtId="0" fontId="15" fillId="6" borderId="40" xfId="8" applyFont="1" applyFill="1" applyBorder="1" applyAlignment="1">
      <alignment horizontal="center" vertical="center" wrapText="1"/>
    </xf>
    <xf numFmtId="0" fontId="15" fillId="6" borderId="14" xfId="6" applyFont="1" applyFill="1" applyBorder="1" applyAlignment="1">
      <alignment vertical="center" wrapText="1"/>
    </xf>
    <xf numFmtId="0" fontId="15" fillId="6" borderId="9" xfId="6" applyFont="1" applyFill="1" applyBorder="1" applyAlignment="1">
      <alignment vertical="center" wrapText="1"/>
    </xf>
    <xf numFmtId="0" fontId="15" fillId="6" borderId="15" xfId="6" applyFont="1" applyFill="1" applyBorder="1" applyAlignment="1">
      <alignment vertical="center" wrapText="1"/>
    </xf>
    <xf numFmtId="0" fontId="15" fillId="6" borderId="17" xfId="6" applyFont="1" applyFill="1" applyBorder="1" applyAlignment="1">
      <alignment vertical="center" wrapText="1"/>
    </xf>
    <xf numFmtId="0" fontId="15" fillId="6" borderId="18" xfId="6" applyFont="1" applyFill="1" applyBorder="1" applyAlignment="1">
      <alignment vertical="center" wrapText="1"/>
    </xf>
    <xf numFmtId="0" fontId="15" fillId="6" borderId="54" xfId="6" applyFont="1" applyFill="1" applyBorder="1" applyAlignment="1">
      <alignment vertical="center" wrapText="1"/>
    </xf>
    <xf numFmtId="0" fontId="15" fillId="6" borderId="10" xfId="6" applyFont="1" applyFill="1" applyBorder="1" applyAlignment="1">
      <alignment vertical="center" wrapText="1"/>
    </xf>
    <xf numFmtId="0" fontId="15" fillId="6" borderId="47" xfId="6" applyFont="1" applyFill="1" applyBorder="1" applyAlignment="1">
      <alignment vertical="center" wrapText="1"/>
    </xf>
    <xf numFmtId="0" fontId="15" fillId="6" borderId="62" xfId="6" applyFont="1" applyFill="1" applyBorder="1" applyAlignment="1">
      <alignment vertical="center" wrapText="1"/>
    </xf>
    <xf numFmtId="0" fontId="15" fillId="6" borderId="55" xfId="6" applyFont="1" applyFill="1" applyBorder="1" applyAlignment="1">
      <alignment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43" fillId="7" borderId="21" xfId="0" applyFont="1" applyFill="1" applyBorder="1" applyAlignment="1">
      <alignment horizontal="justify" vertical="center" wrapText="1"/>
    </xf>
    <xf numFmtId="0" fontId="15" fillId="6" borderId="8" xfId="8" applyFont="1" applyFill="1" applyBorder="1" applyAlignment="1">
      <alignment vertical="center" wrapText="1"/>
    </xf>
    <xf numFmtId="0" fontId="43" fillId="6" borderId="21" xfId="0" applyFont="1" applyFill="1" applyBorder="1" applyAlignment="1">
      <alignment horizontal="left" vertical="center" wrapText="1"/>
    </xf>
    <xf numFmtId="0" fontId="43" fillId="6" borderId="21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horizontal="center" vertical="center" wrapText="1"/>
    </xf>
    <xf numFmtId="0" fontId="86" fillId="4" borderId="16" xfId="6" applyFont="1" applyFill="1" applyBorder="1" applyAlignment="1">
      <alignment horizontal="center" vertical="center" wrapText="1"/>
    </xf>
    <xf numFmtId="0" fontId="86" fillId="4" borderId="11" xfId="6" applyFont="1" applyFill="1" applyBorder="1" applyAlignment="1">
      <alignment horizontal="center" vertical="center" wrapText="1"/>
    </xf>
    <xf numFmtId="0" fontId="86" fillId="4" borderId="20" xfId="6" applyFont="1" applyFill="1" applyBorder="1" applyAlignment="1">
      <alignment horizontal="center" vertical="center" wrapText="1"/>
    </xf>
    <xf numFmtId="0" fontId="87" fillId="4" borderId="16" xfId="0" applyFont="1" applyFill="1" applyBorder="1" applyAlignment="1">
      <alignment horizontal="center" vertical="center"/>
    </xf>
    <xf numFmtId="0" fontId="87" fillId="4" borderId="11" xfId="0" applyFont="1" applyFill="1" applyBorder="1" applyAlignment="1">
      <alignment horizontal="center" vertical="center"/>
    </xf>
    <xf numFmtId="0" fontId="87" fillId="4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20" fillId="0" borderId="124" xfId="42" applyFont="1" applyFill="1" applyBorder="1" applyAlignment="1">
      <alignment horizontal="center" vertical="center" wrapText="1"/>
    </xf>
    <xf numFmtId="0" fontId="20" fillId="0" borderId="125" xfId="42" applyFont="1" applyFill="1" applyBorder="1" applyAlignment="1">
      <alignment horizontal="center" vertical="center" wrapText="1"/>
    </xf>
    <xf numFmtId="0" fontId="20" fillId="0" borderId="69" xfId="40" applyFont="1" applyFill="1" applyBorder="1" applyAlignment="1">
      <alignment horizontal="center" vertical="center" wrapText="1"/>
    </xf>
    <xf numFmtId="0" fontId="20" fillId="0" borderId="99" xfId="40" applyFont="1" applyFill="1" applyBorder="1" applyAlignment="1">
      <alignment horizontal="center" vertical="center" wrapText="1"/>
    </xf>
    <xf numFmtId="0" fontId="20" fillId="0" borderId="158" xfId="40" applyFont="1" applyFill="1" applyBorder="1" applyAlignment="1">
      <alignment horizontal="center" vertical="center" wrapText="1"/>
    </xf>
    <xf numFmtId="0" fontId="88" fillId="0" borderId="126" xfId="0" applyFont="1" applyFill="1" applyBorder="1" applyAlignment="1">
      <alignment horizontal="left" vertical="center" wrapText="1"/>
    </xf>
    <xf numFmtId="0" fontId="88" fillId="0" borderId="127" xfId="0" applyFont="1" applyFill="1" applyBorder="1" applyAlignment="1">
      <alignment horizontal="center" vertical="center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3" xfId="13" quotePrefix="1" applyFont="1" applyFill="1" applyBorder="1" applyAlignment="1">
      <alignment horizontal="center" vertical="center" wrapText="1"/>
    </xf>
    <xf numFmtId="0" fontId="14" fillId="0" borderId="26" xfId="13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4" xfId="11" quotePrefix="1" applyFont="1" applyFill="1" applyBorder="1" applyAlignment="1">
      <alignment horizontal="center" vertical="center" wrapText="1"/>
    </xf>
    <xf numFmtId="0" fontId="9" fillId="0" borderId="45" xfId="11" quotePrefix="1" applyFont="1" applyFill="1" applyBorder="1" applyAlignment="1">
      <alignment horizontal="center" vertical="center" wrapText="1"/>
    </xf>
    <xf numFmtId="0" fontId="9" fillId="0" borderId="29" xfId="11" quotePrefix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center" vertical="distributed" wrapText="1"/>
    </xf>
    <xf numFmtId="0" fontId="40" fillId="0" borderId="0" xfId="0" applyFont="1" applyFill="1" applyAlignment="1">
      <alignment horizontal="center" vertical="distributed" wrapText="1"/>
    </xf>
    <xf numFmtId="0" fontId="14" fillId="0" borderId="4" xfId="1" quotePrefix="1" applyFont="1" applyFill="1" applyBorder="1" applyAlignment="1">
      <alignment horizontal="center" vertical="center" wrapText="1"/>
    </xf>
    <xf numFmtId="0" fontId="14" fillId="0" borderId="45" xfId="1" quotePrefix="1" applyFont="1" applyFill="1" applyBorder="1" applyAlignment="1">
      <alignment horizontal="center" vertical="center" wrapText="1"/>
    </xf>
    <xf numFmtId="0" fontId="14" fillId="0" borderId="29" xfId="1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0" fillId="6" borderId="13" xfId="13" quotePrefix="1" applyFont="1" applyFill="1" applyBorder="1" applyAlignment="1">
      <alignment horizontal="center" vertical="center" wrapText="1"/>
    </xf>
    <xf numFmtId="0" fontId="60" fillId="6" borderId="26" xfId="13" applyFont="1" applyFill="1" applyBorder="1" applyAlignment="1">
      <alignment horizontal="center" vertical="center" wrapText="1"/>
    </xf>
    <xf numFmtId="0" fontId="60" fillId="6" borderId="4" xfId="1" quotePrefix="1" applyFont="1" applyFill="1" applyBorder="1" applyAlignment="1">
      <alignment horizontal="center" vertical="center" wrapText="1"/>
    </xf>
    <xf numFmtId="0" fontId="60" fillId="6" borderId="45" xfId="1" applyFont="1" applyFill="1" applyBorder="1" applyAlignment="1">
      <alignment horizontal="center" vertical="center" wrapText="1"/>
    </xf>
    <xf numFmtId="0" fontId="60" fillId="6" borderId="29" xfId="1" applyFont="1" applyFill="1" applyBorder="1" applyAlignment="1">
      <alignment horizontal="center" vertical="center" wrapText="1"/>
    </xf>
    <xf numFmtId="0" fontId="60" fillId="6" borderId="4" xfId="11" quotePrefix="1" applyFont="1" applyFill="1" applyBorder="1" applyAlignment="1">
      <alignment horizontal="center" vertical="center" wrapText="1"/>
    </xf>
    <xf numFmtId="0" fontId="60" fillId="6" borderId="45" xfId="11" applyFont="1" applyFill="1" applyBorder="1" applyAlignment="1">
      <alignment horizontal="center" vertical="center" wrapText="1"/>
    </xf>
    <xf numFmtId="0" fontId="60" fillId="6" borderId="29" xfId="11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wrapText="1"/>
    </xf>
    <xf numFmtId="49" fontId="57" fillId="4" borderId="0" xfId="0" applyNumberFormat="1" applyFont="1" applyFill="1" applyAlignment="1">
      <alignment horizontal="center" vertical="distributed" wrapText="1"/>
    </xf>
    <xf numFmtId="0" fontId="67" fillId="0" borderId="0" xfId="0" applyFont="1" applyAlignment="1">
      <alignment horizontal="center" vertical="distributed" wrapText="1"/>
    </xf>
    <xf numFmtId="0" fontId="14" fillId="6" borderId="4" xfId="1" quotePrefix="1" applyFont="1" applyFill="1" applyBorder="1" applyAlignment="1">
      <alignment horizontal="center" vertical="center" wrapText="1"/>
    </xf>
    <xf numFmtId="0" fontId="14" fillId="6" borderId="45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51" fillId="6" borderId="4" xfId="11" quotePrefix="1" applyFont="1" applyFill="1" applyBorder="1" applyAlignment="1">
      <alignment horizontal="center" vertical="center" wrapText="1"/>
    </xf>
    <xf numFmtId="0" fontId="51" fillId="6" borderId="45" xfId="11" applyFont="1" applyFill="1" applyBorder="1" applyAlignment="1">
      <alignment horizontal="center" vertical="center" wrapText="1"/>
    </xf>
    <xf numFmtId="0" fontId="51" fillId="6" borderId="29" xfId="11" applyFont="1" applyFill="1" applyBorder="1" applyAlignment="1">
      <alignment horizontal="center" vertical="center" wrapText="1"/>
    </xf>
    <xf numFmtId="0" fontId="14" fillId="6" borderId="13" xfId="13" quotePrefix="1" applyFont="1" applyFill="1" applyBorder="1" applyAlignment="1">
      <alignment horizontal="center" vertical="center" wrapText="1"/>
    </xf>
    <xf numFmtId="0" fontId="14" fillId="6" borderId="26" xfId="13" applyFont="1" applyFill="1" applyBorder="1" applyAlignment="1">
      <alignment horizontal="center" vertical="center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14" fillId="6" borderId="10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14" fillId="4" borderId="54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43" fillId="4" borderId="23" xfId="1" quotePrefix="1" applyFont="1" applyFill="1" applyBorder="1" applyAlignment="1">
      <alignment horizontal="center" vertical="center" wrapText="1"/>
    </xf>
    <xf numFmtId="0" fontId="43" fillId="6" borderId="23" xfId="1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14" fillId="0" borderId="101" xfId="2" applyFont="1" applyFill="1" applyBorder="1" applyAlignment="1">
      <alignment horizontal="center" vertical="center" wrapText="1"/>
    </xf>
    <xf numFmtId="0" fontId="2" fillId="0" borderId="101" xfId="1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14" fillId="6" borderId="23" xfId="6" quotePrefix="1" applyFont="1" applyFill="1" applyBorder="1" applyAlignment="1">
      <alignment horizontal="center" vertical="center" wrapText="1"/>
    </xf>
    <xf numFmtId="0" fontId="50" fillId="6" borderId="22" xfId="0" applyFont="1" applyFill="1" applyBorder="1" applyAlignment="1">
      <alignment vertical="top" wrapText="1"/>
    </xf>
    <xf numFmtId="0" fontId="14" fillId="6" borderId="19" xfId="6" quotePrefix="1" applyFont="1" applyFill="1" applyBorder="1" applyAlignment="1">
      <alignment horizontal="center" vertical="center" wrapText="1"/>
    </xf>
    <xf numFmtId="0" fontId="34" fillId="6" borderId="22" xfId="8" applyFont="1" applyFill="1" applyBorder="1" applyAlignment="1">
      <alignment vertical="center" wrapText="1"/>
    </xf>
    <xf numFmtId="0" fontId="16" fillId="6" borderId="49" xfId="0" applyFont="1" applyFill="1" applyBorder="1" applyAlignment="1">
      <alignment horizontal="left" vertical="center" wrapText="1"/>
    </xf>
    <xf numFmtId="0" fontId="16" fillId="6" borderId="38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7" fillId="4" borderId="33" xfId="8" quotePrefix="1" applyFont="1" applyFill="1" applyBorder="1" applyAlignment="1">
      <alignment vertical="center" wrapText="1"/>
    </xf>
    <xf numFmtId="0" fontId="14" fillId="4" borderId="34" xfId="8" quotePrefix="1" applyFont="1" applyFill="1" applyBorder="1" applyAlignment="1">
      <alignment vertical="center" wrapText="1"/>
    </xf>
    <xf numFmtId="0" fontId="14" fillId="6" borderId="34" xfId="8" quotePrefix="1" applyFont="1" applyFill="1" applyBorder="1" applyAlignment="1">
      <alignment vertical="center" wrapText="1"/>
    </xf>
    <xf numFmtId="0" fontId="14" fillId="4" borderId="36" xfId="8" quotePrefix="1" applyFont="1" applyFill="1" applyBorder="1" applyAlignment="1">
      <alignment vertical="center" wrapText="1"/>
    </xf>
    <xf numFmtId="0" fontId="17" fillId="6" borderId="14" xfId="8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43" fillId="6" borderId="10" xfId="8" quotePrefix="1" applyFont="1" applyFill="1" applyBorder="1" applyAlignment="1">
      <alignment horizontal="center" vertical="center" wrapText="1"/>
    </xf>
    <xf numFmtId="0" fontId="43" fillId="6" borderId="47" xfId="8" quotePrefix="1" applyFont="1" applyFill="1" applyBorder="1" applyAlignment="1">
      <alignment horizontal="center" vertical="center" wrapText="1"/>
    </xf>
    <xf numFmtId="0" fontId="14" fillId="6" borderId="38" xfId="8" quotePrefix="1" applyFont="1" applyFill="1" applyBorder="1" applyAlignment="1">
      <alignment horizontal="center" vertical="center" wrapText="1"/>
    </xf>
    <xf numFmtId="0" fontId="14" fillId="6" borderId="39" xfId="8" quotePrefix="1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left" vertical="center" wrapText="1"/>
    </xf>
    <xf numFmtId="0" fontId="14" fillId="6" borderId="15" xfId="6" quotePrefix="1" applyFont="1" applyFill="1" applyBorder="1" applyAlignment="1">
      <alignment horizontal="center" vertical="center" wrapText="1"/>
    </xf>
    <xf numFmtId="0" fontId="34" fillId="6" borderId="49" xfId="8" quotePrefix="1" applyFont="1" applyFill="1" applyBorder="1" applyAlignment="1">
      <alignment vertical="center" wrapText="1"/>
    </xf>
    <xf numFmtId="0" fontId="66" fillId="6" borderId="1" xfId="0" applyFont="1" applyFill="1" applyBorder="1" applyAlignment="1">
      <alignment horizontal="left" vertical="center" wrapText="1"/>
    </xf>
    <xf numFmtId="0" fontId="88" fillId="6" borderId="1" xfId="0" applyFont="1" applyFill="1" applyBorder="1" applyAlignment="1">
      <alignment horizontal="left" vertical="center" wrapText="1"/>
    </xf>
    <xf numFmtId="0" fontId="63" fillId="6" borderId="39" xfId="0" applyFont="1" applyFill="1" applyBorder="1" applyAlignment="1">
      <alignment horizontal="left" vertical="center" wrapText="1"/>
    </xf>
    <xf numFmtId="0" fontId="63" fillId="6" borderId="94" xfId="0" applyFont="1" applyFill="1" applyBorder="1" applyAlignment="1">
      <alignment horizontal="justify" vertical="center" wrapText="1"/>
    </xf>
    <xf numFmtId="0" fontId="66" fillId="6" borderId="13" xfId="0" applyFont="1" applyFill="1" applyBorder="1" applyAlignment="1">
      <alignment horizontal="left" vertical="center" wrapText="1"/>
    </xf>
    <xf numFmtId="0" fontId="66" fillId="6" borderId="11" xfId="0" applyFont="1" applyFill="1" applyBorder="1" applyAlignment="1">
      <alignment horizontal="left" vertical="center" wrapText="1"/>
    </xf>
    <xf numFmtId="0" fontId="63" fillId="6" borderId="13" xfId="0" applyFont="1" applyFill="1" applyBorder="1" applyAlignment="1">
      <alignment horizontal="justify" vertical="center" wrapText="1"/>
    </xf>
    <xf numFmtId="0" fontId="64" fillId="6" borderId="61" xfId="8" applyFont="1" applyFill="1" applyBorder="1" applyAlignment="1">
      <alignment vertical="center" wrapText="1"/>
    </xf>
    <xf numFmtId="0" fontId="63" fillId="6" borderId="3" xfId="0" applyFont="1" applyFill="1" applyBorder="1" applyAlignment="1">
      <alignment horizontal="justify" vertical="center" wrapText="1"/>
    </xf>
    <xf numFmtId="0" fontId="68" fillId="6" borderId="21" xfId="0" applyFont="1" applyFill="1" applyBorder="1" applyAlignment="1">
      <alignment horizontal="justify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68" fillId="6" borderId="39" xfId="0" applyFont="1" applyFill="1" applyBorder="1" applyAlignment="1">
      <alignment horizontal="left" vertical="center" wrapText="1"/>
    </xf>
    <xf numFmtId="0" fontId="83" fillId="6" borderId="11" xfId="8" applyFont="1" applyFill="1" applyBorder="1" applyAlignment="1">
      <alignment horizontal="center" vertical="center" wrapText="1"/>
    </xf>
  </cellXfs>
  <cellStyles count="54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6"/>
  <sheetViews>
    <sheetView zoomScale="50" zoomScaleNormal="50" zoomScaleSheetLayoutView="40" workbookViewId="0">
      <selection activeCell="O34" sqref="O3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11.5703125" style="5" customWidth="1"/>
    <col min="8" max="8" width="12.5703125" style="5" customWidth="1"/>
    <col min="9" max="9" width="10.42578125" style="5" customWidth="1"/>
    <col min="10" max="10" width="13.14062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2.140625" style="5" customWidth="1"/>
    <col min="16" max="16" width="14.71093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3"/>
      <c r="R1" s="13"/>
      <c r="S1" s="13"/>
      <c r="T1" s="13"/>
    </row>
    <row r="2" spans="1:42" ht="60" customHeight="1" x14ac:dyDescent="0.35">
      <c r="A2" s="1210" t="s">
        <v>82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09" t="s">
        <v>93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809"/>
      <c r="R3" s="809"/>
    </row>
    <row r="4" spans="1:42" ht="18" customHeight="1" thickBot="1" x14ac:dyDescent="0.4">
      <c r="A4" s="6"/>
    </row>
    <row r="5" spans="1:42" ht="33" customHeight="1" thickBot="1" x14ac:dyDescent="0.4">
      <c r="A5" s="1204" t="s">
        <v>7</v>
      </c>
      <c r="B5" s="1212" t="s">
        <v>0</v>
      </c>
      <c r="C5" s="1213"/>
      <c r="D5" s="1214"/>
      <c r="E5" s="1212" t="s">
        <v>1</v>
      </c>
      <c r="F5" s="1213"/>
      <c r="G5" s="1214"/>
      <c r="H5" s="1212" t="s">
        <v>2</v>
      </c>
      <c r="I5" s="1213"/>
      <c r="J5" s="1214"/>
      <c r="K5" s="1212" t="s">
        <v>3</v>
      </c>
      <c r="L5" s="1213"/>
      <c r="M5" s="1214"/>
      <c r="N5" s="1215" t="s">
        <v>22</v>
      </c>
      <c r="O5" s="1216"/>
      <c r="P5" s="1217"/>
      <c r="Q5" s="14"/>
      <c r="R5" s="14"/>
    </row>
    <row r="6" spans="1:42" ht="69.75" customHeight="1" thickBot="1" x14ac:dyDescent="0.4">
      <c r="A6" s="1205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7" t="s">
        <v>17</v>
      </c>
      <c r="P6" s="30" t="s">
        <v>4</v>
      </c>
      <c r="Q6" s="14"/>
      <c r="R6" s="14"/>
    </row>
    <row r="7" spans="1:42" ht="21.75" customHeight="1" thickBot="1" x14ac:dyDescent="0.4">
      <c r="A7" s="98"/>
      <c r="B7" s="99"/>
      <c r="C7" s="100"/>
      <c r="D7" s="101"/>
      <c r="E7" s="99"/>
      <c r="F7" s="100"/>
      <c r="G7" s="101"/>
      <c r="H7" s="99"/>
      <c r="I7" s="100"/>
      <c r="J7" s="101"/>
      <c r="K7" s="102"/>
      <c r="L7" s="100"/>
      <c r="M7" s="101"/>
      <c r="N7" s="103"/>
      <c r="O7" s="506"/>
      <c r="P7" s="507"/>
      <c r="Q7" s="14"/>
      <c r="R7" s="14"/>
    </row>
    <row r="8" spans="1:42" ht="27" customHeight="1" x14ac:dyDescent="0.35">
      <c r="A8" s="259" t="s">
        <v>13</v>
      </c>
      <c r="B8" s="260"/>
      <c r="C8" s="261"/>
      <c r="D8" s="264"/>
      <c r="E8" s="260"/>
      <c r="F8" s="261"/>
      <c r="G8" s="262"/>
      <c r="H8" s="260"/>
      <c r="I8" s="261"/>
      <c r="J8" s="262"/>
      <c r="K8" s="263"/>
      <c r="L8" s="261"/>
      <c r="M8" s="264"/>
      <c r="N8" s="265"/>
      <c r="O8" s="264"/>
      <c r="P8" s="508"/>
      <c r="Q8" s="14"/>
      <c r="R8" s="14"/>
    </row>
    <row r="9" spans="1:42" ht="27" customHeight="1" x14ac:dyDescent="0.35">
      <c r="A9" s="268" t="s">
        <v>51</v>
      </c>
      <c r="B9" s="509">
        <f>SUM(B10:B12)</f>
        <v>30</v>
      </c>
      <c r="C9" s="509">
        <f>SUM(C10:C12)</f>
        <v>23</v>
      </c>
      <c r="D9" s="518">
        <f>SUM(B9:C9)</f>
        <v>53</v>
      </c>
      <c r="E9" s="509">
        <f>SUM(E10:E12)</f>
        <v>42</v>
      </c>
      <c r="F9" s="513">
        <v>28</v>
      </c>
      <c r="G9" s="517">
        <f>SUM(E9:F9)</f>
        <v>70</v>
      </c>
      <c r="H9" s="509">
        <f>SUM(H10:H12)</f>
        <v>14</v>
      </c>
      <c r="I9" s="513">
        <f>SUM(I10:I12)</f>
        <v>0</v>
      </c>
      <c r="J9" s="517">
        <f>SUM(H9:I9)</f>
        <v>14</v>
      </c>
      <c r="K9" s="514">
        <f>SUM(K10:K12)</f>
        <v>0</v>
      </c>
      <c r="L9" s="509">
        <f>SUM(L10:L12)</f>
        <v>0</v>
      </c>
      <c r="M9" s="509">
        <f>SUM(K9:L9)</f>
        <v>0</v>
      </c>
      <c r="N9" s="269">
        <f>B9+E9+H9+K9</f>
        <v>86</v>
      </c>
      <c r="O9" s="510">
        <v>51</v>
      </c>
      <c r="P9" s="511">
        <f>SUM(N9:O9)</f>
        <v>137</v>
      </c>
      <c r="Q9" s="14"/>
      <c r="R9" s="14"/>
    </row>
    <row r="10" spans="1:42" ht="27" customHeight="1" x14ac:dyDescent="0.35">
      <c r="A10" s="512" t="s">
        <v>18</v>
      </c>
      <c r="B10" s="509">
        <v>15</v>
      </c>
      <c r="C10" s="513">
        <v>4</v>
      </c>
      <c r="D10" s="518">
        <v>19</v>
      </c>
      <c r="E10" s="509">
        <v>16</v>
      </c>
      <c r="F10" s="513">
        <v>5</v>
      </c>
      <c r="G10" s="517">
        <f t="shared" ref="G10:G12" si="0">SUM(E10:F10)</f>
        <v>21</v>
      </c>
      <c r="H10" s="509">
        <v>14</v>
      </c>
      <c r="I10" s="513">
        <v>0</v>
      </c>
      <c r="J10" s="517">
        <f t="shared" ref="J10:J16" si="1">SUM(H10:I10)</f>
        <v>14</v>
      </c>
      <c r="K10" s="514">
        <v>0</v>
      </c>
      <c r="L10" s="513">
        <v>0</v>
      </c>
      <c r="M10" s="509">
        <f t="shared" ref="M10:M16" si="2">SUM(K10:L10)</f>
        <v>0</v>
      </c>
      <c r="N10" s="269">
        <f t="shared" ref="N10:O16" si="3">B10+E10+H10+K10</f>
        <v>45</v>
      </c>
      <c r="O10" s="510">
        <v>9</v>
      </c>
      <c r="P10" s="511">
        <f t="shared" ref="P10:P16" si="4">SUM(N10:O10)</f>
        <v>54</v>
      </c>
      <c r="Q10" s="14"/>
      <c r="R10" s="14"/>
    </row>
    <row r="11" spans="1:42" s="149" customFormat="1" ht="27" customHeight="1" x14ac:dyDescent="0.35">
      <c r="A11" s="515" t="s">
        <v>66</v>
      </c>
      <c r="B11" s="509">
        <v>15</v>
      </c>
      <c r="C11" s="513">
        <v>16</v>
      </c>
      <c r="D11" s="518">
        <f t="shared" ref="D11:D16" si="5">SUM(B11:C11)</f>
        <v>31</v>
      </c>
      <c r="E11" s="509">
        <v>26</v>
      </c>
      <c r="F11" s="513">
        <v>20</v>
      </c>
      <c r="G11" s="517">
        <f t="shared" si="0"/>
        <v>46</v>
      </c>
      <c r="H11" s="509">
        <v>0</v>
      </c>
      <c r="I11" s="513">
        <v>0</v>
      </c>
      <c r="J11" s="517">
        <f t="shared" si="1"/>
        <v>0</v>
      </c>
      <c r="K11" s="514">
        <v>0</v>
      </c>
      <c r="L11" s="513">
        <v>0</v>
      </c>
      <c r="M11" s="509">
        <f t="shared" si="2"/>
        <v>0</v>
      </c>
      <c r="N11" s="269">
        <f t="shared" si="3"/>
        <v>41</v>
      </c>
      <c r="O11" s="510">
        <f t="shared" si="3"/>
        <v>36</v>
      </c>
      <c r="P11" s="511">
        <f t="shared" si="4"/>
        <v>77</v>
      </c>
      <c r="Q11" s="148"/>
      <c r="R11" s="148"/>
    </row>
    <row r="12" spans="1:42" ht="27" customHeight="1" x14ac:dyDescent="0.35">
      <c r="A12" s="516" t="s">
        <v>59</v>
      </c>
      <c r="B12" s="115">
        <v>0</v>
      </c>
      <c r="C12" s="116">
        <v>3</v>
      </c>
      <c r="D12" s="957">
        <f t="shared" si="5"/>
        <v>3</v>
      </c>
      <c r="E12" s="115">
        <v>0</v>
      </c>
      <c r="F12" s="116">
        <v>3</v>
      </c>
      <c r="G12" s="128">
        <f t="shared" si="0"/>
        <v>3</v>
      </c>
      <c r="H12" s="115">
        <f>H23+H33</f>
        <v>0</v>
      </c>
      <c r="I12" s="116">
        <f>I23++I33</f>
        <v>0</v>
      </c>
      <c r="J12" s="128">
        <f t="shared" si="1"/>
        <v>0</v>
      </c>
      <c r="K12" s="118">
        <f>K23+K33</f>
        <v>0</v>
      </c>
      <c r="L12" s="116">
        <f>L23++L33</f>
        <v>0</v>
      </c>
      <c r="M12" s="126">
        <f t="shared" si="2"/>
        <v>0</v>
      </c>
      <c r="N12" s="120">
        <f t="shared" si="3"/>
        <v>0</v>
      </c>
      <c r="O12" s="645">
        <f t="shared" si="3"/>
        <v>6</v>
      </c>
      <c r="P12" s="646">
        <f t="shared" si="4"/>
        <v>6</v>
      </c>
      <c r="Q12" s="14"/>
      <c r="R12" s="14"/>
    </row>
    <row r="13" spans="1:42" ht="27" customHeight="1" x14ac:dyDescent="0.35">
      <c r="A13" s="921" t="s">
        <v>52</v>
      </c>
      <c r="B13" s="126">
        <f>SUM(B14:B16)</f>
        <v>77</v>
      </c>
      <c r="C13" s="126">
        <f t="shared" ref="C13:L13" si="6">SUM(C14:C16)</f>
        <v>38</v>
      </c>
      <c r="D13" s="126">
        <f t="shared" si="5"/>
        <v>115</v>
      </c>
      <c r="E13" s="126">
        <f t="shared" si="6"/>
        <v>69</v>
      </c>
      <c r="F13" s="126">
        <v>53</v>
      </c>
      <c r="G13" s="126">
        <v>122</v>
      </c>
      <c r="H13" s="126">
        <f t="shared" si="6"/>
        <v>63</v>
      </c>
      <c r="I13" s="126">
        <f t="shared" si="6"/>
        <v>34</v>
      </c>
      <c r="J13" s="126">
        <f t="shared" si="1"/>
        <v>97</v>
      </c>
      <c r="K13" s="126">
        <f t="shared" si="6"/>
        <v>33</v>
      </c>
      <c r="L13" s="126">
        <f t="shared" si="6"/>
        <v>0</v>
      </c>
      <c r="M13" s="126">
        <f t="shared" si="2"/>
        <v>33</v>
      </c>
      <c r="N13" s="120">
        <f t="shared" si="3"/>
        <v>242</v>
      </c>
      <c r="O13" s="645">
        <f t="shared" si="3"/>
        <v>125</v>
      </c>
      <c r="P13" s="646">
        <f t="shared" si="4"/>
        <v>367</v>
      </c>
      <c r="Q13" s="14"/>
      <c r="R13" s="14"/>
    </row>
    <row r="14" spans="1:42" s="149" customFormat="1" ht="27" customHeight="1" x14ac:dyDescent="0.35">
      <c r="A14" s="922" t="s">
        <v>18</v>
      </c>
      <c r="B14" s="126">
        <v>34</v>
      </c>
      <c r="C14" s="127">
        <v>15</v>
      </c>
      <c r="D14" s="126">
        <f t="shared" si="5"/>
        <v>49</v>
      </c>
      <c r="E14" s="129">
        <v>36</v>
      </c>
      <c r="F14" s="127">
        <v>16</v>
      </c>
      <c r="G14" s="126">
        <f t="shared" ref="G14:G16" si="7">SUM(E14:F14)</f>
        <v>52</v>
      </c>
      <c r="H14" s="126">
        <v>36</v>
      </c>
      <c r="I14" s="127">
        <v>1</v>
      </c>
      <c r="J14" s="126">
        <f t="shared" si="1"/>
        <v>37</v>
      </c>
      <c r="K14" s="129">
        <v>33</v>
      </c>
      <c r="L14" s="127">
        <v>0</v>
      </c>
      <c r="M14" s="126">
        <f t="shared" si="2"/>
        <v>33</v>
      </c>
      <c r="N14" s="120">
        <f t="shared" si="3"/>
        <v>139</v>
      </c>
      <c r="O14" s="645">
        <f t="shared" si="3"/>
        <v>32</v>
      </c>
      <c r="P14" s="646">
        <f t="shared" si="4"/>
        <v>171</v>
      </c>
      <c r="Q14" s="148"/>
      <c r="R14" s="148"/>
    </row>
    <row r="15" spans="1:42" ht="27" customHeight="1" x14ac:dyDescent="0.35">
      <c r="A15" s="923" t="s">
        <v>66</v>
      </c>
      <c r="B15" s="126">
        <v>34</v>
      </c>
      <c r="C15" s="127">
        <v>15</v>
      </c>
      <c r="D15" s="126">
        <f t="shared" si="5"/>
        <v>49</v>
      </c>
      <c r="E15" s="129">
        <v>25</v>
      </c>
      <c r="F15" s="127">
        <v>28</v>
      </c>
      <c r="G15" s="126">
        <f t="shared" si="7"/>
        <v>53</v>
      </c>
      <c r="H15" s="126">
        <v>18</v>
      </c>
      <c r="I15" s="127">
        <v>23</v>
      </c>
      <c r="J15" s="126">
        <f t="shared" si="1"/>
        <v>41</v>
      </c>
      <c r="K15" s="129">
        <v>0</v>
      </c>
      <c r="L15" s="127">
        <v>0</v>
      </c>
      <c r="M15" s="126">
        <f t="shared" si="2"/>
        <v>0</v>
      </c>
      <c r="N15" s="120">
        <f t="shared" si="3"/>
        <v>77</v>
      </c>
      <c r="O15" s="645">
        <f t="shared" si="3"/>
        <v>66</v>
      </c>
      <c r="P15" s="646">
        <f t="shared" si="4"/>
        <v>143</v>
      </c>
      <c r="Q15" s="14"/>
      <c r="R15" s="14"/>
    </row>
    <row r="16" spans="1:42" ht="27" customHeight="1" thickBot="1" x14ac:dyDescent="0.4">
      <c r="A16" s="924" t="s">
        <v>59</v>
      </c>
      <c r="B16" s="115">
        <v>9</v>
      </c>
      <c r="C16" s="116">
        <v>8</v>
      </c>
      <c r="D16" s="126">
        <f t="shared" si="5"/>
        <v>17</v>
      </c>
      <c r="E16" s="118">
        <v>8</v>
      </c>
      <c r="F16" s="116">
        <v>9</v>
      </c>
      <c r="G16" s="126">
        <f t="shared" si="7"/>
        <v>17</v>
      </c>
      <c r="H16" s="115">
        <v>9</v>
      </c>
      <c r="I16" s="116">
        <v>10</v>
      </c>
      <c r="J16" s="126">
        <f t="shared" si="1"/>
        <v>19</v>
      </c>
      <c r="K16" s="118">
        <f>K27+K37</f>
        <v>0</v>
      </c>
      <c r="L16" s="116">
        <v>0</v>
      </c>
      <c r="M16" s="126">
        <f t="shared" si="2"/>
        <v>0</v>
      </c>
      <c r="N16" s="120">
        <f t="shared" si="3"/>
        <v>26</v>
      </c>
      <c r="O16" s="645">
        <f t="shared" si="3"/>
        <v>27</v>
      </c>
      <c r="P16" s="646">
        <f t="shared" si="4"/>
        <v>53</v>
      </c>
      <c r="Q16" s="14"/>
      <c r="R16" s="14"/>
    </row>
    <row r="17" spans="1:18" ht="27" customHeight="1" thickBot="1" x14ac:dyDescent="0.4">
      <c r="A17" s="925" t="s">
        <v>10</v>
      </c>
      <c r="B17" s="193">
        <f t="shared" ref="B17:M17" si="8">SUM(B9,B13)</f>
        <v>107</v>
      </c>
      <c r="C17" s="193">
        <f t="shared" si="8"/>
        <v>61</v>
      </c>
      <c r="D17" s="193">
        <f t="shared" si="8"/>
        <v>168</v>
      </c>
      <c r="E17" s="191">
        <f t="shared" si="8"/>
        <v>111</v>
      </c>
      <c r="F17" s="221">
        <f t="shared" si="8"/>
        <v>81</v>
      </c>
      <c r="G17" s="484">
        <f t="shared" si="8"/>
        <v>192</v>
      </c>
      <c r="H17" s="191">
        <f t="shared" si="8"/>
        <v>77</v>
      </c>
      <c r="I17" s="221">
        <f t="shared" si="8"/>
        <v>34</v>
      </c>
      <c r="J17" s="484">
        <f t="shared" si="8"/>
        <v>111</v>
      </c>
      <c r="K17" s="964">
        <f t="shared" si="8"/>
        <v>33</v>
      </c>
      <c r="L17" s="193">
        <f t="shared" si="8"/>
        <v>0</v>
      </c>
      <c r="M17" s="193">
        <f t="shared" si="8"/>
        <v>33</v>
      </c>
      <c r="N17" s="193">
        <f>SUM(N9,N13)</f>
        <v>328</v>
      </c>
      <c r="O17" s="193">
        <f>SUM(O9,O13)</f>
        <v>176</v>
      </c>
      <c r="P17" s="801">
        <f>SUM(P9,P13)</f>
        <v>504</v>
      </c>
      <c r="Q17" s="14"/>
      <c r="R17" s="14"/>
    </row>
    <row r="18" spans="1:18" ht="27" customHeight="1" thickBot="1" x14ac:dyDescent="0.4">
      <c r="A18" s="925" t="s">
        <v>14</v>
      </c>
      <c r="B18" s="926"/>
      <c r="C18" s="927"/>
      <c r="D18" s="966"/>
      <c r="E18" s="712"/>
      <c r="F18" s="677"/>
      <c r="G18" s="713"/>
      <c r="H18" s="712"/>
      <c r="I18" s="677"/>
      <c r="J18" s="713"/>
      <c r="K18" s="708"/>
      <c r="L18" s="708"/>
      <c r="M18" s="929"/>
      <c r="N18" s="930"/>
      <c r="O18" s="928"/>
      <c r="P18" s="931"/>
      <c r="Q18" s="14"/>
      <c r="R18" s="14"/>
    </row>
    <row r="19" spans="1:18" ht="25.5" customHeight="1" x14ac:dyDescent="0.35">
      <c r="A19" s="925" t="s">
        <v>9</v>
      </c>
      <c r="B19" s="932"/>
      <c r="C19" s="933"/>
      <c r="D19" s="936"/>
      <c r="E19" s="932"/>
      <c r="F19" s="933"/>
      <c r="G19" s="934"/>
      <c r="H19" s="932"/>
      <c r="I19" s="933" t="s">
        <v>5</v>
      </c>
      <c r="J19" s="934"/>
      <c r="K19" s="935"/>
      <c r="L19" s="933"/>
      <c r="M19" s="934"/>
      <c r="N19" s="788"/>
      <c r="O19" s="937"/>
      <c r="P19" s="938"/>
      <c r="Q19" s="11"/>
      <c r="R19" s="11"/>
    </row>
    <row r="20" spans="1:18" ht="24.95" customHeight="1" x14ac:dyDescent="0.35">
      <c r="A20" s="939" t="s">
        <v>51</v>
      </c>
      <c r="B20" s="126">
        <f>SUM(B21:B23)</f>
        <v>30</v>
      </c>
      <c r="C20" s="126">
        <f t="shared" ref="C20:L20" si="9">SUM(C21:C23)</f>
        <v>23</v>
      </c>
      <c r="D20" s="957">
        <f>SUM(B20:C20)</f>
        <v>53</v>
      </c>
      <c r="E20" s="126">
        <f t="shared" si="9"/>
        <v>42</v>
      </c>
      <c r="F20" s="127">
        <f t="shared" si="9"/>
        <v>28</v>
      </c>
      <c r="G20" s="128">
        <f>SUM(E20:F20)</f>
        <v>70</v>
      </c>
      <c r="H20" s="126">
        <f>SUM(H21:H23)</f>
        <v>14</v>
      </c>
      <c r="I20" s="127">
        <f t="shared" si="9"/>
        <v>0</v>
      </c>
      <c r="J20" s="128">
        <f>SUM(H20:I20)</f>
        <v>14</v>
      </c>
      <c r="K20" s="129">
        <f t="shared" si="9"/>
        <v>0</v>
      </c>
      <c r="L20" s="126">
        <f t="shared" si="9"/>
        <v>0</v>
      </c>
      <c r="M20" s="126">
        <f>SUM(K20:L20)</f>
        <v>0</v>
      </c>
      <c r="N20" s="120">
        <f>B20+E20+H20+K20</f>
        <v>86</v>
      </c>
      <c r="O20" s="645">
        <f>C20+F20+I20+L20</f>
        <v>51</v>
      </c>
      <c r="P20" s="646">
        <f>SUM(N20:O20)</f>
        <v>137</v>
      </c>
      <c r="Q20" s="154"/>
      <c r="R20" s="154"/>
    </row>
    <row r="21" spans="1:18" ht="24.95" customHeight="1" x14ac:dyDescent="0.35">
      <c r="A21" s="940" t="s">
        <v>18</v>
      </c>
      <c r="B21" s="115">
        <f t="shared" ref="B21:C23" si="10">B10-B31</f>
        <v>15</v>
      </c>
      <c r="C21" s="115">
        <f t="shared" si="10"/>
        <v>4</v>
      </c>
      <c r="D21" s="130">
        <v>19</v>
      </c>
      <c r="E21" s="115">
        <f t="shared" ref="E21:F23" si="11">E10-E31</f>
        <v>16</v>
      </c>
      <c r="F21" s="116">
        <f t="shared" si="11"/>
        <v>5</v>
      </c>
      <c r="G21" s="128">
        <v>21</v>
      </c>
      <c r="H21" s="115">
        <f>H10-H31</f>
        <v>14</v>
      </c>
      <c r="I21" s="116">
        <f>I10-I31</f>
        <v>0</v>
      </c>
      <c r="J21" s="128">
        <v>14</v>
      </c>
      <c r="K21" s="118">
        <f>K10-K31</f>
        <v>0</v>
      </c>
      <c r="L21" s="115">
        <f>L10-L31</f>
        <v>0</v>
      </c>
      <c r="M21" s="129">
        <v>0</v>
      </c>
      <c r="N21" s="120">
        <f t="shared" ref="N21:O27" si="12">B21+E21+H21+K21</f>
        <v>45</v>
      </c>
      <c r="O21" s="645">
        <f t="shared" si="12"/>
        <v>9</v>
      </c>
      <c r="P21" s="646">
        <f t="shared" ref="P21:P23" si="13">SUM(N21:O21)</f>
        <v>54</v>
      </c>
      <c r="Q21" s="154"/>
      <c r="R21" s="154"/>
    </row>
    <row r="22" spans="1:18" ht="24.95" customHeight="1" x14ac:dyDescent="0.35">
      <c r="A22" s="941" t="s">
        <v>66</v>
      </c>
      <c r="B22" s="115">
        <f t="shared" si="10"/>
        <v>15</v>
      </c>
      <c r="C22" s="115">
        <f t="shared" si="10"/>
        <v>16</v>
      </c>
      <c r="D22" s="130">
        <v>31</v>
      </c>
      <c r="E22" s="115">
        <v>26</v>
      </c>
      <c r="F22" s="116">
        <f t="shared" si="11"/>
        <v>20</v>
      </c>
      <c r="G22" s="128">
        <v>46</v>
      </c>
      <c r="H22" s="115">
        <f>H11-H32</f>
        <v>0</v>
      </c>
      <c r="I22" s="116">
        <f>I11-I32</f>
        <v>0</v>
      </c>
      <c r="J22" s="128">
        <v>0</v>
      </c>
      <c r="K22" s="118">
        <f>K11-K32</f>
        <v>0</v>
      </c>
      <c r="L22" s="115">
        <f>L11-L32</f>
        <v>0</v>
      </c>
      <c r="M22" s="129">
        <v>0</v>
      </c>
      <c r="N22" s="120">
        <f t="shared" si="12"/>
        <v>41</v>
      </c>
      <c r="O22" s="645">
        <f t="shared" si="12"/>
        <v>36</v>
      </c>
      <c r="P22" s="646">
        <f t="shared" si="13"/>
        <v>77</v>
      </c>
      <c r="Q22" s="154"/>
      <c r="R22" s="154"/>
    </row>
    <row r="23" spans="1:18" ht="24.95" customHeight="1" x14ac:dyDescent="0.35">
      <c r="A23" s="924" t="s">
        <v>59</v>
      </c>
      <c r="B23" s="115">
        <f t="shared" si="10"/>
        <v>0</v>
      </c>
      <c r="C23" s="115">
        <f t="shared" si="10"/>
        <v>3</v>
      </c>
      <c r="D23" s="119">
        <v>3</v>
      </c>
      <c r="E23" s="115">
        <f t="shared" si="11"/>
        <v>0</v>
      </c>
      <c r="F23" s="116">
        <f t="shared" si="11"/>
        <v>3</v>
      </c>
      <c r="G23" s="117">
        <v>3</v>
      </c>
      <c r="H23" s="115">
        <v>0</v>
      </c>
      <c r="I23" s="116">
        <v>0</v>
      </c>
      <c r="J23" s="117">
        <f>H23+I23</f>
        <v>0</v>
      </c>
      <c r="K23" s="118">
        <v>0</v>
      </c>
      <c r="L23" s="115">
        <v>0</v>
      </c>
      <c r="M23" s="118">
        <f>SUM(K23:L23)</f>
        <v>0</v>
      </c>
      <c r="N23" s="120">
        <f t="shared" si="12"/>
        <v>0</v>
      </c>
      <c r="O23" s="645">
        <f t="shared" si="12"/>
        <v>6</v>
      </c>
      <c r="P23" s="646">
        <f t="shared" si="13"/>
        <v>6</v>
      </c>
      <c r="Q23" s="154"/>
      <c r="R23" s="154"/>
    </row>
    <row r="24" spans="1:18" ht="24.95" customHeight="1" x14ac:dyDescent="0.35">
      <c r="A24" s="921" t="s">
        <v>52</v>
      </c>
      <c r="B24" s="126">
        <f>SUM(B25:B27)</f>
        <v>77</v>
      </c>
      <c r="C24" s="126">
        <f t="shared" ref="C24:L24" si="14">SUM(C25:C27)</f>
        <v>38</v>
      </c>
      <c r="D24" s="126">
        <f>SUM(B24:C24)</f>
        <v>115</v>
      </c>
      <c r="E24" s="126">
        <f t="shared" si="14"/>
        <v>69</v>
      </c>
      <c r="F24" s="126">
        <v>53</v>
      </c>
      <c r="G24" s="126">
        <f>SUM(E24:F24)</f>
        <v>122</v>
      </c>
      <c r="H24" s="126">
        <f t="shared" si="14"/>
        <v>63</v>
      </c>
      <c r="I24" s="126">
        <f t="shared" si="14"/>
        <v>34</v>
      </c>
      <c r="J24" s="126">
        <f>SUM(H24:I24)</f>
        <v>97</v>
      </c>
      <c r="K24" s="126">
        <v>33</v>
      </c>
      <c r="L24" s="126">
        <f t="shared" si="14"/>
        <v>0</v>
      </c>
      <c r="M24" s="126">
        <f>SUM(K24:L24)</f>
        <v>33</v>
      </c>
      <c r="N24" s="120">
        <f t="shared" si="12"/>
        <v>242</v>
      </c>
      <c r="O24" s="120">
        <f t="shared" ref="O24" si="15">C24+F24+I24+L24</f>
        <v>125</v>
      </c>
      <c r="P24" s="120">
        <f t="shared" ref="P24" si="16">D24+G24+J24+M24</f>
        <v>367</v>
      </c>
      <c r="Q24" s="154"/>
      <c r="R24" s="154"/>
    </row>
    <row r="25" spans="1:18" ht="24.95" customHeight="1" x14ac:dyDescent="0.35">
      <c r="A25" s="922" t="s">
        <v>18</v>
      </c>
      <c r="B25" s="115">
        <f t="shared" ref="B25:C27" si="17">B14-B35</f>
        <v>34</v>
      </c>
      <c r="C25" s="115">
        <f t="shared" si="17"/>
        <v>15</v>
      </c>
      <c r="D25" s="128">
        <v>49</v>
      </c>
      <c r="E25" s="115">
        <f t="shared" ref="E25:F27" si="18">E14-E35</f>
        <v>36</v>
      </c>
      <c r="F25" s="115">
        <f t="shared" si="18"/>
        <v>16</v>
      </c>
      <c r="G25" s="647">
        <v>52</v>
      </c>
      <c r="H25" s="115">
        <f t="shared" ref="H25:I27" si="19">H14-H35</f>
        <v>36</v>
      </c>
      <c r="I25" s="115">
        <f t="shared" si="19"/>
        <v>1</v>
      </c>
      <c r="J25" s="1073">
        <v>37</v>
      </c>
      <c r="K25" s="115">
        <v>33</v>
      </c>
      <c r="L25" s="115">
        <f t="shared" ref="K25:L27" si="20">L14-L35</f>
        <v>0</v>
      </c>
      <c r="M25" s="129">
        <v>33</v>
      </c>
      <c r="N25" s="120">
        <f t="shared" si="12"/>
        <v>139</v>
      </c>
      <c r="O25" s="120">
        <f t="shared" si="12"/>
        <v>32</v>
      </c>
      <c r="P25" s="646">
        <f t="shared" ref="P25:P27" si="21">SUM(N25:O25)</f>
        <v>171</v>
      </c>
      <c r="Q25" s="154"/>
      <c r="R25" s="154"/>
    </row>
    <row r="26" spans="1:18" ht="24.95" customHeight="1" x14ac:dyDescent="0.35">
      <c r="A26" s="941" t="s">
        <v>66</v>
      </c>
      <c r="B26" s="115">
        <v>34</v>
      </c>
      <c r="C26" s="115">
        <f t="shared" si="17"/>
        <v>15</v>
      </c>
      <c r="D26" s="128">
        <v>49</v>
      </c>
      <c r="E26" s="115">
        <f t="shared" si="18"/>
        <v>25</v>
      </c>
      <c r="F26" s="115">
        <v>28</v>
      </c>
      <c r="G26" s="647">
        <v>53</v>
      </c>
      <c r="H26" s="115">
        <f t="shared" si="19"/>
        <v>18</v>
      </c>
      <c r="I26" s="115">
        <f t="shared" si="19"/>
        <v>23</v>
      </c>
      <c r="J26" s="1073">
        <v>41</v>
      </c>
      <c r="K26" s="115">
        <f t="shared" si="20"/>
        <v>0</v>
      </c>
      <c r="L26" s="115">
        <f t="shared" si="20"/>
        <v>0</v>
      </c>
      <c r="M26" s="129">
        <v>0</v>
      </c>
      <c r="N26" s="120">
        <f t="shared" si="12"/>
        <v>77</v>
      </c>
      <c r="O26" s="645">
        <f t="shared" si="12"/>
        <v>66</v>
      </c>
      <c r="P26" s="646">
        <f t="shared" si="21"/>
        <v>143</v>
      </c>
      <c r="Q26" s="154"/>
      <c r="R26" s="154"/>
    </row>
    <row r="27" spans="1:18" ht="24.95" customHeight="1" thickBot="1" x14ac:dyDescent="0.4">
      <c r="A27" s="924" t="s">
        <v>59</v>
      </c>
      <c r="B27" s="115">
        <f t="shared" si="17"/>
        <v>9</v>
      </c>
      <c r="C27" s="115">
        <f t="shared" si="17"/>
        <v>8</v>
      </c>
      <c r="D27" s="117">
        <v>17</v>
      </c>
      <c r="E27" s="115">
        <f t="shared" si="18"/>
        <v>8</v>
      </c>
      <c r="F27" s="115">
        <f t="shared" si="18"/>
        <v>9</v>
      </c>
      <c r="G27" s="656">
        <f>SUM(E27:F27)</f>
        <v>17</v>
      </c>
      <c r="H27" s="115">
        <f t="shared" si="19"/>
        <v>9</v>
      </c>
      <c r="I27" s="115">
        <f t="shared" si="19"/>
        <v>10</v>
      </c>
      <c r="J27" s="648">
        <v>19</v>
      </c>
      <c r="K27" s="115">
        <v>0</v>
      </c>
      <c r="L27" s="115">
        <f t="shared" si="20"/>
        <v>0</v>
      </c>
      <c r="M27" s="118">
        <f>SUM(K27:L27)</f>
        <v>0</v>
      </c>
      <c r="N27" s="120">
        <f t="shared" si="12"/>
        <v>26</v>
      </c>
      <c r="O27" s="645">
        <f t="shared" si="12"/>
        <v>27</v>
      </c>
      <c r="P27" s="646">
        <f t="shared" si="21"/>
        <v>53</v>
      </c>
      <c r="Q27" s="154"/>
      <c r="R27" s="154"/>
    </row>
    <row r="28" spans="1:18" ht="32.25" customHeight="1" thickBot="1" x14ac:dyDescent="0.4">
      <c r="A28" s="942" t="s">
        <v>6</v>
      </c>
      <c r="B28" s="943">
        <f>B20+B24</f>
        <v>107</v>
      </c>
      <c r="C28" s="943">
        <f t="shared" ref="C28:M28" si="22">C20+C24</f>
        <v>61</v>
      </c>
      <c r="D28" s="658">
        <f t="shared" si="22"/>
        <v>168</v>
      </c>
      <c r="E28" s="943">
        <f t="shared" si="22"/>
        <v>111</v>
      </c>
      <c r="F28" s="844">
        <f t="shared" si="22"/>
        <v>81</v>
      </c>
      <c r="G28" s="845">
        <f t="shared" si="22"/>
        <v>192</v>
      </c>
      <c r="H28" s="943">
        <v>77</v>
      </c>
      <c r="I28" s="844">
        <f t="shared" si="22"/>
        <v>34</v>
      </c>
      <c r="J28" s="844">
        <f t="shared" si="22"/>
        <v>111</v>
      </c>
      <c r="K28" s="965">
        <f t="shared" si="22"/>
        <v>33</v>
      </c>
      <c r="L28" s="943">
        <f t="shared" si="22"/>
        <v>0</v>
      </c>
      <c r="M28" s="943">
        <f t="shared" si="22"/>
        <v>33</v>
      </c>
      <c r="N28" s="944">
        <f>N20+N24</f>
        <v>328</v>
      </c>
      <c r="O28" s="944">
        <f>O20+O24</f>
        <v>176</v>
      </c>
      <c r="P28" s="963">
        <f>P20+P24</f>
        <v>504</v>
      </c>
      <c r="Q28" s="154"/>
      <c r="R28" s="154"/>
    </row>
    <row r="29" spans="1:18" ht="27.75" customHeight="1" x14ac:dyDescent="0.35">
      <c r="A29" s="945" t="s">
        <v>15</v>
      </c>
      <c r="B29" s="946"/>
      <c r="C29" s="833"/>
      <c r="D29" s="948"/>
      <c r="E29" s="946"/>
      <c r="F29" s="833"/>
      <c r="G29" s="947"/>
      <c r="H29" s="949"/>
      <c r="I29" s="950"/>
      <c r="J29" s="951"/>
      <c r="K29" s="952"/>
      <c r="L29" s="950"/>
      <c r="M29" s="953"/>
      <c r="N29" s="954"/>
      <c r="O29" s="955"/>
      <c r="P29" s="956"/>
      <c r="Q29" s="15"/>
      <c r="R29" s="15"/>
    </row>
    <row r="30" spans="1:18" ht="32.25" customHeight="1" x14ac:dyDescent="0.35">
      <c r="A30" s="939" t="s">
        <v>51</v>
      </c>
      <c r="B30" s="126">
        <f>SUM(B31:B33)</f>
        <v>0</v>
      </c>
      <c r="C30" s="126">
        <f t="shared" ref="C30:M30" si="23">SUM(C31:C33)</f>
        <v>0</v>
      </c>
      <c r="D30" s="957">
        <f t="shared" si="23"/>
        <v>0</v>
      </c>
      <c r="E30" s="126">
        <f t="shared" si="23"/>
        <v>0</v>
      </c>
      <c r="F30" s="127">
        <f t="shared" si="23"/>
        <v>0</v>
      </c>
      <c r="G30" s="128">
        <f t="shared" si="23"/>
        <v>0</v>
      </c>
      <c r="H30" s="126">
        <f t="shared" si="23"/>
        <v>0</v>
      </c>
      <c r="I30" s="127">
        <f t="shared" si="23"/>
        <v>0</v>
      </c>
      <c r="J30" s="128">
        <f t="shared" si="23"/>
        <v>0</v>
      </c>
      <c r="K30" s="129">
        <f t="shared" si="23"/>
        <v>0</v>
      </c>
      <c r="L30" s="126">
        <f t="shared" si="23"/>
        <v>0</v>
      </c>
      <c r="M30" s="126">
        <f t="shared" si="23"/>
        <v>0</v>
      </c>
      <c r="N30" s="120">
        <f>B30+E30+H30+K30</f>
        <v>0</v>
      </c>
      <c r="O30" s="645">
        <f>C30+F30+I30+L30</f>
        <v>0</v>
      </c>
      <c r="P30" s="646">
        <f>SUM(N30:O30)</f>
        <v>0</v>
      </c>
      <c r="Q30" s="16"/>
      <c r="R30" s="16"/>
    </row>
    <row r="31" spans="1:18" ht="32.25" customHeight="1" x14ac:dyDescent="0.35">
      <c r="A31" s="940" t="s">
        <v>18</v>
      </c>
      <c r="B31" s="126">
        <v>0</v>
      </c>
      <c r="C31" s="127">
        <v>0</v>
      </c>
      <c r="D31" s="130">
        <v>0</v>
      </c>
      <c r="E31" s="126">
        <v>0</v>
      </c>
      <c r="F31" s="127">
        <v>0</v>
      </c>
      <c r="G31" s="128">
        <v>0</v>
      </c>
      <c r="H31" s="126">
        <v>0</v>
      </c>
      <c r="I31" s="127">
        <v>0</v>
      </c>
      <c r="J31" s="128">
        <v>0</v>
      </c>
      <c r="K31" s="647">
        <v>0</v>
      </c>
      <c r="L31" s="127">
        <v>0</v>
      </c>
      <c r="M31" s="129">
        <v>0</v>
      </c>
      <c r="N31" s="120">
        <f t="shared" ref="N31:O37" si="24">B31+E31+H31+K31</f>
        <v>0</v>
      </c>
      <c r="O31" s="645">
        <f t="shared" si="24"/>
        <v>0</v>
      </c>
      <c r="P31" s="646">
        <f t="shared" ref="P31:P33" si="25">SUM(N31:O31)</f>
        <v>0</v>
      </c>
      <c r="Q31" s="16"/>
      <c r="R31" s="16"/>
    </row>
    <row r="32" spans="1:18" ht="32.25" customHeight="1" x14ac:dyDescent="0.35">
      <c r="A32" s="941" t="s">
        <v>66</v>
      </c>
      <c r="B32" s="126">
        <v>0</v>
      </c>
      <c r="C32" s="127">
        <v>0</v>
      </c>
      <c r="D32" s="130">
        <v>0</v>
      </c>
      <c r="E32" s="126">
        <v>0</v>
      </c>
      <c r="F32" s="127">
        <v>0</v>
      </c>
      <c r="G32" s="128">
        <v>0</v>
      </c>
      <c r="H32" s="126">
        <v>0</v>
      </c>
      <c r="I32" s="127">
        <v>0</v>
      </c>
      <c r="J32" s="128">
        <f>H32+I32</f>
        <v>0</v>
      </c>
      <c r="K32" s="647">
        <v>0</v>
      </c>
      <c r="L32" s="127">
        <v>0</v>
      </c>
      <c r="M32" s="129">
        <v>0</v>
      </c>
      <c r="N32" s="120">
        <f t="shared" si="24"/>
        <v>0</v>
      </c>
      <c r="O32" s="645">
        <f t="shared" si="24"/>
        <v>0</v>
      </c>
      <c r="P32" s="646">
        <f t="shared" si="25"/>
        <v>0</v>
      </c>
      <c r="Q32" s="16"/>
      <c r="R32" s="16"/>
    </row>
    <row r="33" spans="1:18" ht="26.25" customHeight="1" x14ac:dyDescent="0.35">
      <c r="A33" s="924" t="s">
        <v>59</v>
      </c>
      <c r="B33" s="115">
        <v>0</v>
      </c>
      <c r="C33" s="116">
        <v>0</v>
      </c>
      <c r="D33" s="119">
        <f>C33+B33</f>
        <v>0</v>
      </c>
      <c r="E33" s="115">
        <v>0</v>
      </c>
      <c r="F33" s="116">
        <v>0</v>
      </c>
      <c r="G33" s="117">
        <f>SUM(E33:F33)</f>
        <v>0</v>
      </c>
      <c r="H33" s="115">
        <v>0</v>
      </c>
      <c r="I33" s="116">
        <v>0</v>
      </c>
      <c r="J33" s="117">
        <f>H33+I33</f>
        <v>0</v>
      </c>
      <c r="K33" s="656">
        <v>0</v>
      </c>
      <c r="L33" s="116">
        <v>0</v>
      </c>
      <c r="M33" s="118">
        <f>SUM(K33:L33)</f>
        <v>0</v>
      </c>
      <c r="N33" s="120">
        <f t="shared" si="24"/>
        <v>0</v>
      </c>
      <c r="O33" s="645">
        <f t="shared" si="24"/>
        <v>0</v>
      </c>
      <c r="P33" s="646">
        <f t="shared" si="25"/>
        <v>0</v>
      </c>
      <c r="Q33" s="15"/>
      <c r="R33" s="15"/>
    </row>
    <row r="34" spans="1:18" ht="30.6" customHeight="1" x14ac:dyDescent="0.35">
      <c r="A34" s="921" t="s">
        <v>52</v>
      </c>
      <c r="B34" s="126">
        <v>0</v>
      </c>
      <c r="C34" s="126">
        <f t="shared" ref="C34:K34" si="26">SUM(C35:C37)</f>
        <v>0</v>
      </c>
      <c r="D34" s="126">
        <v>0</v>
      </c>
      <c r="E34" s="126">
        <f t="shared" si="26"/>
        <v>0</v>
      </c>
      <c r="F34" s="126">
        <v>0</v>
      </c>
      <c r="G34" s="126">
        <v>0</v>
      </c>
      <c r="H34" s="126">
        <f t="shared" si="26"/>
        <v>0</v>
      </c>
      <c r="I34" s="126">
        <f t="shared" si="26"/>
        <v>0</v>
      </c>
      <c r="J34" s="126">
        <f t="shared" si="26"/>
        <v>0</v>
      </c>
      <c r="K34" s="126">
        <f t="shared" si="26"/>
        <v>0</v>
      </c>
      <c r="L34" s="126">
        <f>SUM(L35:L37)</f>
        <v>0</v>
      </c>
      <c r="M34" s="126">
        <f>SUM(M35:M37)</f>
        <v>0</v>
      </c>
      <c r="N34" s="120">
        <f t="shared" si="24"/>
        <v>0</v>
      </c>
      <c r="O34" s="645">
        <f t="shared" si="24"/>
        <v>0</v>
      </c>
      <c r="P34" s="646">
        <f t="shared" ref="P34:P37" si="27">SUM(N34:O34)</f>
        <v>0</v>
      </c>
      <c r="Q34" s="15"/>
      <c r="R34" s="15"/>
    </row>
    <row r="35" spans="1:18" ht="30.6" customHeight="1" x14ac:dyDescent="0.35">
      <c r="A35" s="922" t="s">
        <v>18</v>
      </c>
      <c r="B35" s="126">
        <v>0</v>
      </c>
      <c r="C35" s="127">
        <v>0</v>
      </c>
      <c r="D35" s="128">
        <v>0</v>
      </c>
      <c r="E35" s="647">
        <v>0</v>
      </c>
      <c r="F35" s="127">
        <v>0</v>
      </c>
      <c r="G35" s="129">
        <v>0</v>
      </c>
      <c r="H35" s="957">
        <v>0</v>
      </c>
      <c r="I35" s="127">
        <v>0</v>
      </c>
      <c r="J35" s="129">
        <v>0</v>
      </c>
      <c r="K35" s="957">
        <v>0</v>
      </c>
      <c r="L35" s="127">
        <v>0</v>
      </c>
      <c r="M35" s="129">
        <v>0</v>
      </c>
      <c r="N35" s="120">
        <f t="shared" si="24"/>
        <v>0</v>
      </c>
      <c r="O35" s="645">
        <f t="shared" si="24"/>
        <v>0</v>
      </c>
      <c r="P35" s="646">
        <f t="shared" si="27"/>
        <v>0</v>
      </c>
      <c r="Q35" s="15"/>
      <c r="R35" s="15"/>
    </row>
    <row r="36" spans="1:18" ht="30.75" customHeight="1" x14ac:dyDescent="0.35">
      <c r="A36" s="941" t="s">
        <v>66</v>
      </c>
      <c r="B36" s="126">
        <v>0</v>
      </c>
      <c r="C36" s="127">
        <v>0</v>
      </c>
      <c r="D36" s="128">
        <v>0</v>
      </c>
      <c r="E36" s="647">
        <v>0</v>
      </c>
      <c r="F36" s="127">
        <v>0</v>
      </c>
      <c r="G36" s="129">
        <v>0</v>
      </c>
      <c r="H36" s="957">
        <v>0</v>
      </c>
      <c r="I36" s="127">
        <v>0</v>
      </c>
      <c r="J36" s="129">
        <v>0</v>
      </c>
      <c r="K36" s="957">
        <v>0</v>
      </c>
      <c r="L36" s="127">
        <v>0</v>
      </c>
      <c r="M36" s="129">
        <v>0</v>
      </c>
      <c r="N36" s="120">
        <f t="shared" si="24"/>
        <v>0</v>
      </c>
      <c r="O36" s="645">
        <f t="shared" si="24"/>
        <v>0</v>
      </c>
      <c r="P36" s="646">
        <f t="shared" si="27"/>
        <v>0</v>
      </c>
      <c r="Q36" s="15"/>
      <c r="R36" s="15"/>
    </row>
    <row r="37" spans="1:18" ht="24.95" customHeight="1" thickBot="1" x14ac:dyDescent="0.4">
      <c r="A37" s="924" t="s">
        <v>59</v>
      </c>
      <c r="B37" s="115">
        <v>0</v>
      </c>
      <c r="C37" s="116">
        <v>0</v>
      </c>
      <c r="D37" s="117">
        <f>C37+B37</f>
        <v>0</v>
      </c>
      <c r="E37" s="656">
        <v>0</v>
      </c>
      <c r="F37" s="116">
        <v>0</v>
      </c>
      <c r="G37" s="118">
        <f>SUM(E37:F37)</f>
        <v>0</v>
      </c>
      <c r="H37" s="657">
        <v>0</v>
      </c>
      <c r="I37" s="116">
        <v>0</v>
      </c>
      <c r="J37" s="118">
        <f>H37+I37</f>
        <v>0</v>
      </c>
      <c r="K37" s="657">
        <v>0</v>
      </c>
      <c r="L37" s="116">
        <v>0</v>
      </c>
      <c r="M37" s="118">
        <f>SUM(K37:L37)</f>
        <v>0</v>
      </c>
      <c r="N37" s="120">
        <f t="shared" si="24"/>
        <v>0</v>
      </c>
      <c r="O37" s="645">
        <f t="shared" si="24"/>
        <v>0</v>
      </c>
      <c r="P37" s="646">
        <f t="shared" si="27"/>
        <v>0</v>
      </c>
      <c r="Q37" s="154"/>
      <c r="R37" s="154"/>
    </row>
    <row r="38" spans="1:18" ht="30" customHeight="1" thickBot="1" x14ac:dyDescent="0.4">
      <c r="A38" s="958" t="s">
        <v>11</v>
      </c>
      <c r="B38" s="658">
        <f>B30+B34</f>
        <v>0</v>
      </c>
      <c r="C38" s="658">
        <f t="shared" ref="C38:P38" si="28">C30+C34</f>
        <v>0</v>
      </c>
      <c r="D38" s="658">
        <f t="shared" si="28"/>
        <v>0</v>
      </c>
      <c r="E38" s="658">
        <f t="shared" si="28"/>
        <v>0</v>
      </c>
      <c r="F38" s="658">
        <f t="shared" si="28"/>
        <v>0</v>
      </c>
      <c r="G38" s="658">
        <f t="shared" si="28"/>
        <v>0</v>
      </c>
      <c r="H38" s="658">
        <f t="shared" si="28"/>
        <v>0</v>
      </c>
      <c r="I38" s="658">
        <f t="shared" si="28"/>
        <v>0</v>
      </c>
      <c r="J38" s="658">
        <f t="shared" si="28"/>
        <v>0</v>
      </c>
      <c r="K38" s="658">
        <f t="shared" si="28"/>
        <v>0</v>
      </c>
      <c r="L38" s="658">
        <f t="shared" si="28"/>
        <v>0</v>
      </c>
      <c r="M38" s="658">
        <f t="shared" si="28"/>
        <v>0</v>
      </c>
      <c r="N38" s="658">
        <f t="shared" si="28"/>
        <v>0</v>
      </c>
      <c r="O38" s="658">
        <f t="shared" si="28"/>
        <v>0</v>
      </c>
      <c r="P38" s="659">
        <f t="shared" si="28"/>
        <v>0</v>
      </c>
      <c r="Q38" s="17"/>
      <c r="R38" s="17"/>
    </row>
    <row r="39" spans="1:18" ht="26.25" thickBot="1" x14ac:dyDescent="0.4">
      <c r="A39" s="959" t="s">
        <v>8</v>
      </c>
      <c r="B39" s="131">
        <f>B28</f>
        <v>107</v>
      </c>
      <c r="C39" s="131">
        <f t="shared" ref="C39:P39" si="29">C28</f>
        <v>61</v>
      </c>
      <c r="D39" s="131">
        <f t="shared" si="29"/>
        <v>168</v>
      </c>
      <c r="E39" s="131">
        <f t="shared" si="29"/>
        <v>111</v>
      </c>
      <c r="F39" s="131">
        <f t="shared" si="29"/>
        <v>81</v>
      </c>
      <c r="G39" s="131">
        <f t="shared" si="29"/>
        <v>192</v>
      </c>
      <c r="H39" s="131">
        <f t="shared" si="29"/>
        <v>77</v>
      </c>
      <c r="I39" s="131">
        <f t="shared" si="29"/>
        <v>34</v>
      </c>
      <c r="J39" s="131">
        <f t="shared" si="29"/>
        <v>111</v>
      </c>
      <c r="K39" s="131">
        <f t="shared" si="29"/>
        <v>33</v>
      </c>
      <c r="L39" s="131">
        <f t="shared" si="29"/>
        <v>0</v>
      </c>
      <c r="M39" s="131">
        <f t="shared" si="29"/>
        <v>33</v>
      </c>
      <c r="N39" s="131">
        <f t="shared" si="29"/>
        <v>328</v>
      </c>
      <c r="O39" s="131">
        <f t="shared" si="29"/>
        <v>176</v>
      </c>
      <c r="P39" s="131">
        <f t="shared" si="29"/>
        <v>504</v>
      </c>
      <c r="Q39" s="10"/>
      <c r="R39" s="10"/>
    </row>
    <row r="40" spans="1:18" ht="29.25" customHeight="1" thickBot="1" x14ac:dyDescent="0.4">
      <c r="A40" s="960" t="s">
        <v>15</v>
      </c>
      <c r="B40" s="131">
        <f t="shared" ref="B40:P40" si="30">B38</f>
        <v>0</v>
      </c>
      <c r="C40" s="131">
        <f t="shared" si="30"/>
        <v>0</v>
      </c>
      <c r="D40" s="131">
        <f t="shared" si="30"/>
        <v>0</v>
      </c>
      <c r="E40" s="131">
        <f t="shared" si="30"/>
        <v>0</v>
      </c>
      <c r="F40" s="131">
        <f t="shared" si="30"/>
        <v>0</v>
      </c>
      <c r="G40" s="131">
        <f t="shared" si="30"/>
        <v>0</v>
      </c>
      <c r="H40" s="131">
        <f t="shared" si="30"/>
        <v>0</v>
      </c>
      <c r="I40" s="131">
        <f t="shared" si="30"/>
        <v>0</v>
      </c>
      <c r="J40" s="131">
        <f t="shared" si="30"/>
        <v>0</v>
      </c>
      <c r="K40" s="131">
        <f t="shared" si="30"/>
        <v>0</v>
      </c>
      <c r="L40" s="131">
        <f t="shared" si="30"/>
        <v>0</v>
      </c>
      <c r="M40" s="131">
        <f t="shared" si="30"/>
        <v>0</v>
      </c>
      <c r="N40" s="131">
        <f t="shared" si="30"/>
        <v>0</v>
      </c>
      <c r="O40" s="735">
        <f t="shared" si="30"/>
        <v>0</v>
      </c>
      <c r="P40" s="363">
        <f t="shared" si="30"/>
        <v>0</v>
      </c>
      <c r="Q40" s="10"/>
      <c r="R40" s="10"/>
    </row>
    <row r="41" spans="1:18" ht="35.25" customHeight="1" thickBot="1" x14ac:dyDescent="0.4">
      <c r="A41" s="961" t="s">
        <v>12</v>
      </c>
      <c r="B41" s="661">
        <f>SUM(B39:B40)</f>
        <v>107</v>
      </c>
      <c r="C41" s="661">
        <f t="shared" ref="C41:P41" si="31">SUM(C39:C40)</f>
        <v>61</v>
      </c>
      <c r="D41" s="661">
        <f t="shared" si="31"/>
        <v>168</v>
      </c>
      <c r="E41" s="661">
        <f t="shared" si="31"/>
        <v>111</v>
      </c>
      <c r="F41" s="661">
        <f t="shared" si="31"/>
        <v>81</v>
      </c>
      <c r="G41" s="661">
        <f t="shared" si="31"/>
        <v>192</v>
      </c>
      <c r="H41" s="661">
        <f t="shared" si="31"/>
        <v>77</v>
      </c>
      <c r="I41" s="661">
        <f t="shared" si="31"/>
        <v>34</v>
      </c>
      <c r="J41" s="661">
        <f t="shared" si="31"/>
        <v>111</v>
      </c>
      <c r="K41" s="661">
        <f t="shared" si="31"/>
        <v>33</v>
      </c>
      <c r="L41" s="661">
        <f t="shared" si="31"/>
        <v>0</v>
      </c>
      <c r="M41" s="661">
        <f t="shared" si="31"/>
        <v>33</v>
      </c>
      <c r="N41" s="661">
        <f t="shared" si="31"/>
        <v>328</v>
      </c>
      <c r="O41" s="962">
        <f t="shared" si="31"/>
        <v>176</v>
      </c>
      <c r="P41" s="662">
        <f t="shared" si="31"/>
        <v>504</v>
      </c>
      <c r="Q41" s="10"/>
      <c r="R41" s="10"/>
    </row>
    <row r="42" spans="1:18" ht="9.75" customHeight="1" x14ac:dyDescent="0.35">
      <c r="A42" s="631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12"/>
    </row>
    <row r="43" spans="1:18" ht="45" customHeight="1" x14ac:dyDescent="0.35">
      <c r="A43" s="1207"/>
      <c r="B43" s="1207"/>
      <c r="C43" s="1207"/>
      <c r="D43" s="1207"/>
      <c r="E43" s="1207"/>
      <c r="F43" s="1207"/>
      <c r="G43" s="1207"/>
      <c r="H43" s="1207"/>
      <c r="I43" s="1207"/>
      <c r="J43" s="1207"/>
      <c r="K43" s="1207"/>
      <c r="L43" s="1207"/>
      <c r="M43" s="1207"/>
      <c r="N43" s="1207"/>
      <c r="O43" s="1207"/>
      <c r="P43" s="1207"/>
    </row>
    <row r="44" spans="1:18" x14ac:dyDescent="0.35">
      <c r="A44" s="1206"/>
      <c r="B44" s="1206"/>
      <c r="C44" s="1206"/>
      <c r="D44" s="1206"/>
      <c r="E44" s="1206"/>
      <c r="F44" s="1206"/>
      <c r="G44" s="1206"/>
      <c r="H44" s="1206"/>
      <c r="I44" s="1206"/>
      <c r="J44" s="1206"/>
      <c r="K44" s="1206"/>
      <c r="L44" s="1206"/>
      <c r="M44" s="1206"/>
      <c r="N44" s="1206"/>
      <c r="O44" s="1206"/>
      <c r="P44" s="1206"/>
    </row>
    <row r="45" spans="1:18" ht="45" customHeight="1" x14ac:dyDescent="0.35">
      <c r="A45" s="5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8" x14ac:dyDescent="0.35">
      <c r="A46" s="5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mergeCells count="11">
    <mergeCell ref="A5:A6"/>
    <mergeCell ref="A44:P44"/>
    <mergeCell ref="A43:P43"/>
    <mergeCell ref="A1:P1"/>
    <mergeCell ref="A3:P3"/>
    <mergeCell ref="A2:P2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2"/>
  <sheetViews>
    <sheetView zoomScale="50" zoomScaleNormal="50" workbookViewId="0">
      <selection activeCell="R34" sqref="R3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3.28515625" style="5" customWidth="1"/>
    <col min="16" max="16" width="13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3"/>
      <c r="R1" s="13"/>
      <c r="S1" s="13"/>
      <c r="T1" s="13"/>
    </row>
    <row r="2" spans="1:42" ht="35.25" customHeight="1" x14ac:dyDescent="0.35">
      <c r="A2" s="1210" t="s">
        <v>88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7.75" customHeight="1" x14ac:dyDescent="0.35">
      <c r="A3" s="1209" t="s">
        <v>96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014"/>
      <c r="R3" s="1014"/>
    </row>
    <row r="4" spans="1:42" ht="21" customHeight="1" thickBot="1" x14ac:dyDescent="0.4">
      <c r="A4" s="6"/>
    </row>
    <row r="5" spans="1:42" ht="45" customHeight="1" thickBot="1" x14ac:dyDescent="0.4">
      <c r="A5" s="1204" t="s">
        <v>7</v>
      </c>
      <c r="B5" s="1212" t="s">
        <v>0</v>
      </c>
      <c r="C5" s="1213"/>
      <c r="D5" s="1214"/>
      <c r="E5" s="1212" t="s">
        <v>1</v>
      </c>
      <c r="F5" s="1213"/>
      <c r="G5" s="1214"/>
      <c r="H5" s="1212" t="s">
        <v>2</v>
      </c>
      <c r="I5" s="1213"/>
      <c r="J5" s="1214"/>
      <c r="K5" s="1212" t="s">
        <v>3</v>
      </c>
      <c r="L5" s="1213"/>
      <c r="M5" s="1214"/>
      <c r="N5" s="1271" t="s">
        <v>22</v>
      </c>
      <c r="O5" s="1272"/>
      <c r="P5" s="1273"/>
      <c r="Q5" s="14"/>
      <c r="R5" s="14"/>
    </row>
    <row r="6" spans="1:42" ht="62.25" customHeight="1" thickBot="1" x14ac:dyDescent="0.4">
      <c r="A6" s="1205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30" t="s">
        <v>4</v>
      </c>
      <c r="Q6" s="14"/>
      <c r="R6" s="14"/>
    </row>
    <row r="7" spans="1:42" ht="24.95" customHeight="1" thickBot="1" x14ac:dyDescent="0.4">
      <c r="A7" s="98"/>
      <c r="B7" s="99"/>
      <c r="C7" s="100"/>
      <c r="D7" s="101"/>
      <c r="E7" s="99"/>
      <c r="F7" s="100"/>
      <c r="G7" s="101"/>
      <c r="H7" s="99"/>
      <c r="I7" s="100"/>
      <c r="J7" s="101"/>
      <c r="K7" s="102"/>
      <c r="L7" s="100"/>
      <c r="M7" s="101"/>
      <c r="N7" s="103"/>
      <c r="O7" s="104"/>
      <c r="P7" s="105"/>
      <c r="Q7" s="14"/>
      <c r="R7" s="14"/>
    </row>
    <row r="8" spans="1:42" ht="24.95" customHeight="1" x14ac:dyDescent="0.35">
      <c r="A8" s="23" t="s">
        <v>13</v>
      </c>
      <c r="B8" s="106"/>
      <c r="C8" s="107"/>
      <c r="D8" s="108"/>
      <c r="E8" s="109"/>
      <c r="F8" s="107"/>
      <c r="G8" s="110"/>
      <c r="H8" s="106"/>
      <c r="I8" s="107"/>
      <c r="J8" s="108"/>
      <c r="K8" s="109"/>
      <c r="L8" s="107"/>
      <c r="M8" s="110"/>
      <c r="N8" s="111"/>
      <c r="O8" s="107"/>
      <c r="P8" s="112"/>
      <c r="Q8" s="14"/>
      <c r="R8" s="14"/>
    </row>
    <row r="9" spans="1:42" ht="32.25" customHeight="1" x14ac:dyDescent="0.35">
      <c r="A9" s="113" t="s">
        <v>51</v>
      </c>
      <c r="B9" s="50">
        <f t="shared" ref="B9:M9" si="0">B15++B20</f>
        <v>0</v>
      </c>
      <c r="C9" s="28">
        <f t="shared" si="0"/>
        <v>0</v>
      </c>
      <c r="D9" s="26">
        <f t="shared" si="0"/>
        <v>0</v>
      </c>
      <c r="E9" s="29">
        <f t="shared" si="0"/>
        <v>0</v>
      </c>
      <c r="F9" s="28">
        <f t="shared" si="0"/>
        <v>0</v>
      </c>
      <c r="G9" s="25">
        <f t="shared" si="0"/>
        <v>0</v>
      </c>
      <c r="H9" s="50">
        <f t="shared" si="0"/>
        <v>0</v>
      </c>
      <c r="I9" s="28">
        <f t="shared" si="0"/>
        <v>0</v>
      </c>
      <c r="J9" s="26">
        <f t="shared" si="0"/>
        <v>0</v>
      </c>
      <c r="K9" s="29">
        <f t="shared" si="0"/>
        <v>0</v>
      </c>
      <c r="L9" s="28">
        <f t="shared" si="0"/>
        <v>0</v>
      </c>
      <c r="M9" s="28">
        <f t="shared" si="0"/>
        <v>0</v>
      </c>
      <c r="N9" s="51">
        <f t="shared" ref="N9:O11" si="1">B9+E9+H9+K9</f>
        <v>0</v>
      </c>
      <c r="O9" s="27">
        <f t="shared" si="1"/>
        <v>0</v>
      </c>
      <c r="P9" s="53">
        <f>SUM(N9:O9)</f>
        <v>0</v>
      </c>
      <c r="Q9" s="14"/>
      <c r="R9" s="14"/>
    </row>
    <row r="10" spans="1:42" ht="30" customHeight="1" x14ac:dyDescent="0.35">
      <c r="A10" s="74" t="s">
        <v>19</v>
      </c>
      <c r="B10" s="50">
        <v>0</v>
      </c>
      <c r="C10" s="28">
        <v>0</v>
      </c>
      <c r="D10" s="26">
        <f>B10+C10</f>
        <v>0</v>
      </c>
      <c r="E10" s="29">
        <v>13</v>
      </c>
      <c r="F10" s="28">
        <v>25</v>
      </c>
      <c r="G10" s="25">
        <f>E10+F10</f>
        <v>38</v>
      </c>
      <c r="H10" s="50">
        <v>13</v>
      </c>
      <c r="I10" s="28">
        <v>9</v>
      </c>
      <c r="J10" s="26">
        <f>H10+I10</f>
        <v>22</v>
      </c>
      <c r="K10" s="29">
        <v>10</v>
      </c>
      <c r="L10" s="28">
        <v>17</v>
      </c>
      <c r="M10" s="28">
        <f>K10+L10</f>
        <v>27</v>
      </c>
      <c r="N10" s="51">
        <f t="shared" si="1"/>
        <v>36</v>
      </c>
      <c r="O10" s="27">
        <f t="shared" si="1"/>
        <v>51</v>
      </c>
      <c r="P10" s="53">
        <f>N10+O10</f>
        <v>87</v>
      </c>
      <c r="Q10" s="14"/>
      <c r="R10" s="14"/>
    </row>
    <row r="11" spans="1:42" ht="24.95" customHeight="1" thickBot="1" x14ac:dyDescent="0.4">
      <c r="A11" s="74" t="s">
        <v>28</v>
      </c>
      <c r="B11" s="50">
        <v>0</v>
      </c>
      <c r="C11" s="28">
        <v>10</v>
      </c>
      <c r="D11" s="26">
        <f>B11+C11</f>
        <v>10</v>
      </c>
      <c r="E11" s="29">
        <v>0</v>
      </c>
      <c r="F11" s="28">
        <v>8</v>
      </c>
      <c r="G11" s="25">
        <f>E11+F11</f>
        <v>8</v>
      </c>
      <c r="H11" s="50">
        <v>0</v>
      </c>
      <c r="I11" s="28">
        <v>16</v>
      </c>
      <c r="J11" s="26">
        <f>H11+I11</f>
        <v>16</v>
      </c>
      <c r="K11" s="29">
        <v>0</v>
      </c>
      <c r="L11" s="28">
        <v>0</v>
      </c>
      <c r="M11" s="28">
        <f>K11+L11</f>
        <v>0</v>
      </c>
      <c r="N11" s="51">
        <f t="shared" si="1"/>
        <v>0</v>
      </c>
      <c r="O11" s="27">
        <f t="shared" si="1"/>
        <v>34</v>
      </c>
      <c r="P11" s="53">
        <f>N11+O11</f>
        <v>34</v>
      </c>
      <c r="Q11" s="14"/>
      <c r="R11" s="14"/>
    </row>
    <row r="12" spans="1:42" ht="30" customHeight="1" thickBot="1" x14ac:dyDescent="0.4">
      <c r="A12" s="19" t="s">
        <v>10</v>
      </c>
      <c r="B12" s="20">
        <f t="shared" ref="B12:P12" si="2">B10+B11</f>
        <v>0</v>
      </c>
      <c r="C12" s="20">
        <f t="shared" si="2"/>
        <v>10</v>
      </c>
      <c r="D12" s="22">
        <f t="shared" si="2"/>
        <v>10</v>
      </c>
      <c r="E12" s="24">
        <f t="shared" si="2"/>
        <v>13</v>
      </c>
      <c r="F12" s="20">
        <f t="shared" si="2"/>
        <v>33</v>
      </c>
      <c r="G12" s="21">
        <f t="shared" si="2"/>
        <v>46</v>
      </c>
      <c r="H12" s="20">
        <f t="shared" si="2"/>
        <v>13</v>
      </c>
      <c r="I12" s="20">
        <f t="shared" si="2"/>
        <v>25</v>
      </c>
      <c r="J12" s="22">
        <f t="shared" si="2"/>
        <v>38</v>
      </c>
      <c r="K12" s="24">
        <f t="shared" si="2"/>
        <v>10</v>
      </c>
      <c r="L12" s="20">
        <f t="shared" si="2"/>
        <v>17</v>
      </c>
      <c r="M12" s="20">
        <f t="shared" si="2"/>
        <v>27</v>
      </c>
      <c r="N12" s="20">
        <f t="shared" si="2"/>
        <v>36</v>
      </c>
      <c r="O12" s="20">
        <f t="shared" si="2"/>
        <v>85</v>
      </c>
      <c r="P12" s="22">
        <f t="shared" si="2"/>
        <v>121</v>
      </c>
      <c r="Q12" s="14"/>
      <c r="R12" s="14"/>
    </row>
    <row r="13" spans="1:42" ht="27.75" customHeight="1" thickBot="1" x14ac:dyDescent="0.4">
      <c r="A13" s="19" t="s">
        <v>14</v>
      </c>
      <c r="B13" s="81"/>
      <c r="C13" s="32"/>
      <c r="D13" s="82"/>
      <c r="E13" s="33"/>
      <c r="F13" s="33"/>
      <c r="G13" s="37"/>
      <c r="H13" s="63"/>
      <c r="I13" s="33"/>
      <c r="J13" s="34"/>
      <c r="K13" s="33"/>
      <c r="L13" s="33"/>
      <c r="M13" s="34"/>
      <c r="N13" s="59"/>
      <c r="O13" s="32"/>
      <c r="P13" s="34"/>
      <c r="Q13" s="14"/>
      <c r="R13" s="14"/>
    </row>
    <row r="14" spans="1:42" ht="28.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32"/>
      <c r="O14" s="95"/>
      <c r="P14" s="60"/>
      <c r="Q14" s="11"/>
      <c r="R14" s="11"/>
    </row>
    <row r="15" spans="1:42" ht="32.25" customHeight="1" x14ac:dyDescent="0.35">
      <c r="A15" s="113" t="s">
        <v>51</v>
      </c>
      <c r="B15" s="50">
        <v>0</v>
      </c>
      <c r="C15" s="28">
        <v>0</v>
      </c>
      <c r="D15" s="26">
        <f>C15+B15</f>
        <v>0</v>
      </c>
      <c r="E15" s="54">
        <v>0</v>
      </c>
      <c r="F15" s="28">
        <v>0</v>
      </c>
      <c r="G15" s="54">
        <f>SUM(E15:F15)</f>
        <v>0</v>
      </c>
      <c r="H15" s="31">
        <v>0</v>
      </c>
      <c r="I15" s="28">
        <v>0</v>
      </c>
      <c r="J15" s="64">
        <f>H15+I15</f>
        <v>0</v>
      </c>
      <c r="K15" s="54">
        <v>0</v>
      </c>
      <c r="L15" s="28">
        <v>0</v>
      </c>
      <c r="M15" s="29">
        <f>SUM(K15:L15)</f>
        <v>0</v>
      </c>
      <c r="N15" s="51">
        <f t="shared" ref="N15:O17" si="3">B15+E15+H15+K15</f>
        <v>0</v>
      </c>
      <c r="O15" s="27">
        <f t="shared" si="3"/>
        <v>0</v>
      </c>
      <c r="P15" s="53">
        <f>SUM(N15:O15)</f>
        <v>0</v>
      </c>
      <c r="Q15" s="154"/>
      <c r="R15" s="154"/>
    </row>
    <row r="16" spans="1:42" ht="30.75" customHeight="1" x14ac:dyDescent="0.35">
      <c r="A16" s="74" t="s">
        <v>19</v>
      </c>
      <c r="B16" s="50">
        <v>0</v>
      </c>
      <c r="C16" s="28">
        <v>0</v>
      </c>
      <c r="D16" s="26">
        <f>B16+C16</f>
        <v>0</v>
      </c>
      <c r="E16" s="29">
        <v>13</v>
      </c>
      <c r="F16" s="28">
        <v>25</v>
      </c>
      <c r="G16" s="25">
        <f>E16+F16</f>
        <v>38</v>
      </c>
      <c r="H16" s="50">
        <v>13</v>
      </c>
      <c r="I16" s="28">
        <v>9</v>
      </c>
      <c r="J16" s="26">
        <f>H16+I16</f>
        <v>22</v>
      </c>
      <c r="K16" s="29">
        <v>10</v>
      </c>
      <c r="L16" s="28">
        <v>17</v>
      </c>
      <c r="M16" s="28">
        <f>M21++M26</f>
        <v>27</v>
      </c>
      <c r="N16" s="51">
        <f t="shared" si="3"/>
        <v>36</v>
      </c>
      <c r="O16" s="27">
        <f t="shared" si="3"/>
        <v>51</v>
      </c>
      <c r="P16" s="53">
        <f>SUM(N16:O16)</f>
        <v>87</v>
      </c>
      <c r="Q16" s="14"/>
      <c r="R16" s="14"/>
    </row>
    <row r="17" spans="1:18" ht="27" customHeight="1" thickBot="1" x14ac:dyDescent="0.4">
      <c r="A17" s="74" t="s">
        <v>28</v>
      </c>
      <c r="B17" s="50">
        <v>0</v>
      </c>
      <c r="C17" s="28">
        <v>10</v>
      </c>
      <c r="D17" s="26">
        <f>B17+C17</f>
        <v>10</v>
      </c>
      <c r="E17" s="29">
        <v>0</v>
      </c>
      <c r="F17" s="28">
        <v>8</v>
      </c>
      <c r="G17" s="25">
        <f>E17+F17</f>
        <v>8</v>
      </c>
      <c r="H17" s="50">
        <v>0</v>
      </c>
      <c r="I17" s="28">
        <v>16</v>
      </c>
      <c r="J17" s="26">
        <f>H17+I17</f>
        <v>16</v>
      </c>
      <c r="K17" s="29">
        <v>0</v>
      </c>
      <c r="L17" s="28">
        <v>0</v>
      </c>
      <c r="M17" s="28">
        <v>0</v>
      </c>
      <c r="N17" s="51">
        <f t="shared" si="3"/>
        <v>0</v>
      </c>
      <c r="O17" s="27">
        <f t="shared" si="3"/>
        <v>34</v>
      </c>
      <c r="P17" s="53">
        <f>SUM(N17:O17)</f>
        <v>34</v>
      </c>
      <c r="Q17" s="14"/>
      <c r="R17" s="14"/>
    </row>
    <row r="18" spans="1:18" ht="45" customHeight="1" thickBot="1" x14ac:dyDescent="0.4">
      <c r="A18" s="1" t="s">
        <v>6</v>
      </c>
      <c r="B18" s="52">
        <f>B16+B17</f>
        <v>0</v>
      </c>
      <c r="C18" s="52">
        <f t="shared" ref="C18:P18" si="4">C16+C17</f>
        <v>10</v>
      </c>
      <c r="D18" s="52">
        <f t="shared" si="4"/>
        <v>10</v>
      </c>
      <c r="E18" s="52">
        <f t="shared" si="4"/>
        <v>13</v>
      </c>
      <c r="F18" s="52">
        <f t="shared" si="4"/>
        <v>33</v>
      </c>
      <c r="G18" s="52">
        <f t="shared" si="4"/>
        <v>46</v>
      </c>
      <c r="H18" s="52">
        <f t="shared" si="4"/>
        <v>13</v>
      </c>
      <c r="I18" s="52">
        <f t="shared" si="4"/>
        <v>25</v>
      </c>
      <c r="J18" s="52">
        <f t="shared" si="4"/>
        <v>38</v>
      </c>
      <c r="K18" s="52">
        <f t="shared" si="4"/>
        <v>10</v>
      </c>
      <c r="L18" s="52">
        <f t="shared" si="4"/>
        <v>17</v>
      </c>
      <c r="M18" s="52">
        <v>27</v>
      </c>
      <c r="N18" s="52">
        <f t="shared" si="4"/>
        <v>36</v>
      </c>
      <c r="O18" s="52">
        <f t="shared" si="4"/>
        <v>85</v>
      </c>
      <c r="P18" s="36">
        <f t="shared" si="4"/>
        <v>121</v>
      </c>
      <c r="Q18" s="154"/>
      <c r="R18" s="154"/>
    </row>
    <row r="19" spans="1:18" ht="27" customHeight="1" x14ac:dyDescent="0.35">
      <c r="A19" s="18" t="s">
        <v>15</v>
      </c>
      <c r="B19" s="83"/>
      <c r="C19" s="84"/>
      <c r="D19" s="85"/>
      <c r="E19" s="86"/>
      <c r="F19" s="84"/>
      <c r="G19" s="87"/>
      <c r="H19" s="88"/>
      <c r="I19" s="89"/>
      <c r="J19" s="144"/>
      <c r="K19" s="145"/>
      <c r="L19" s="89"/>
      <c r="M19" s="90"/>
      <c r="N19" s="91"/>
      <c r="O19" s="92"/>
      <c r="P19" s="93"/>
      <c r="Q19" s="15"/>
      <c r="R19" s="15"/>
    </row>
    <row r="20" spans="1:18" ht="27" customHeight="1" x14ac:dyDescent="0.35">
      <c r="A20" s="113" t="s">
        <v>51</v>
      </c>
      <c r="B20" s="50">
        <v>0</v>
      </c>
      <c r="C20" s="28">
        <v>0</v>
      </c>
      <c r="D20" s="26">
        <f>C20+B20</f>
        <v>0</v>
      </c>
      <c r="E20" s="54">
        <v>0</v>
      </c>
      <c r="F20" s="28">
        <v>0</v>
      </c>
      <c r="G20" s="54">
        <f>SUM(E20:F20)</f>
        <v>0</v>
      </c>
      <c r="H20" s="31">
        <v>0</v>
      </c>
      <c r="I20" s="28">
        <v>0</v>
      </c>
      <c r="J20" s="64">
        <f>H20+I20</f>
        <v>0</v>
      </c>
      <c r="K20" s="54">
        <v>0</v>
      </c>
      <c r="L20" s="28">
        <v>0</v>
      </c>
      <c r="M20" s="29">
        <f>SUM(K20:L20)</f>
        <v>0</v>
      </c>
      <c r="N20" s="51">
        <f t="shared" ref="N20:O22" si="5">B20+E20+H20+K20</f>
        <v>0</v>
      </c>
      <c r="O20" s="27">
        <f t="shared" si="5"/>
        <v>0</v>
      </c>
      <c r="P20" s="53">
        <f>SUM(N20:O20)</f>
        <v>0</v>
      </c>
      <c r="Q20" s="16"/>
      <c r="R20" s="16"/>
    </row>
    <row r="21" spans="1:18" ht="27" customHeight="1" x14ac:dyDescent="0.35">
      <c r="A21" s="74" t="s">
        <v>19</v>
      </c>
      <c r="B21" s="50">
        <v>0</v>
      </c>
      <c r="C21" s="28">
        <v>0</v>
      </c>
      <c r="D21" s="26">
        <f>C21+B21</f>
        <v>0</v>
      </c>
      <c r="E21" s="54">
        <v>0</v>
      </c>
      <c r="F21" s="28">
        <v>0</v>
      </c>
      <c r="G21" s="29">
        <f>SUM(E21:F21)</f>
        <v>0</v>
      </c>
      <c r="H21" s="31">
        <v>0</v>
      </c>
      <c r="I21" s="28">
        <v>0</v>
      </c>
      <c r="J21" s="29">
        <f>H21+I21</f>
        <v>0</v>
      </c>
      <c r="K21" s="31">
        <v>0</v>
      </c>
      <c r="L21" s="28">
        <v>0</v>
      </c>
      <c r="M21" s="29">
        <f>SUM(K21:L21)</f>
        <v>0</v>
      </c>
      <c r="N21" s="51">
        <f t="shared" si="5"/>
        <v>0</v>
      </c>
      <c r="O21" s="27">
        <f t="shared" si="5"/>
        <v>0</v>
      </c>
      <c r="P21" s="53">
        <f>SUM(N21:O21)</f>
        <v>0</v>
      </c>
      <c r="Q21" s="15"/>
      <c r="R21" s="15"/>
    </row>
    <row r="22" spans="1:18" ht="27" customHeight="1" thickBot="1" x14ac:dyDescent="0.4">
      <c r="A22" s="74" t="s">
        <v>28</v>
      </c>
      <c r="B22" s="50">
        <v>0</v>
      </c>
      <c r="C22" s="28">
        <v>0</v>
      </c>
      <c r="D22" s="26">
        <v>0</v>
      </c>
      <c r="E22" s="29">
        <v>0</v>
      </c>
      <c r="F22" s="28">
        <v>0</v>
      </c>
      <c r="G22" s="25">
        <v>0</v>
      </c>
      <c r="H22" s="50">
        <v>0</v>
      </c>
      <c r="I22" s="28">
        <v>0</v>
      </c>
      <c r="J22" s="26">
        <v>0</v>
      </c>
      <c r="K22" s="29">
        <v>0</v>
      </c>
      <c r="L22" s="28">
        <v>0</v>
      </c>
      <c r="M22" s="28">
        <v>0</v>
      </c>
      <c r="N22" s="51">
        <f t="shared" si="5"/>
        <v>0</v>
      </c>
      <c r="O22" s="27">
        <f t="shared" si="5"/>
        <v>0</v>
      </c>
      <c r="P22" s="53">
        <f>SUM(N22:O22)</f>
        <v>0</v>
      </c>
      <c r="Q22" s="14"/>
      <c r="R22" s="14"/>
    </row>
    <row r="23" spans="1:18" ht="35.25" customHeight="1" thickBot="1" x14ac:dyDescent="0.4">
      <c r="A23" s="141" t="s">
        <v>11</v>
      </c>
      <c r="B23" s="35">
        <f t="shared" ref="B23:O23" si="6">B21+B22</f>
        <v>0</v>
      </c>
      <c r="C23" s="35">
        <f t="shared" si="6"/>
        <v>0</v>
      </c>
      <c r="D23" s="35">
        <f t="shared" si="6"/>
        <v>0</v>
      </c>
      <c r="E23" s="35">
        <f t="shared" si="6"/>
        <v>0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35">
        <f t="shared" si="6"/>
        <v>0</v>
      </c>
      <c r="J23" s="35">
        <f t="shared" si="6"/>
        <v>0</v>
      </c>
      <c r="K23" s="35">
        <f t="shared" si="6"/>
        <v>0</v>
      </c>
      <c r="L23" s="35">
        <f t="shared" si="6"/>
        <v>0</v>
      </c>
      <c r="M23" s="35">
        <f t="shared" si="6"/>
        <v>0</v>
      </c>
      <c r="N23" s="35">
        <f t="shared" si="6"/>
        <v>0</v>
      </c>
      <c r="O23" s="35">
        <f t="shared" si="6"/>
        <v>0</v>
      </c>
      <c r="P23" s="36">
        <f>P22</f>
        <v>0</v>
      </c>
      <c r="Q23" s="17"/>
      <c r="R23" s="17"/>
    </row>
    <row r="24" spans="1:18" ht="26.25" thickBot="1" x14ac:dyDescent="0.4">
      <c r="A24" s="142" t="s">
        <v>8</v>
      </c>
      <c r="B24" s="20">
        <f t="shared" ref="B24:P24" si="7">B18</f>
        <v>0</v>
      </c>
      <c r="C24" s="20">
        <f t="shared" si="7"/>
        <v>10</v>
      </c>
      <c r="D24" s="20">
        <f t="shared" si="7"/>
        <v>10</v>
      </c>
      <c r="E24" s="20">
        <f t="shared" si="7"/>
        <v>13</v>
      </c>
      <c r="F24" s="20">
        <f t="shared" si="7"/>
        <v>33</v>
      </c>
      <c r="G24" s="20">
        <f t="shared" si="7"/>
        <v>46</v>
      </c>
      <c r="H24" s="20">
        <f t="shared" si="7"/>
        <v>13</v>
      </c>
      <c r="I24" s="20">
        <f t="shared" si="7"/>
        <v>25</v>
      </c>
      <c r="J24" s="20">
        <f t="shared" si="7"/>
        <v>38</v>
      </c>
      <c r="K24" s="20">
        <f t="shared" si="7"/>
        <v>10</v>
      </c>
      <c r="L24" s="20">
        <f t="shared" si="7"/>
        <v>17</v>
      </c>
      <c r="M24" s="20">
        <f t="shared" si="7"/>
        <v>27</v>
      </c>
      <c r="N24" s="20">
        <f t="shared" si="7"/>
        <v>36</v>
      </c>
      <c r="O24" s="20">
        <f t="shared" si="7"/>
        <v>85</v>
      </c>
      <c r="P24" s="22">
        <f t="shared" si="7"/>
        <v>121</v>
      </c>
      <c r="Q24" s="10"/>
      <c r="R24" s="10"/>
    </row>
    <row r="25" spans="1:18" ht="33.75" customHeight="1" thickBot="1" x14ac:dyDescent="0.4">
      <c r="A25" s="143" t="s">
        <v>15</v>
      </c>
      <c r="B25" s="20">
        <f t="shared" ref="B25:P25" si="8">B23</f>
        <v>0</v>
      </c>
      <c r="C25" s="20">
        <f t="shared" si="8"/>
        <v>0</v>
      </c>
      <c r="D25" s="22">
        <f t="shared" si="8"/>
        <v>0</v>
      </c>
      <c r="E25" s="24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2">
        <f t="shared" si="8"/>
        <v>0</v>
      </c>
      <c r="Q25" s="10"/>
      <c r="R25" s="10"/>
    </row>
    <row r="26" spans="1:18" ht="26.25" thickBot="1" x14ac:dyDescent="0.4">
      <c r="A26" s="2" t="s">
        <v>12</v>
      </c>
      <c r="B26" s="732">
        <f t="shared" ref="B26:N26" si="9">SUM(B24:B25)</f>
        <v>0</v>
      </c>
      <c r="C26" s="732">
        <f t="shared" si="9"/>
        <v>10</v>
      </c>
      <c r="D26" s="733">
        <f t="shared" si="9"/>
        <v>10</v>
      </c>
      <c r="E26" s="734">
        <f t="shared" si="9"/>
        <v>13</v>
      </c>
      <c r="F26" s="732">
        <f t="shared" si="9"/>
        <v>33</v>
      </c>
      <c r="G26" s="732">
        <f t="shared" si="9"/>
        <v>46</v>
      </c>
      <c r="H26" s="732">
        <f t="shared" si="9"/>
        <v>13</v>
      </c>
      <c r="I26" s="732">
        <f t="shared" si="9"/>
        <v>25</v>
      </c>
      <c r="J26" s="732">
        <f t="shared" si="9"/>
        <v>38</v>
      </c>
      <c r="K26" s="732">
        <f>SUM(K24:K25)</f>
        <v>10</v>
      </c>
      <c r="L26" s="732">
        <v>17</v>
      </c>
      <c r="M26" s="732">
        <v>27</v>
      </c>
      <c r="N26" s="732">
        <f t="shared" si="9"/>
        <v>36</v>
      </c>
      <c r="O26" s="732">
        <f>O23+O24+O25</f>
        <v>85</v>
      </c>
      <c r="P26" s="733">
        <f>P21+P22+P24</f>
        <v>121</v>
      </c>
      <c r="Q26" s="10"/>
      <c r="R26" s="10"/>
    </row>
    <row r="27" spans="1:18" x14ac:dyDescent="0.35">
      <c r="A27" s="15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5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54"/>
      <c r="R28" s="154"/>
    </row>
    <row r="29" spans="1:18" x14ac:dyDescent="0.35">
      <c r="A29" s="1232"/>
      <c r="B29" s="1232"/>
      <c r="C29" s="1232"/>
      <c r="D29" s="1232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</row>
    <row r="30" spans="1:18" x14ac:dyDescent="0.35">
      <c r="A30" s="1231"/>
      <c r="B30" s="1231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</row>
    <row r="31" spans="1:18" x14ac:dyDescent="0.35">
      <c r="A31" s="5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5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5"/>
  <sheetViews>
    <sheetView zoomScale="50" zoomScaleNormal="50" workbookViewId="0">
      <selection activeCell="I27" sqref="I27"/>
    </sheetView>
  </sheetViews>
  <sheetFormatPr defaultColWidth="9" defaultRowHeight="25.5" x14ac:dyDescent="0.35"/>
  <cols>
    <col min="1" max="1" width="88.85546875" style="149" customWidth="1"/>
    <col min="2" max="2" width="12.5703125" style="149" customWidth="1"/>
    <col min="3" max="3" width="12.7109375" style="149" customWidth="1"/>
    <col min="4" max="4" width="9.7109375" style="149" customWidth="1"/>
    <col min="5" max="5" width="12" style="149" customWidth="1"/>
    <col min="6" max="6" width="12.5703125" style="149" customWidth="1"/>
    <col min="7" max="7" width="12" style="149" customWidth="1"/>
    <col min="8" max="8" width="12.42578125" style="149" customWidth="1"/>
    <col min="9" max="9" width="12.85546875" style="149" customWidth="1"/>
    <col min="10" max="10" width="11.5703125" style="149" customWidth="1"/>
    <col min="11" max="11" width="12.5703125" style="149" customWidth="1"/>
    <col min="12" max="12" width="13.7109375" style="149" customWidth="1"/>
    <col min="13" max="13" width="10" style="149" customWidth="1"/>
    <col min="14" max="14" width="14.140625" style="149" customWidth="1"/>
    <col min="15" max="15" width="13.140625" style="149" customWidth="1"/>
    <col min="16" max="16" width="15.7109375" style="149" customWidth="1"/>
    <col min="17" max="18" width="10.5703125" style="149" customWidth="1"/>
    <col min="19" max="19" width="9" style="149" customWidth="1"/>
    <col min="20" max="20" width="12.7109375" style="149" customWidth="1"/>
    <col min="21" max="21" width="23.28515625" style="149" customWidth="1"/>
    <col min="22" max="23" width="9" style="149" customWidth="1"/>
    <col min="24" max="24" width="10.42578125" style="149" customWidth="1"/>
    <col min="25" max="25" width="11.140625" style="149" customWidth="1"/>
    <col min="26" max="256" width="9" style="149"/>
    <col min="257" max="257" width="88.85546875" style="149" customWidth="1"/>
    <col min="258" max="258" width="12.5703125" style="149" customWidth="1"/>
    <col min="259" max="259" width="12.7109375" style="149" customWidth="1"/>
    <col min="260" max="260" width="9.7109375" style="149" customWidth="1"/>
    <col min="261" max="261" width="12" style="149" customWidth="1"/>
    <col min="262" max="262" width="10.85546875" style="149" customWidth="1"/>
    <col min="263" max="263" width="9.7109375" style="149" customWidth="1"/>
    <col min="264" max="264" width="12.42578125" style="149" customWidth="1"/>
    <col min="265" max="265" width="10.28515625" style="149" customWidth="1"/>
    <col min="266" max="266" width="10.7109375" style="149" customWidth="1"/>
    <col min="267" max="267" width="12.5703125" style="149" customWidth="1"/>
    <col min="268" max="268" width="9.42578125" style="149" customWidth="1"/>
    <col min="269" max="269" width="10" style="149" customWidth="1"/>
    <col min="270" max="270" width="12.42578125" style="149" customWidth="1"/>
    <col min="271" max="271" width="10.85546875" style="149" customWidth="1"/>
    <col min="272" max="272" width="10" style="149" customWidth="1"/>
    <col min="273" max="274" width="10.5703125" style="149" customWidth="1"/>
    <col min="275" max="275" width="9" style="149" customWidth="1"/>
    <col min="276" max="276" width="12.7109375" style="149" customWidth="1"/>
    <col min="277" max="277" width="23.28515625" style="149" customWidth="1"/>
    <col min="278" max="279" width="9" style="149" customWidth="1"/>
    <col min="280" max="280" width="10.42578125" style="149" customWidth="1"/>
    <col min="281" max="281" width="11.140625" style="149" customWidth="1"/>
    <col min="282" max="512" width="9" style="149"/>
    <col min="513" max="513" width="88.85546875" style="149" customWidth="1"/>
    <col min="514" max="514" width="12.5703125" style="149" customWidth="1"/>
    <col min="515" max="515" width="12.7109375" style="149" customWidth="1"/>
    <col min="516" max="516" width="9.7109375" style="149" customWidth="1"/>
    <col min="517" max="517" width="12" style="149" customWidth="1"/>
    <col min="518" max="518" width="10.85546875" style="149" customWidth="1"/>
    <col min="519" max="519" width="9.7109375" style="149" customWidth="1"/>
    <col min="520" max="520" width="12.42578125" style="149" customWidth="1"/>
    <col min="521" max="521" width="10.28515625" style="149" customWidth="1"/>
    <col min="522" max="522" width="10.7109375" style="149" customWidth="1"/>
    <col min="523" max="523" width="12.5703125" style="149" customWidth="1"/>
    <col min="524" max="524" width="9.42578125" style="149" customWidth="1"/>
    <col min="525" max="525" width="10" style="149" customWidth="1"/>
    <col min="526" max="526" width="12.42578125" style="149" customWidth="1"/>
    <col min="527" max="527" width="10.85546875" style="149" customWidth="1"/>
    <col min="528" max="528" width="10" style="149" customWidth="1"/>
    <col min="529" max="530" width="10.5703125" style="149" customWidth="1"/>
    <col min="531" max="531" width="9" style="149" customWidth="1"/>
    <col min="532" max="532" width="12.7109375" style="149" customWidth="1"/>
    <col min="533" max="533" width="23.28515625" style="149" customWidth="1"/>
    <col min="534" max="535" width="9" style="149" customWidth="1"/>
    <col min="536" max="536" width="10.42578125" style="149" customWidth="1"/>
    <col min="537" max="537" width="11.140625" style="149" customWidth="1"/>
    <col min="538" max="768" width="9" style="149"/>
    <col min="769" max="769" width="88.85546875" style="149" customWidth="1"/>
    <col min="770" max="770" width="12.5703125" style="149" customWidth="1"/>
    <col min="771" max="771" width="12.7109375" style="149" customWidth="1"/>
    <col min="772" max="772" width="9.7109375" style="149" customWidth="1"/>
    <col min="773" max="773" width="12" style="149" customWidth="1"/>
    <col min="774" max="774" width="10.85546875" style="149" customWidth="1"/>
    <col min="775" max="775" width="9.7109375" style="149" customWidth="1"/>
    <col min="776" max="776" width="12.42578125" style="149" customWidth="1"/>
    <col min="777" max="777" width="10.28515625" style="149" customWidth="1"/>
    <col min="778" max="778" width="10.7109375" style="149" customWidth="1"/>
    <col min="779" max="779" width="12.5703125" style="149" customWidth="1"/>
    <col min="780" max="780" width="9.42578125" style="149" customWidth="1"/>
    <col min="781" max="781" width="10" style="149" customWidth="1"/>
    <col min="782" max="782" width="12.42578125" style="149" customWidth="1"/>
    <col min="783" max="783" width="10.85546875" style="149" customWidth="1"/>
    <col min="784" max="784" width="10" style="149" customWidth="1"/>
    <col min="785" max="786" width="10.5703125" style="149" customWidth="1"/>
    <col min="787" max="787" width="9" style="149" customWidth="1"/>
    <col min="788" max="788" width="12.7109375" style="149" customWidth="1"/>
    <col min="789" max="789" width="23.28515625" style="149" customWidth="1"/>
    <col min="790" max="791" width="9" style="149" customWidth="1"/>
    <col min="792" max="792" width="10.42578125" style="149" customWidth="1"/>
    <col min="793" max="793" width="11.140625" style="149" customWidth="1"/>
    <col min="794" max="1024" width="9" style="149"/>
    <col min="1025" max="1025" width="88.85546875" style="149" customWidth="1"/>
    <col min="1026" max="1026" width="12.5703125" style="149" customWidth="1"/>
    <col min="1027" max="1027" width="12.7109375" style="149" customWidth="1"/>
    <col min="1028" max="1028" width="9.7109375" style="149" customWidth="1"/>
    <col min="1029" max="1029" width="12" style="149" customWidth="1"/>
    <col min="1030" max="1030" width="10.85546875" style="149" customWidth="1"/>
    <col min="1031" max="1031" width="9.7109375" style="149" customWidth="1"/>
    <col min="1032" max="1032" width="12.42578125" style="149" customWidth="1"/>
    <col min="1033" max="1033" width="10.28515625" style="149" customWidth="1"/>
    <col min="1034" max="1034" width="10.7109375" style="149" customWidth="1"/>
    <col min="1035" max="1035" width="12.5703125" style="149" customWidth="1"/>
    <col min="1036" max="1036" width="9.42578125" style="149" customWidth="1"/>
    <col min="1037" max="1037" width="10" style="149" customWidth="1"/>
    <col min="1038" max="1038" width="12.42578125" style="149" customWidth="1"/>
    <col min="1039" max="1039" width="10.85546875" style="149" customWidth="1"/>
    <col min="1040" max="1040" width="10" style="149" customWidth="1"/>
    <col min="1041" max="1042" width="10.5703125" style="149" customWidth="1"/>
    <col min="1043" max="1043" width="9" style="149" customWidth="1"/>
    <col min="1044" max="1044" width="12.7109375" style="149" customWidth="1"/>
    <col min="1045" max="1045" width="23.28515625" style="149" customWidth="1"/>
    <col min="1046" max="1047" width="9" style="149" customWidth="1"/>
    <col min="1048" max="1048" width="10.42578125" style="149" customWidth="1"/>
    <col min="1049" max="1049" width="11.140625" style="149" customWidth="1"/>
    <col min="1050" max="1280" width="9" style="149"/>
    <col min="1281" max="1281" width="88.85546875" style="149" customWidth="1"/>
    <col min="1282" max="1282" width="12.5703125" style="149" customWidth="1"/>
    <col min="1283" max="1283" width="12.7109375" style="149" customWidth="1"/>
    <col min="1284" max="1284" width="9.7109375" style="149" customWidth="1"/>
    <col min="1285" max="1285" width="12" style="149" customWidth="1"/>
    <col min="1286" max="1286" width="10.85546875" style="149" customWidth="1"/>
    <col min="1287" max="1287" width="9.7109375" style="149" customWidth="1"/>
    <col min="1288" max="1288" width="12.42578125" style="149" customWidth="1"/>
    <col min="1289" max="1289" width="10.28515625" style="149" customWidth="1"/>
    <col min="1290" max="1290" width="10.7109375" style="149" customWidth="1"/>
    <col min="1291" max="1291" width="12.5703125" style="149" customWidth="1"/>
    <col min="1292" max="1292" width="9.42578125" style="149" customWidth="1"/>
    <col min="1293" max="1293" width="10" style="149" customWidth="1"/>
    <col min="1294" max="1294" width="12.42578125" style="149" customWidth="1"/>
    <col min="1295" max="1295" width="10.85546875" style="149" customWidth="1"/>
    <col min="1296" max="1296" width="10" style="149" customWidth="1"/>
    <col min="1297" max="1298" width="10.5703125" style="149" customWidth="1"/>
    <col min="1299" max="1299" width="9" style="149" customWidth="1"/>
    <col min="1300" max="1300" width="12.7109375" style="149" customWidth="1"/>
    <col min="1301" max="1301" width="23.28515625" style="149" customWidth="1"/>
    <col min="1302" max="1303" width="9" style="149" customWidth="1"/>
    <col min="1304" max="1304" width="10.42578125" style="149" customWidth="1"/>
    <col min="1305" max="1305" width="11.140625" style="149" customWidth="1"/>
    <col min="1306" max="1536" width="9" style="149"/>
    <col min="1537" max="1537" width="88.85546875" style="149" customWidth="1"/>
    <col min="1538" max="1538" width="12.5703125" style="149" customWidth="1"/>
    <col min="1539" max="1539" width="12.7109375" style="149" customWidth="1"/>
    <col min="1540" max="1540" width="9.7109375" style="149" customWidth="1"/>
    <col min="1541" max="1541" width="12" style="149" customWidth="1"/>
    <col min="1542" max="1542" width="10.85546875" style="149" customWidth="1"/>
    <col min="1543" max="1543" width="9.7109375" style="149" customWidth="1"/>
    <col min="1544" max="1544" width="12.42578125" style="149" customWidth="1"/>
    <col min="1545" max="1545" width="10.28515625" style="149" customWidth="1"/>
    <col min="1546" max="1546" width="10.7109375" style="149" customWidth="1"/>
    <col min="1547" max="1547" width="12.5703125" style="149" customWidth="1"/>
    <col min="1548" max="1548" width="9.42578125" style="149" customWidth="1"/>
    <col min="1549" max="1549" width="10" style="149" customWidth="1"/>
    <col min="1550" max="1550" width="12.42578125" style="149" customWidth="1"/>
    <col min="1551" max="1551" width="10.85546875" style="149" customWidth="1"/>
    <col min="1552" max="1552" width="10" style="149" customWidth="1"/>
    <col min="1553" max="1554" width="10.5703125" style="149" customWidth="1"/>
    <col min="1555" max="1555" width="9" style="149" customWidth="1"/>
    <col min="1556" max="1556" width="12.7109375" style="149" customWidth="1"/>
    <col min="1557" max="1557" width="23.28515625" style="149" customWidth="1"/>
    <col min="1558" max="1559" width="9" style="149" customWidth="1"/>
    <col min="1560" max="1560" width="10.42578125" style="149" customWidth="1"/>
    <col min="1561" max="1561" width="11.140625" style="149" customWidth="1"/>
    <col min="1562" max="1792" width="9" style="149"/>
    <col min="1793" max="1793" width="88.85546875" style="149" customWidth="1"/>
    <col min="1794" max="1794" width="12.5703125" style="149" customWidth="1"/>
    <col min="1795" max="1795" width="12.7109375" style="149" customWidth="1"/>
    <col min="1796" max="1796" width="9.7109375" style="149" customWidth="1"/>
    <col min="1797" max="1797" width="12" style="149" customWidth="1"/>
    <col min="1798" max="1798" width="10.85546875" style="149" customWidth="1"/>
    <col min="1799" max="1799" width="9.7109375" style="149" customWidth="1"/>
    <col min="1800" max="1800" width="12.42578125" style="149" customWidth="1"/>
    <col min="1801" max="1801" width="10.28515625" style="149" customWidth="1"/>
    <col min="1802" max="1802" width="10.7109375" style="149" customWidth="1"/>
    <col min="1803" max="1803" width="12.5703125" style="149" customWidth="1"/>
    <col min="1804" max="1804" width="9.42578125" style="149" customWidth="1"/>
    <col min="1805" max="1805" width="10" style="149" customWidth="1"/>
    <col min="1806" max="1806" width="12.42578125" style="149" customWidth="1"/>
    <col min="1807" max="1807" width="10.85546875" style="149" customWidth="1"/>
    <col min="1808" max="1808" width="10" style="149" customWidth="1"/>
    <col min="1809" max="1810" width="10.5703125" style="149" customWidth="1"/>
    <col min="1811" max="1811" width="9" style="149" customWidth="1"/>
    <col min="1812" max="1812" width="12.7109375" style="149" customWidth="1"/>
    <col min="1813" max="1813" width="23.28515625" style="149" customWidth="1"/>
    <col min="1814" max="1815" width="9" style="149" customWidth="1"/>
    <col min="1816" max="1816" width="10.42578125" style="149" customWidth="1"/>
    <col min="1817" max="1817" width="11.140625" style="149" customWidth="1"/>
    <col min="1818" max="2048" width="9" style="149"/>
    <col min="2049" max="2049" width="88.85546875" style="149" customWidth="1"/>
    <col min="2050" max="2050" width="12.5703125" style="149" customWidth="1"/>
    <col min="2051" max="2051" width="12.7109375" style="149" customWidth="1"/>
    <col min="2052" max="2052" width="9.7109375" style="149" customWidth="1"/>
    <col min="2053" max="2053" width="12" style="149" customWidth="1"/>
    <col min="2054" max="2054" width="10.85546875" style="149" customWidth="1"/>
    <col min="2055" max="2055" width="9.7109375" style="149" customWidth="1"/>
    <col min="2056" max="2056" width="12.42578125" style="149" customWidth="1"/>
    <col min="2057" max="2057" width="10.28515625" style="149" customWidth="1"/>
    <col min="2058" max="2058" width="10.7109375" style="149" customWidth="1"/>
    <col min="2059" max="2059" width="12.5703125" style="149" customWidth="1"/>
    <col min="2060" max="2060" width="9.42578125" style="149" customWidth="1"/>
    <col min="2061" max="2061" width="10" style="149" customWidth="1"/>
    <col min="2062" max="2062" width="12.42578125" style="149" customWidth="1"/>
    <col min="2063" max="2063" width="10.85546875" style="149" customWidth="1"/>
    <col min="2064" max="2064" width="10" style="149" customWidth="1"/>
    <col min="2065" max="2066" width="10.5703125" style="149" customWidth="1"/>
    <col min="2067" max="2067" width="9" style="149" customWidth="1"/>
    <col min="2068" max="2068" width="12.7109375" style="149" customWidth="1"/>
    <col min="2069" max="2069" width="23.28515625" style="149" customWidth="1"/>
    <col min="2070" max="2071" width="9" style="149" customWidth="1"/>
    <col min="2072" max="2072" width="10.42578125" style="149" customWidth="1"/>
    <col min="2073" max="2073" width="11.140625" style="149" customWidth="1"/>
    <col min="2074" max="2304" width="9" style="149"/>
    <col min="2305" max="2305" width="88.85546875" style="149" customWidth="1"/>
    <col min="2306" max="2306" width="12.5703125" style="149" customWidth="1"/>
    <col min="2307" max="2307" width="12.7109375" style="149" customWidth="1"/>
    <col min="2308" max="2308" width="9.7109375" style="149" customWidth="1"/>
    <col min="2309" max="2309" width="12" style="149" customWidth="1"/>
    <col min="2310" max="2310" width="10.85546875" style="149" customWidth="1"/>
    <col min="2311" max="2311" width="9.7109375" style="149" customWidth="1"/>
    <col min="2312" max="2312" width="12.42578125" style="149" customWidth="1"/>
    <col min="2313" max="2313" width="10.28515625" style="149" customWidth="1"/>
    <col min="2314" max="2314" width="10.7109375" style="149" customWidth="1"/>
    <col min="2315" max="2315" width="12.5703125" style="149" customWidth="1"/>
    <col min="2316" max="2316" width="9.42578125" style="149" customWidth="1"/>
    <col min="2317" max="2317" width="10" style="149" customWidth="1"/>
    <col min="2318" max="2318" width="12.42578125" style="149" customWidth="1"/>
    <col min="2319" max="2319" width="10.85546875" style="149" customWidth="1"/>
    <col min="2320" max="2320" width="10" style="149" customWidth="1"/>
    <col min="2321" max="2322" width="10.5703125" style="149" customWidth="1"/>
    <col min="2323" max="2323" width="9" style="149" customWidth="1"/>
    <col min="2324" max="2324" width="12.7109375" style="149" customWidth="1"/>
    <col min="2325" max="2325" width="23.28515625" style="149" customWidth="1"/>
    <col min="2326" max="2327" width="9" style="149" customWidth="1"/>
    <col min="2328" max="2328" width="10.42578125" style="149" customWidth="1"/>
    <col min="2329" max="2329" width="11.140625" style="149" customWidth="1"/>
    <col min="2330" max="2560" width="9" style="149"/>
    <col min="2561" max="2561" width="88.85546875" style="149" customWidth="1"/>
    <col min="2562" max="2562" width="12.5703125" style="149" customWidth="1"/>
    <col min="2563" max="2563" width="12.7109375" style="149" customWidth="1"/>
    <col min="2564" max="2564" width="9.7109375" style="149" customWidth="1"/>
    <col min="2565" max="2565" width="12" style="149" customWidth="1"/>
    <col min="2566" max="2566" width="10.85546875" style="149" customWidth="1"/>
    <col min="2567" max="2567" width="9.7109375" style="149" customWidth="1"/>
    <col min="2568" max="2568" width="12.42578125" style="149" customWidth="1"/>
    <col min="2569" max="2569" width="10.28515625" style="149" customWidth="1"/>
    <col min="2570" max="2570" width="10.7109375" style="149" customWidth="1"/>
    <col min="2571" max="2571" width="12.5703125" style="149" customWidth="1"/>
    <col min="2572" max="2572" width="9.42578125" style="149" customWidth="1"/>
    <col min="2573" max="2573" width="10" style="149" customWidth="1"/>
    <col min="2574" max="2574" width="12.42578125" style="149" customWidth="1"/>
    <col min="2575" max="2575" width="10.85546875" style="149" customWidth="1"/>
    <col min="2576" max="2576" width="10" style="149" customWidth="1"/>
    <col min="2577" max="2578" width="10.5703125" style="149" customWidth="1"/>
    <col min="2579" max="2579" width="9" style="149" customWidth="1"/>
    <col min="2580" max="2580" width="12.7109375" style="149" customWidth="1"/>
    <col min="2581" max="2581" width="23.28515625" style="149" customWidth="1"/>
    <col min="2582" max="2583" width="9" style="149" customWidth="1"/>
    <col min="2584" max="2584" width="10.42578125" style="149" customWidth="1"/>
    <col min="2585" max="2585" width="11.140625" style="149" customWidth="1"/>
    <col min="2586" max="2816" width="9" style="149"/>
    <col min="2817" max="2817" width="88.85546875" style="149" customWidth="1"/>
    <col min="2818" max="2818" width="12.5703125" style="149" customWidth="1"/>
    <col min="2819" max="2819" width="12.7109375" style="149" customWidth="1"/>
    <col min="2820" max="2820" width="9.7109375" style="149" customWidth="1"/>
    <col min="2821" max="2821" width="12" style="149" customWidth="1"/>
    <col min="2822" max="2822" width="10.85546875" style="149" customWidth="1"/>
    <col min="2823" max="2823" width="9.7109375" style="149" customWidth="1"/>
    <col min="2824" max="2824" width="12.42578125" style="149" customWidth="1"/>
    <col min="2825" max="2825" width="10.28515625" style="149" customWidth="1"/>
    <col min="2826" max="2826" width="10.7109375" style="149" customWidth="1"/>
    <col min="2827" max="2827" width="12.5703125" style="149" customWidth="1"/>
    <col min="2828" max="2828" width="9.42578125" style="149" customWidth="1"/>
    <col min="2829" max="2829" width="10" style="149" customWidth="1"/>
    <col min="2830" max="2830" width="12.42578125" style="149" customWidth="1"/>
    <col min="2831" max="2831" width="10.85546875" style="149" customWidth="1"/>
    <col min="2832" max="2832" width="10" style="149" customWidth="1"/>
    <col min="2833" max="2834" width="10.5703125" style="149" customWidth="1"/>
    <col min="2835" max="2835" width="9" style="149" customWidth="1"/>
    <col min="2836" max="2836" width="12.7109375" style="149" customWidth="1"/>
    <col min="2837" max="2837" width="23.28515625" style="149" customWidth="1"/>
    <col min="2838" max="2839" width="9" style="149" customWidth="1"/>
    <col min="2840" max="2840" width="10.42578125" style="149" customWidth="1"/>
    <col min="2841" max="2841" width="11.140625" style="149" customWidth="1"/>
    <col min="2842" max="3072" width="9" style="149"/>
    <col min="3073" max="3073" width="88.85546875" style="149" customWidth="1"/>
    <col min="3074" max="3074" width="12.5703125" style="149" customWidth="1"/>
    <col min="3075" max="3075" width="12.7109375" style="149" customWidth="1"/>
    <col min="3076" max="3076" width="9.7109375" style="149" customWidth="1"/>
    <col min="3077" max="3077" width="12" style="149" customWidth="1"/>
    <col min="3078" max="3078" width="10.85546875" style="149" customWidth="1"/>
    <col min="3079" max="3079" width="9.7109375" style="149" customWidth="1"/>
    <col min="3080" max="3080" width="12.42578125" style="149" customWidth="1"/>
    <col min="3081" max="3081" width="10.28515625" style="149" customWidth="1"/>
    <col min="3082" max="3082" width="10.7109375" style="149" customWidth="1"/>
    <col min="3083" max="3083" width="12.5703125" style="149" customWidth="1"/>
    <col min="3084" max="3084" width="9.42578125" style="149" customWidth="1"/>
    <col min="3085" max="3085" width="10" style="149" customWidth="1"/>
    <col min="3086" max="3086" width="12.42578125" style="149" customWidth="1"/>
    <col min="3087" max="3087" width="10.85546875" style="149" customWidth="1"/>
    <col min="3088" max="3088" width="10" style="149" customWidth="1"/>
    <col min="3089" max="3090" width="10.5703125" style="149" customWidth="1"/>
    <col min="3091" max="3091" width="9" style="149" customWidth="1"/>
    <col min="3092" max="3092" width="12.7109375" style="149" customWidth="1"/>
    <col min="3093" max="3093" width="23.28515625" style="149" customWidth="1"/>
    <col min="3094" max="3095" width="9" style="149" customWidth="1"/>
    <col min="3096" max="3096" width="10.42578125" style="149" customWidth="1"/>
    <col min="3097" max="3097" width="11.140625" style="149" customWidth="1"/>
    <col min="3098" max="3328" width="9" style="149"/>
    <col min="3329" max="3329" width="88.85546875" style="149" customWidth="1"/>
    <col min="3330" max="3330" width="12.5703125" style="149" customWidth="1"/>
    <col min="3331" max="3331" width="12.7109375" style="149" customWidth="1"/>
    <col min="3332" max="3332" width="9.7109375" style="149" customWidth="1"/>
    <col min="3333" max="3333" width="12" style="149" customWidth="1"/>
    <col min="3334" max="3334" width="10.85546875" style="149" customWidth="1"/>
    <col min="3335" max="3335" width="9.7109375" style="149" customWidth="1"/>
    <col min="3336" max="3336" width="12.42578125" style="149" customWidth="1"/>
    <col min="3337" max="3337" width="10.28515625" style="149" customWidth="1"/>
    <col min="3338" max="3338" width="10.7109375" style="149" customWidth="1"/>
    <col min="3339" max="3339" width="12.5703125" style="149" customWidth="1"/>
    <col min="3340" max="3340" width="9.42578125" style="149" customWidth="1"/>
    <col min="3341" max="3341" width="10" style="149" customWidth="1"/>
    <col min="3342" max="3342" width="12.42578125" style="149" customWidth="1"/>
    <col min="3343" max="3343" width="10.85546875" style="149" customWidth="1"/>
    <col min="3344" max="3344" width="10" style="149" customWidth="1"/>
    <col min="3345" max="3346" width="10.5703125" style="149" customWidth="1"/>
    <col min="3347" max="3347" width="9" style="149" customWidth="1"/>
    <col min="3348" max="3348" width="12.7109375" style="149" customWidth="1"/>
    <col min="3349" max="3349" width="23.28515625" style="149" customWidth="1"/>
    <col min="3350" max="3351" width="9" style="149" customWidth="1"/>
    <col min="3352" max="3352" width="10.42578125" style="149" customWidth="1"/>
    <col min="3353" max="3353" width="11.140625" style="149" customWidth="1"/>
    <col min="3354" max="3584" width="9" style="149"/>
    <col min="3585" max="3585" width="88.85546875" style="149" customWidth="1"/>
    <col min="3586" max="3586" width="12.5703125" style="149" customWidth="1"/>
    <col min="3587" max="3587" width="12.7109375" style="149" customWidth="1"/>
    <col min="3588" max="3588" width="9.7109375" style="149" customWidth="1"/>
    <col min="3589" max="3589" width="12" style="149" customWidth="1"/>
    <col min="3590" max="3590" width="10.85546875" style="149" customWidth="1"/>
    <col min="3591" max="3591" width="9.7109375" style="149" customWidth="1"/>
    <col min="3592" max="3592" width="12.42578125" style="149" customWidth="1"/>
    <col min="3593" max="3593" width="10.28515625" style="149" customWidth="1"/>
    <col min="3594" max="3594" width="10.7109375" style="149" customWidth="1"/>
    <col min="3595" max="3595" width="12.5703125" style="149" customWidth="1"/>
    <col min="3596" max="3596" width="9.42578125" style="149" customWidth="1"/>
    <col min="3597" max="3597" width="10" style="149" customWidth="1"/>
    <col min="3598" max="3598" width="12.42578125" style="149" customWidth="1"/>
    <col min="3599" max="3599" width="10.85546875" style="149" customWidth="1"/>
    <col min="3600" max="3600" width="10" style="149" customWidth="1"/>
    <col min="3601" max="3602" width="10.5703125" style="149" customWidth="1"/>
    <col min="3603" max="3603" width="9" style="149" customWidth="1"/>
    <col min="3604" max="3604" width="12.7109375" style="149" customWidth="1"/>
    <col min="3605" max="3605" width="23.28515625" style="149" customWidth="1"/>
    <col min="3606" max="3607" width="9" style="149" customWidth="1"/>
    <col min="3608" max="3608" width="10.42578125" style="149" customWidth="1"/>
    <col min="3609" max="3609" width="11.140625" style="149" customWidth="1"/>
    <col min="3610" max="3840" width="9" style="149"/>
    <col min="3841" max="3841" width="88.85546875" style="149" customWidth="1"/>
    <col min="3842" max="3842" width="12.5703125" style="149" customWidth="1"/>
    <col min="3843" max="3843" width="12.7109375" style="149" customWidth="1"/>
    <col min="3844" max="3844" width="9.7109375" style="149" customWidth="1"/>
    <col min="3845" max="3845" width="12" style="149" customWidth="1"/>
    <col min="3846" max="3846" width="10.85546875" style="149" customWidth="1"/>
    <col min="3847" max="3847" width="9.7109375" style="149" customWidth="1"/>
    <col min="3848" max="3848" width="12.42578125" style="149" customWidth="1"/>
    <col min="3849" max="3849" width="10.28515625" style="149" customWidth="1"/>
    <col min="3850" max="3850" width="10.7109375" style="149" customWidth="1"/>
    <col min="3851" max="3851" width="12.5703125" style="149" customWidth="1"/>
    <col min="3852" max="3852" width="9.42578125" style="149" customWidth="1"/>
    <col min="3853" max="3853" width="10" style="149" customWidth="1"/>
    <col min="3854" max="3854" width="12.42578125" style="149" customWidth="1"/>
    <col min="3855" max="3855" width="10.85546875" style="149" customWidth="1"/>
    <col min="3856" max="3856" width="10" style="149" customWidth="1"/>
    <col min="3857" max="3858" width="10.5703125" style="149" customWidth="1"/>
    <col min="3859" max="3859" width="9" style="149" customWidth="1"/>
    <col min="3860" max="3860" width="12.7109375" style="149" customWidth="1"/>
    <col min="3861" max="3861" width="23.28515625" style="149" customWidth="1"/>
    <col min="3862" max="3863" width="9" style="149" customWidth="1"/>
    <col min="3864" max="3864" width="10.42578125" style="149" customWidth="1"/>
    <col min="3865" max="3865" width="11.140625" style="149" customWidth="1"/>
    <col min="3866" max="4096" width="9" style="149"/>
    <col min="4097" max="4097" width="88.85546875" style="149" customWidth="1"/>
    <col min="4098" max="4098" width="12.5703125" style="149" customWidth="1"/>
    <col min="4099" max="4099" width="12.7109375" style="149" customWidth="1"/>
    <col min="4100" max="4100" width="9.7109375" style="149" customWidth="1"/>
    <col min="4101" max="4101" width="12" style="149" customWidth="1"/>
    <col min="4102" max="4102" width="10.85546875" style="149" customWidth="1"/>
    <col min="4103" max="4103" width="9.7109375" style="149" customWidth="1"/>
    <col min="4104" max="4104" width="12.42578125" style="149" customWidth="1"/>
    <col min="4105" max="4105" width="10.28515625" style="149" customWidth="1"/>
    <col min="4106" max="4106" width="10.7109375" style="149" customWidth="1"/>
    <col min="4107" max="4107" width="12.5703125" style="149" customWidth="1"/>
    <col min="4108" max="4108" width="9.42578125" style="149" customWidth="1"/>
    <col min="4109" max="4109" width="10" style="149" customWidth="1"/>
    <col min="4110" max="4110" width="12.42578125" style="149" customWidth="1"/>
    <col min="4111" max="4111" width="10.85546875" style="149" customWidth="1"/>
    <col min="4112" max="4112" width="10" style="149" customWidth="1"/>
    <col min="4113" max="4114" width="10.5703125" style="149" customWidth="1"/>
    <col min="4115" max="4115" width="9" style="149" customWidth="1"/>
    <col min="4116" max="4116" width="12.7109375" style="149" customWidth="1"/>
    <col min="4117" max="4117" width="23.28515625" style="149" customWidth="1"/>
    <col min="4118" max="4119" width="9" style="149" customWidth="1"/>
    <col min="4120" max="4120" width="10.42578125" style="149" customWidth="1"/>
    <col min="4121" max="4121" width="11.140625" style="149" customWidth="1"/>
    <col min="4122" max="4352" width="9" style="149"/>
    <col min="4353" max="4353" width="88.85546875" style="149" customWidth="1"/>
    <col min="4354" max="4354" width="12.5703125" style="149" customWidth="1"/>
    <col min="4355" max="4355" width="12.7109375" style="149" customWidth="1"/>
    <col min="4356" max="4356" width="9.7109375" style="149" customWidth="1"/>
    <col min="4357" max="4357" width="12" style="149" customWidth="1"/>
    <col min="4358" max="4358" width="10.85546875" style="149" customWidth="1"/>
    <col min="4359" max="4359" width="9.7109375" style="149" customWidth="1"/>
    <col min="4360" max="4360" width="12.42578125" style="149" customWidth="1"/>
    <col min="4361" max="4361" width="10.28515625" style="149" customWidth="1"/>
    <col min="4362" max="4362" width="10.7109375" style="149" customWidth="1"/>
    <col min="4363" max="4363" width="12.5703125" style="149" customWidth="1"/>
    <col min="4364" max="4364" width="9.42578125" style="149" customWidth="1"/>
    <col min="4365" max="4365" width="10" style="149" customWidth="1"/>
    <col min="4366" max="4366" width="12.42578125" style="149" customWidth="1"/>
    <col min="4367" max="4367" width="10.85546875" style="149" customWidth="1"/>
    <col min="4368" max="4368" width="10" style="149" customWidth="1"/>
    <col min="4369" max="4370" width="10.5703125" style="149" customWidth="1"/>
    <col min="4371" max="4371" width="9" style="149" customWidth="1"/>
    <col min="4372" max="4372" width="12.7109375" style="149" customWidth="1"/>
    <col min="4373" max="4373" width="23.28515625" style="149" customWidth="1"/>
    <col min="4374" max="4375" width="9" style="149" customWidth="1"/>
    <col min="4376" max="4376" width="10.42578125" style="149" customWidth="1"/>
    <col min="4377" max="4377" width="11.140625" style="149" customWidth="1"/>
    <col min="4378" max="4608" width="9" style="149"/>
    <col min="4609" max="4609" width="88.85546875" style="149" customWidth="1"/>
    <col min="4610" max="4610" width="12.5703125" style="149" customWidth="1"/>
    <col min="4611" max="4611" width="12.7109375" style="149" customWidth="1"/>
    <col min="4612" max="4612" width="9.7109375" style="149" customWidth="1"/>
    <col min="4613" max="4613" width="12" style="149" customWidth="1"/>
    <col min="4614" max="4614" width="10.85546875" style="149" customWidth="1"/>
    <col min="4615" max="4615" width="9.7109375" style="149" customWidth="1"/>
    <col min="4616" max="4616" width="12.42578125" style="149" customWidth="1"/>
    <col min="4617" max="4617" width="10.28515625" style="149" customWidth="1"/>
    <col min="4618" max="4618" width="10.7109375" style="149" customWidth="1"/>
    <col min="4619" max="4619" width="12.5703125" style="149" customWidth="1"/>
    <col min="4620" max="4620" width="9.42578125" style="149" customWidth="1"/>
    <col min="4621" max="4621" width="10" style="149" customWidth="1"/>
    <col min="4622" max="4622" width="12.42578125" style="149" customWidth="1"/>
    <col min="4623" max="4623" width="10.85546875" style="149" customWidth="1"/>
    <col min="4624" max="4624" width="10" style="149" customWidth="1"/>
    <col min="4625" max="4626" width="10.5703125" style="149" customWidth="1"/>
    <col min="4627" max="4627" width="9" style="149" customWidth="1"/>
    <col min="4628" max="4628" width="12.7109375" style="149" customWidth="1"/>
    <col min="4629" max="4629" width="23.28515625" style="149" customWidth="1"/>
    <col min="4630" max="4631" width="9" style="149" customWidth="1"/>
    <col min="4632" max="4632" width="10.42578125" style="149" customWidth="1"/>
    <col min="4633" max="4633" width="11.140625" style="149" customWidth="1"/>
    <col min="4634" max="4864" width="9" style="149"/>
    <col min="4865" max="4865" width="88.85546875" style="149" customWidth="1"/>
    <col min="4866" max="4866" width="12.5703125" style="149" customWidth="1"/>
    <col min="4867" max="4867" width="12.7109375" style="149" customWidth="1"/>
    <col min="4868" max="4868" width="9.7109375" style="149" customWidth="1"/>
    <col min="4869" max="4869" width="12" style="149" customWidth="1"/>
    <col min="4870" max="4870" width="10.85546875" style="149" customWidth="1"/>
    <col min="4871" max="4871" width="9.7109375" style="149" customWidth="1"/>
    <col min="4872" max="4872" width="12.42578125" style="149" customWidth="1"/>
    <col min="4873" max="4873" width="10.28515625" style="149" customWidth="1"/>
    <col min="4874" max="4874" width="10.7109375" style="149" customWidth="1"/>
    <col min="4875" max="4875" width="12.5703125" style="149" customWidth="1"/>
    <col min="4876" max="4876" width="9.42578125" style="149" customWidth="1"/>
    <col min="4877" max="4877" width="10" style="149" customWidth="1"/>
    <col min="4878" max="4878" width="12.42578125" style="149" customWidth="1"/>
    <col min="4879" max="4879" width="10.85546875" style="149" customWidth="1"/>
    <col min="4880" max="4880" width="10" style="149" customWidth="1"/>
    <col min="4881" max="4882" width="10.5703125" style="149" customWidth="1"/>
    <col min="4883" max="4883" width="9" style="149" customWidth="1"/>
    <col min="4884" max="4884" width="12.7109375" style="149" customWidth="1"/>
    <col min="4885" max="4885" width="23.28515625" style="149" customWidth="1"/>
    <col min="4886" max="4887" width="9" style="149" customWidth="1"/>
    <col min="4888" max="4888" width="10.42578125" style="149" customWidth="1"/>
    <col min="4889" max="4889" width="11.140625" style="149" customWidth="1"/>
    <col min="4890" max="5120" width="9" style="149"/>
    <col min="5121" max="5121" width="88.85546875" style="149" customWidth="1"/>
    <col min="5122" max="5122" width="12.5703125" style="149" customWidth="1"/>
    <col min="5123" max="5123" width="12.7109375" style="149" customWidth="1"/>
    <col min="5124" max="5124" width="9.7109375" style="149" customWidth="1"/>
    <col min="5125" max="5125" width="12" style="149" customWidth="1"/>
    <col min="5126" max="5126" width="10.85546875" style="149" customWidth="1"/>
    <col min="5127" max="5127" width="9.7109375" style="149" customWidth="1"/>
    <col min="5128" max="5128" width="12.42578125" style="149" customWidth="1"/>
    <col min="5129" max="5129" width="10.28515625" style="149" customWidth="1"/>
    <col min="5130" max="5130" width="10.7109375" style="149" customWidth="1"/>
    <col min="5131" max="5131" width="12.5703125" style="149" customWidth="1"/>
    <col min="5132" max="5132" width="9.42578125" style="149" customWidth="1"/>
    <col min="5133" max="5133" width="10" style="149" customWidth="1"/>
    <col min="5134" max="5134" width="12.42578125" style="149" customWidth="1"/>
    <col min="5135" max="5135" width="10.85546875" style="149" customWidth="1"/>
    <col min="5136" max="5136" width="10" style="149" customWidth="1"/>
    <col min="5137" max="5138" width="10.5703125" style="149" customWidth="1"/>
    <col min="5139" max="5139" width="9" style="149" customWidth="1"/>
    <col min="5140" max="5140" width="12.7109375" style="149" customWidth="1"/>
    <col min="5141" max="5141" width="23.28515625" style="149" customWidth="1"/>
    <col min="5142" max="5143" width="9" style="149" customWidth="1"/>
    <col min="5144" max="5144" width="10.42578125" style="149" customWidth="1"/>
    <col min="5145" max="5145" width="11.140625" style="149" customWidth="1"/>
    <col min="5146" max="5376" width="9" style="149"/>
    <col min="5377" max="5377" width="88.85546875" style="149" customWidth="1"/>
    <col min="5378" max="5378" width="12.5703125" style="149" customWidth="1"/>
    <col min="5379" max="5379" width="12.7109375" style="149" customWidth="1"/>
    <col min="5380" max="5380" width="9.7109375" style="149" customWidth="1"/>
    <col min="5381" max="5381" width="12" style="149" customWidth="1"/>
    <col min="5382" max="5382" width="10.85546875" style="149" customWidth="1"/>
    <col min="5383" max="5383" width="9.7109375" style="149" customWidth="1"/>
    <col min="5384" max="5384" width="12.42578125" style="149" customWidth="1"/>
    <col min="5385" max="5385" width="10.28515625" style="149" customWidth="1"/>
    <col min="5386" max="5386" width="10.7109375" style="149" customWidth="1"/>
    <col min="5387" max="5387" width="12.5703125" style="149" customWidth="1"/>
    <col min="5388" max="5388" width="9.42578125" style="149" customWidth="1"/>
    <col min="5389" max="5389" width="10" style="149" customWidth="1"/>
    <col min="5390" max="5390" width="12.42578125" style="149" customWidth="1"/>
    <col min="5391" max="5391" width="10.85546875" style="149" customWidth="1"/>
    <col min="5392" max="5392" width="10" style="149" customWidth="1"/>
    <col min="5393" max="5394" width="10.5703125" style="149" customWidth="1"/>
    <col min="5395" max="5395" width="9" style="149" customWidth="1"/>
    <col min="5396" max="5396" width="12.7109375" style="149" customWidth="1"/>
    <col min="5397" max="5397" width="23.28515625" style="149" customWidth="1"/>
    <col min="5398" max="5399" width="9" style="149" customWidth="1"/>
    <col min="5400" max="5400" width="10.42578125" style="149" customWidth="1"/>
    <col min="5401" max="5401" width="11.140625" style="149" customWidth="1"/>
    <col min="5402" max="5632" width="9" style="149"/>
    <col min="5633" max="5633" width="88.85546875" style="149" customWidth="1"/>
    <col min="5634" max="5634" width="12.5703125" style="149" customWidth="1"/>
    <col min="5635" max="5635" width="12.7109375" style="149" customWidth="1"/>
    <col min="5636" max="5636" width="9.7109375" style="149" customWidth="1"/>
    <col min="5637" max="5637" width="12" style="149" customWidth="1"/>
    <col min="5638" max="5638" width="10.85546875" style="149" customWidth="1"/>
    <col min="5639" max="5639" width="9.7109375" style="149" customWidth="1"/>
    <col min="5640" max="5640" width="12.42578125" style="149" customWidth="1"/>
    <col min="5641" max="5641" width="10.28515625" style="149" customWidth="1"/>
    <col min="5642" max="5642" width="10.7109375" style="149" customWidth="1"/>
    <col min="5643" max="5643" width="12.5703125" style="149" customWidth="1"/>
    <col min="5644" max="5644" width="9.42578125" style="149" customWidth="1"/>
    <col min="5645" max="5645" width="10" style="149" customWidth="1"/>
    <col min="5646" max="5646" width="12.42578125" style="149" customWidth="1"/>
    <col min="5647" max="5647" width="10.85546875" style="149" customWidth="1"/>
    <col min="5648" max="5648" width="10" style="149" customWidth="1"/>
    <col min="5649" max="5650" width="10.5703125" style="149" customWidth="1"/>
    <col min="5651" max="5651" width="9" style="149" customWidth="1"/>
    <col min="5652" max="5652" width="12.7109375" style="149" customWidth="1"/>
    <col min="5653" max="5653" width="23.28515625" style="149" customWidth="1"/>
    <col min="5654" max="5655" width="9" style="149" customWidth="1"/>
    <col min="5656" max="5656" width="10.42578125" style="149" customWidth="1"/>
    <col min="5657" max="5657" width="11.140625" style="149" customWidth="1"/>
    <col min="5658" max="5888" width="9" style="149"/>
    <col min="5889" max="5889" width="88.85546875" style="149" customWidth="1"/>
    <col min="5890" max="5890" width="12.5703125" style="149" customWidth="1"/>
    <col min="5891" max="5891" width="12.7109375" style="149" customWidth="1"/>
    <col min="5892" max="5892" width="9.7109375" style="149" customWidth="1"/>
    <col min="5893" max="5893" width="12" style="149" customWidth="1"/>
    <col min="5894" max="5894" width="10.85546875" style="149" customWidth="1"/>
    <col min="5895" max="5895" width="9.7109375" style="149" customWidth="1"/>
    <col min="5896" max="5896" width="12.42578125" style="149" customWidth="1"/>
    <col min="5897" max="5897" width="10.28515625" style="149" customWidth="1"/>
    <col min="5898" max="5898" width="10.7109375" style="149" customWidth="1"/>
    <col min="5899" max="5899" width="12.5703125" style="149" customWidth="1"/>
    <col min="5900" max="5900" width="9.42578125" style="149" customWidth="1"/>
    <col min="5901" max="5901" width="10" style="149" customWidth="1"/>
    <col min="5902" max="5902" width="12.42578125" style="149" customWidth="1"/>
    <col min="5903" max="5903" width="10.85546875" style="149" customWidth="1"/>
    <col min="5904" max="5904" width="10" style="149" customWidth="1"/>
    <col min="5905" max="5906" width="10.5703125" style="149" customWidth="1"/>
    <col min="5907" max="5907" width="9" style="149" customWidth="1"/>
    <col min="5908" max="5908" width="12.7109375" style="149" customWidth="1"/>
    <col min="5909" max="5909" width="23.28515625" style="149" customWidth="1"/>
    <col min="5910" max="5911" width="9" style="149" customWidth="1"/>
    <col min="5912" max="5912" width="10.42578125" style="149" customWidth="1"/>
    <col min="5913" max="5913" width="11.140625" style="149" customWidth="1"/>
    <col min="5914" max="6144" width="9" style="149"/>
    <col min="6145" max="6145" width="88.85546875" style="149" customWidth="1"/>
    <col min="6146" max="6146" width="12.5703125" style="149" customWidth="1"/>
    <col min="6147" max="6147" width="12.7109375" style="149" customWidth="1"/>
    <col min="6148" max="6148" width="9.7109375" style="149" customWidth="1"/>
    <col min="6149" max="6149" width="12" style="149" customWidth="1"/>
    <col min="6150" max="6150" width="10.85546875" style="149" customWidth="1"/>
    <col min="6151" max="6151" width="9.7109375" style="149" customWidth="1"/>
    <col min="6152" max="6152" width="12.42578125" style="149" customWidth="1"/>
    <col min="6153" max="6153" width="10.28515625" style="149" customWidth="1"/>
    <col min="6154" max="6154" width="10.7109375" style="149" customWidth="1"/>
    <col min="6155" max="6155" width="12.5703125" style="149" customWidth="1"/>
    <col min="6156" max="6156" width="9.42578125" style="149" customWidth="1"/>
    <col min="6157" max="6157" width="10" style="149" customWidth="1"/>
    <col min="6158" max="6158" width="12.42578125" style="149" customWidth="1"/>
    <col min="6159" max="6159" width="10.85546875" style="149" customWidth="1"/>
    <col min="6160" max="6160" width="10" style="149" customWidth="1"/>
    <col min="6161" max="6162" width="10.5703125" style="149" customWidth="1"/>
    <col min="6163" max="6163" width="9" style="149" customWidth="1"/>
    <col min="6164" max="6164" width="12.7109375" style="149" customWidth="1"/>
    <col min="6165" max="6165" width="23.28515625" style="149" customWidth="1"/>
    <col min="6166" max="6167" width="9" style="149" customWidth="1"/>
    <col min="6168" max="6168" width="10.42578125" style="149" customWidth="1"/>
    <col min="6169" max="6169" width="11.140625" style="149" customWidth="1"/>
    <col min="6170" max="6400" width="9" style="149"/>
    <col min="6401" max="6401" width="88.85546875" style="149" customWidth="1"/>
    <col min="6402" max="6402" width="12.5703125" style="149" customWidth="1"/>
    <col min="6403" max="6403" width="12.7109375" style="149" customWidth="1"/>
    <col min="6404" max="6404" width="9.7109375" style="149" customWidth="1"/>
    <col min="6405" max="6405" width="12" style="149" customWidth="1"/>
    <col min="6406" max="6406" width="10.85546875" style="149" customWidth="1"/>
    <col min="6407" max="6407" width="9.7109375" style="149" customWidth="1"/>
    <col min="6408" max="6408" width="12.42578125" style="149" customWidth="1"/>
    <col min="6409" max="6409" width="10.28515625" style="149" customWidth="1"/>
    <col min="6410" max="6410" width="10.7109375" style="149" customWidth="1"/>
    <col min="6411" max="6411" width="12.5703125" style="149" customWidth="1"/>
    <col min="6412" max="6412" width="9.42578125" style="149" customWidth="1"/>
    <col min="6413" max="6413" width="10" style="149" customWidth="1"/>
    <col min="6414" max="6414" width="12.42578125" style="149" customWidth="1"/>
    <col min="6415" max="6415" width="10.85546875" style="149" customWidth="1"/>
    <col min="6416" max="6416" width="10" style="149" customWidth="1"/>
    <col min="6417" max="6418" width="10.5703125" style="149" customWidth="1"/>
    <col min="6419" max="6419" width="9" style="149" customWidth="1"/>
    <col min="6420" max="6420" width="12.7109375" style="149" customWidth="1"/>
    <col min="6421" max="6421" width="23.28515625" style="149" customWidth="1"/>
    <col min="6422" max="6423" width="9" style="149" customWidth="1"/>
    <col min="6424" max="6424" width="10.42578125" style="149" customWidth="1"/>
    <col min="6425" max="6425" width="11.140625" style="149" customWidth="1"/>
    <col min="6426" max="6656" width="9" style="149"/>
    <col min="6657" max="6657" width="88.85546875" style="149" customWidth="1"/>
    <col min="6658" max="6658" width="12.5703125" style="149" customWidth="1"/>
    <col min="6659" max="6659" width="12.7109375" style="149" customWidth="1"/>
    <col min="6660" max="6660" width="9.7109375" style="149" customWidth="1"/>
    <col min="6661" max="6661" width="12" style="149" customWidth="1"/>
    <col min="6662" max="6662" width="10.85546875" style="149" customWidth="1"/>
    <col min="6663" max="6663" width="9.7109375" style="149" customWidth="1"/>
    <col min="6664" max="6664" width="12.42578125" style="149" customWidth="1"/>
    <col min="6665" max="6665" width="10.28515625" style="149" customWidth="1"/>
    <col min="6666" max="6666" width="10.7109375" style="149" customWidth="1"/>
    <col min="6667" max="6667" width="12.5703125" style="149" customWidth="1"/>
    <col min="6668" max="6668" width="9.42578125" style="149" customWidth="1"/>
    <col min="6669" max="6669" width="10" style="149" customWidth="1"/>
    <col min="6670" max="6670" width="12.42578125" style="149" customWidth="1"/>
    <col min="6671" max="6671" width="10.85546875" style="149" customWidth="1"/>
    <col min="6672" max="6672" width="10" style="149" customWidth="1"/>
    <col min="6673" max="6674" width="10.5703125" style="149" customWidth="1"/>
    <col min="6675" max="6675" width="9" style="149" customWidth="1"/>
    <col min="6676" max="6676" width="12.7109375" style="149" customWidth="1"/>
    <col min="6677" max="6677" width="23.28515625" style="149" customWidth="1"/>
    <col min="6678" max="6679" width="9" style="149" customWidth="1"/>
    <col min="6680" max="6680" width="10.42578125" style="149" customWidth="1"/>
    <col min="6681" max="6681" width="11.140625" style="149" customWidth="1"/>
    <col min="6682" max="6912" width="9" style="149"/>
    <col min="6913" max="6913" width="88.85546875" style="149" customWidth="1"/>
    <col min="6914" max="6914" width="12.5703125" style="149" customWidth="1"/>
    <col min="6915" max="6915" width="12.7109375" style="149" customWidth="1"/>
    <col min="6916" max="6916" width="9.7109375" style="149" customWidth="1"/>
    <col min="6917" max="6917" width="12" style="149" customWidth="1"/>
    <col min="6918" max="6918" width="10.85546875" style="149" customWidth="1"/>
    <col min="6919" max="6919" width="9.7109375" style="149" customWidth="1"/>
    <col min="6920" max="6920" width="12.42578125" style="149" customWidth="1"/>
    <col min="6921" max="6921" width="10.28515625" style="149" customWidth="1"/>
    <col min="6922" max="6922" width="10.7109375" style="149" customWidth="1"/>
    <col min="6923" max="6923" width="12.5703125" style="149" customWidth="1"/>
    <col min="6924" max="6924" width="9.42578125" style="149" customWidth="1"/>
    <col min="6925" max="6925" width="10" style="149" customWidth="1"/>
    <col min="6926" max="6926" width="12.42578125" style="149" customWidth="1"/>
    <col min="6927" max="6927" width="10.85546875" style="149" customWidth="1"/>
    <col min="6928" max="6928" width="10" style="149" customWidth="1"/>
    <col min="6929" max="6930" width="10.5703125" style="149" customWidth="1"/>
    <col min="6931" max="6931" width="9" style="149" customWidth="1"/>
    <col min="6932" max="6932" width="12.7109375" style="149" customWidth="1"/>
    <col min="6933" max="6933" width="23.28515625" style="149" customWidth="1"/>
    <col min="6934" max="6935" width="9" style="149" customWidth="1"/>
    <col min="6936" max="6936" width="10.42578125" style="149" customWidth="1"/>
    <col min="6937" max="6937" width="11.140625" style="149" customWidth="1"/>
    <col min="6938" max="7168" width="9" style="149"/>
    <col min="7169" max="7169" width="88.85546875" style="149" customWidth="1"/>
    <col min="7170" max="7170" width="12.5703125" style="149" customWidth="1"/>
    <col min="7171" max="7171" width="12.7109375" style="149" customWidth="1"/>
    <col min="7172" max="7172" width="9.7109375" style="149" customWidth="1"/>
    <col min="7173" max="7173" width="12" style="149" customWidth="1"/>
    <col min="7174" max="7174" width="10.85546875" style="149" customWidth="1"/>
    <col min="7175" max="7175" width="9.7109375" style="149" customWidth="1"/>
    <col min="7176" max="7176" width="12.42578125" style="149" customWidth="1"/>
    <col min="7177" max="7177" width="10.28515625" style="149" customWidth="1"/>
    <col min="7178" max="7178" width="10.7109375" style="149" customWidth="1"/>
    <col min="7179" max="7179" width="12.5703125" style="149" customWidth="1"/>
    <col min="7180" max="7180" width="9.42578125" style="149" customWidth="1"/>
    <col min="7181" max="7181" width="10" style="149" customWidth="1"/>
    <col min="7182" max="7182" width="12.42578125" style="149" customWidth="1"/>
    <col min="7183" max="7183" width="10.85546875" style="149" customWidth="1"/>
    <col min="7184" max="7184" width="10" style="149" customWidth="1"/>
    <col min="7185" max="7186" width="10.5703125" style="149" customWidth="1"/>
    <col min="7187" max="7187" width="9" style="149" customWidth="1"/>
    <col min="7188" max="7188" width="12.7109375" style="149" customWidth="1"/>
    <col min="7189" max="7189" width="23.28515625" style="149" customWidth="1"/>
    <col min="7190" max="7191" width="9" style="149" customWidth="1"/>
    <col min="7192" max="7192" width="10.42578125" style="149" customWidth="1"/>
    <col min="7193" max="7193" width="11.140625" style="149" customWidth="1"/>
    <col min="7194" max="7424" width="9" style="149"/>
    <col min="7425" max="7425" width="88.85546875" style="149" customWidth="1"/>
    <col min="7426" max="7426" width="12.5703125" style="149" customWidth="1"/>
    <col min="7427" max="7427" width="12.7109375" style="149" customWidth="1"/>
    <col min="7428" max="7428" width="9.7109375" style="149" customWidth="1"/>
    <col min="7429" max="7429" width="12" style="149" customWidth="1"/>
    <col min="7430" max="7430" width="10.85546875" style="149" customWidth="1"/>
    <col min="7431" max="7431" width="9.7109375" style="149" customWidth="1"/>
    <col min="7432" max="7432" width="12.42578125" style="149" customWidth="1"/>
    <col min="7433" max="7433" width="10.28515625" style="149" customWidth="1"/>
    <col min="7434" max="7434" width="10.7109375" style="149" customWidth="1"/>
    <col min="7435" max="7435" width="12.5703125" style="149" customWidth="1"/>
    <col min="7436" max="7436" width="9.42578125" style="149" customWidth="1"/>
    <col min="7437" max="7437" width="10" style="149" customWidth="1"/>
    <col min="7438" max="7438" width="12.42578125" style="149" customWidth="1"/>
    <col min="7439" max="7439" width="10.85546875" style="149" customWidth="1"/>
    <col min="7440" max="7440" width="10" style="149" customWidth="1"/>
    <col min="7441" max="7442" width="10.5703125" style="149" customWidth="1"/>
    <col min="7443" max="7443" width="9" style="149" customWidth="1"/>
    <col min="7444" max="7444" width="12.7109375" style="149" customWidth="1"/>
    <col min="7445" max="7445" width="23.28515625" style="149" customWidth="1"/>
    <col min="7446" max="7447" width="9" style="149" customWidth="1"/>
    <col min="7448" max="7448" width="10.42578125" style="149" customWidth="1"/>
    <col min="7449" max="7449" width="11.140625" style="149" customWidth="1"/>
    <col min="7450" max="7680" width="9" style="149"/>
    <col min="7681" max="7681" width="88.85546875" style="149" customWidth="1"/>
    <col min="7682" max="7682" width="12.5703125" style="149" customWidth="1"/>
    <col min="7683" max="7683" width="12.7109375" style="149" customWidth="1"/>
    <col min="7684" max="7684" width="9.7109375" style="149" customWidth="1"/>
    <col min="7685" max="7685" width="12" style="149" customWidth="1"/>
    <col min="7686" max="7686" width="10.85546875" style="149" customWidth="1"/>
    <col min="7687" max="7687" width="9.7109375" style="149" customWidth="1"/>
    <col min="7688" max="7688" width="12.42578125" style="149" customWidth="1"/>
    <col min="7689" max="7689" width="10.28515625" style="149" customWidth="1"/>
    <col min="7690" max="7690" width="10.7109375" style="149" customWidth="1"/>
    <col min="7691" max="7691" width="12.5703125" style="149" customWidth="1"/>
    <col min="7692" max="7692" width="9.42578125" style="149" customWidth="1"/>
    <col min="7693" max="7693" width="10" style="149" customWidth="1"/>
    <col min="7694" max="7694" width="12.42578125" style="149" customWidth="1"/>
    <col min="7695" max="7695" width="10.85546875" style="149" customWidth="1"/>
    <col min="7696" max="7696" width="10" style="149" customWidth="1"/>
    <col min="7697" max="7698" width="10.5703125" style="149" customWidth="1"/>
    <col min="7699" max="7699" width="9" style="149" customWidth="1"/>
    <col min="7700" max="7700" width="12.7109375" style="149" customWidth="1"/>
    <col min="7701" max="7701" width="23.28515625" style="149" customWidth="1"/>
    <col min="7702" max="7703" width="9" style="149" customWidth="1"/>
    <col min="7704" max="7704" width="10.42578125" style="149" customWidth="1"/>
    <col min="7705" max="7705" width="11.140625" style="149" customWidth="1"/>
    <col min="7706" max="7936" width="9" style="149"/>
    <col min="7937" max="7937" width="88.85546875" style="149" customWidth="1"/>
    <col min="7938" max="7938" width="12.5703125" style="149" customWidth="1"/>
    <col min="7939" max="7939" width="12.7109375" style="149" customWidth="1"/>
    <col min="7940" max="7940" width="9.7109375" style="149" customWidth="1"/>
    <col min="7941" max="7941" width="12" style="149" customWidth="1"/>
    <col min="7942" max="7942" width="10.85546875" style="149" customWidth="1"/>
    <col min="7943" max="7943" width="9.7109375" style="149" customWidth="1"/>
    <col min="7944" max="7944" width="12.42578125" style="149" customWidth="1"/>
    <col min="7945" max="7945" width="10.28515625" style="149" customWidth="1"/>
    <col min="7946" max="7946" width="10.7109375" style="149" customWidth="1"/>
    <col min="7947" max="7947" width="12.5703125" style="149" customWidth="1"/>
    <col min="7948" max="7948" width="9.42578125" style="149" customWidth="1"/>
    <col min="7949" max="7949" width="10" style="149" customWidth="1"/>
    <col min="7950" max="7950" width="12.42578125" style="149" customWidth="1"/>
    <col min="7951" max="7951" width="10.85546875" style="149" customWidth="1"/>
    <col min="7952" max="7952" width="10" style="149" customWidth="1"/>
    <col min="7953" max="7954" width="10.5703125" style="149" customWidth="1"/>
    <col min="7955" max="7955" width="9" style="149" customWidth="1"/>
    <col min="7956" max="7956" width="12.7109375" style="149" customWidth="1"/>
    <col min="7957" max="7957" width="23.28515625" style="149" customWidth="1"/>
    <col min="7958" max="7959" width="9" style="149" customWidth="1"/>
    <col min="7960" max="7960" width="10.42578125" style="149" customWidth="1"/>
    <col min="7961" max="7961" width="11.140625" style="149" customWidth="1"/>
    <col min="7962" max="8192" width="9" style="149"/>
    <col min="8193" max="8193" width="88.85546875" style="149" customWidth="1"/>
    <col min="8194" max="8194" width="12.5703125" style="149" customWidth="1"/>
    <col min="8195" max="8195" width="12.7109375" style="149" customWidth="1"/>
    <col min="8196" max="8196" width="9.7109375" style="149" customWidth="1"/>
    <col min="8197" max="8197" width="12" style="149" customWidth="1"/>
    <col min="8198" max="8198" width="10.85546875" style="149" customWidth="1"/>
    <col min="8199" max="8199" width="9.7109375" style="149" customWidth="1"/>
    <col min="8200" max="8200" width="12.42578125" style="149" customWidth="1"/>
    <col min="8201" max="8201" width="10.28515625" style="149" customWidth="1"/>
    <col min="8202" max="8202" width="10.7109375" style="149" customWidth="1"/>
    <col min="8203" max="8203" width="12.5703125" style="149" customWidth="1"/>
    <col min="8204" max="8204" width="9.42578125" style="149" customWidth="1"/>
    <col min="8205" max="8205" width="10" style="149" customWidth="1"/>
    <col min="8206" max="8206" width="12.42578125" style="149" customWidth="1"/>
    <col min="8207" max="8207" width="10.85546875" style="149" customWidth="1"/>
    <col min="8208" max="8208" width="10" style="149" customWidth="1"/>
    <col min="8209" max="8210" width="10.5703125" style="149" customWidth="1"/>
    <col min="8211" max="8211" width="9" style="149" customWidth="1"/>
    <col min="8212" max="8212" width="12.7109375" style="149" customWidth="1"/>
    <col min="8213" max="8213" width="23.28515625" style="149" customWidth="1"/>
    <col min="8214" max="8215" width="9" style="149" customWidth="1"/>
    <col min="8216" max="8216" width="10.42578125" style="149" customWidth="1"/>
    <col min="8217" max="8217" width="11.140625" style="149" customWidth="1"/>
    <col min="8218" max="8448" width="9" style="149"/>
    <col min="8449" max="8449" width="88.85546875" style="149" customWidth="1"/>
    <col min="8450" max="8450" width="12.5703125" style="149" customWidth="1"/>
    <col min="8451" max="8451" width="12.7109375" style="149" customWidth="1"/>
    <col min="8452" max="8452" width="9.7109375" style="149" customWidth="1"/>
    <col min="8453" max="8453" width="12" style="149" customWidth="1"/>
    <col min="8454" max="8454" width="10.85546875" style="149" customWidth="1"/>
    <col min="8455" max="8455" width="9.7109375" style="149" customWidth="1"/>
    <col min="8456" max="8456" width="12.42578125" style="149" customWidth="1"/>
    <col min="8457" max="8457" width="10.28515625" style="149" customWidth="1"/>
    <col min="8458" max="8458" width="10.7109375" style="149" customWidth="1"/>
    <col min="8459" max="8459" width="12.5703125" style="149" customWidth="1"/>
    <col min="8460" max="8460" width="9.42578125" style="149" customWidth="1"/>
    <col min="8461" max="8461" width="10" style="149" customWidth="1"/>
    <col min="8462" max="8462" width="12.42578125" style="149" customWidth="1"/>
    <col min="8463" max="8463" width="10.85546875" style="149" customWidth="1"/>
    <col min="8464" max="8464" width="10" style="149" customWidth="1"/>
    <col min="8465" max="8466" width="10.5703125" style="149" customWidth="1"/>
    <col min="8467" max="8467" width="9" style="149" customWidth="1"/>
    <col min="8468" max="8468" width="12.7109375" style="149" customWidth="1"/>
    <col min="8469" max="8469" width="23.28515625" style="149" customWidth="1"/>
    <col min="8470" max="8471" width="9" style="149" customWidth="1"/>
    <col min="8472" max="8472" width="10.42578125" style="149" customWidth="1"/>
    <col min="8473" max="8473" width="11.140625" style="149" customWidth="1"/>
    <col min="8474" max="8704" width="9" style="149"/>
    <col min="8705" max="8705" width="88.85546875" style="149" customWidth="1"/>
    <col min="8706" max="8706" width="12.5703125" style="149" customWidth="1"/>
    <col min="8707" max="8707" width="12.7109375" style="149" customWidth="1"/>
    <col min="8708" max="8708" width="9.7109375" style="149" customWidth="1"/>
    <col min="8709" max="8709" width="12" style="149" customWidth="1"/>
    <col min="8710" max="8710" width="10.85546875" style="149" customWidth="1"/>
    <col min="8711" max="8711" width="9.7109375" style="149" customWidth="1"/>
    <col min="8712" max="8712" width="12.42578125" style="149" customWidth="1"/>
    <col min="8713" max="8713" width="10.28515625" style="149" customWidth="1"/>
    <col min="8714" max="8714" width="10.7109375" style="149" customWidth="1"/>
    <col min="8715" max="8715" width="12.5703125" style="149" customWidth="1"/>
    <col min="8716" max="8716" width="9.42578125" style="149" customWidth="1"/>
    <col min="8717" max="8717" width="10" style="149" customWidth="1"/>
    <col min="8718" max="8718" width="12.42578125" style="149" customWidth="1"/>
    <col min="8719" max="8719" width="10.85546875" style="149" customWidth="1"/>
    <col min="8720" max="8720" width="10" style="149" customWidth="1"/>
    <col min="8721" max="8722" width="10.5703125" style="149" customWidth="1"/>
    <col min="8723" max="8723" width="9" style="149" customWidth="1"/>
    <col min="8724" max="8724" width="12.7109375" style="149" customWidth="1"/>
    <col min="8725" max="8725" width="23.28515625" style="149" customWidth="1"/>
    <col min="8726" max="8727" width="9" style="149" customWidth="1"/>
    <col min="8728" max="8728" width="10.42578125" style="149" customWidth="1"/>
    <col min="8729" max="8729" width="11.140625" style="149" customWidth="1"/>
    <col min="8730" max="8960" width="9" style="149"/>
    <col min="8961" max="8961" width="88.85546875" style="149" customWidth="1"/>
    <col min="8962" max="8962" width="12.5703125" style="149" customWidth="1"/>
    <col min="8963" max="8963" width="12.7109375" style="149" customWidth="1"/>
    <col min="8964" max="8964" width="9.7109375" style="149" customWidth="1"/>
    <col min="8965" max="8965" width="12" style="149" customWidth="1"/>
    <col min="8966" max="8966" width="10.85546875" style="149" customWidth="1"/>
    <col min="8967" max="8967" width="9.7109375" style="149" customWidth="1"/>
    <col min="8968" max="8968" width="12.42578125" style="149" customWidth="1"/>
    <col min="8969" max="8969" width="10.28515625" style="149" customWidth="1"/>
    <col min="8970" max="8970" width="10.7109375" style="149" customWidth="1"/>
    <col min="8971" max="8971" width="12.5703125" style="149" customWidth="1"/>
    <col min="8972" max="8972" width="9.42578125" style="149" customWidth="1"/>
    <col min="8973" max="8973" width="10" style="149" customWidth="1"/>
    <col min="8974" max="8974" width="12.42578125" style="149" customWidth="1"/>
    <col min="8975" max="8975" width="10.85546875" style="149" customWidth="1"/>
    <col min="8976" max="8976" width="10" style="149" customWidth="1"/>
    <col min="8977" max="8978" width="10.5703125" style="149" customWidth="1"/>
    <col min="8979" max="8979" width="9" style="149" customWidth="1"/>
    <col min="8980" max="8980" width="12.7109375" style="149" customWidth="1"/>
    <col min="8981" max="8981" width="23.28515625" style="149" customWidth="1"/>
    <col min="8982" max="8983" width="9" style="149" customWidth="1"/>
    <col min="8984" max="8984" width="10.42578125" style="149" customWidth="1"/>
    <col min="8985" max="8985" width="11.140625" style="149" customWidth="1"/>
    <col min="8986" max="9216" width="9" style="149"/>
    <col min="9217" max="9217" width="88.85546875" style="149" customWidth="1"/>
    <col min="9218" max="9218" width="12.5703125" style="149" customWidth="1"/>
    <col min="9219" max="9219" width="12.7109375" style="149" customWidth="1"/>
    <col min="9220" max="9220" width="9.7109375" style="149" customWidth="1"/>
    <col min="9221" max="9221" width="12" style="149" customWidth="1"/>
    <col min="9222" max="9222" width="10.85546875" style="149" customWidth="1"/>
    <col min="9223" max="9223" width="9.7109375" style="149" customWidth="1"/>
    <col min="9224" max="9224" width="12.42578125" style="149" customWidth="1"/>
    <col min="9225" max="9225" width="10.28515625" style="149" customWidth="1"/>
    <col min="9226" max="9226" width="10.7109375" style="149" customWidth="1"/>
    <col min="9227" max="9227" width="12.5703125" style="149" customWidth="1"/>
    <col min="9228" max="9228" width="9.42578125" style="149" customWidth="1"/>
    <col min="9229" max="9229" width="10" style="149" customWidth="1"/>
    <col min="9230" max="9230" width="12.42578125" style="149" customWidth="1"/>
    <col min="9231" max="9231" width="10.85546875" style="149" customWidth="1"/>
    <col min="9232" max="9232" width="10" style="149" customWidth="1"/>
    <col min="9233" max="9234" width="10.5703125" style="149" customWidth="1"/>
    <col min="9235" max="9235" width="9" style="149" customWidth="1"/>
    <col min="9236" max="9236" width="12.7109375" style="149" customWidth="1"/>
    <col min="9237" max="9237" width="23.28515625" style="149" customWidth="1"/>
    <col min="9238" max="9239" width="9" style="149" customWidth="1"/>
    <col min="9240" max="9240" width="10.42578125" style="149" customWidth="1"/>
    <col min="9241" max="9241" width="11.140625" style="149" customWidth="1"/>
    <col min="9242" max="9472" width="9" style="149"/>
    <col min="9473" max="9473" width="88.85546875" style="149" customWidth="1"/>
    <col min="9474" max="9474" width="12.5703125" style="149" customWidth="1"/>
    <col min="9475" max="9475" width="12.7109375" style="149" customWidth="1"/>
    <col min="9476" max="9476" width="9.7109375" style="149" customWidth="1"/>
    <col min="9477" max="9477" width="12" style="149" customWidth="1"/>
    <col min="9478" max="9478" width="10.85546875" style="149" customWidth="1"/>
    <col min="9479" max="9479" width="9.7109375" style="149" customWidth="1"/>
    <col min="9480" max="9480" width="12.42578125" style="149" customWidth="1"/>
    <col min="9481" max="9481" width="10.28515625" style="149" customWidth="1"/>
    <col min="9482" max="9482" width="10.7109375" style="149" customWidth="1"/>
    <col min="9483" max="9483" width="12.5703125" style="149" customWidth="1"/>
    <col min="9484" max="9484" width="9.42578125" style="149" customWidth="1"/>
    <col min="9485" max="9485" width="10" style="149" customWidth="1"/>
    <col min="9486" max="9486" width="12.42578125" style="149" customWidth="1"/>
    <col min="9487" max="9487" width="10.85546875" style="149" customWidth="1"/>
    <col min="9488" max="9488" width="10" style="149" customWidth="1"/>
    <col min="9489" max="9490" width="10.5703125" style="149" customWidth="1"/>
    <col min="9491" max="9491" width="9" style="149" customWidth="1"/>
    <col min="9492" max="9492" width="12.7109375" style="149" customWidth="1"/>
    <col min="9493" max="9493" width="23.28515625" style="149" customWidth="1"/>
    <col min="9494" max="9495" width="9" style="149" customWidth="1"/>
    <col min="9496" max="9496" width="10.42578125" style="149" customWidth="1"/>
    <col min="9497" max="9497" width="11.140625" style="149" customWidth="1"/>
    <col min="9498" max="9728" width="9" style="149"/>
    <col min="9729" max="9729" width="88.85546875" style="149" customWidth="1"/>
    <col min="9730" max="9730" width="12.5703125" style="149" customWidth="1"/>
    <col min="9731" max="9731" width="12.7109375" style="149" customWidth="1"/>
    <col min="9732" max="9732" width="9.7109375" style="149" customWidth="1"/>
    <col min="9733" max="9733" width="12" style="149" customWidth="1"/>
    <col min="9734" max="9734" width="10.85546875" style="149" customWidth="1"/>
    <col min="9735" max="9735" width="9.7109375" style="149" customWidth="1"/>
    <col min="9736" max="9736" width="12.42578125" style="149" customWidth="1"/>
    <col min="9737" max="9737" width="10.28515625" style="149" customWidth="1"/>
    <col min="9738" max="9738" width="10.7109375" style="149" customWidth="1"/>
    <col min="9739" max="9739" width="12.5703125" style="149" customWidth="1"/>
    <col min="9740" max="9740" width="9.42578125" style="149" customWidth="1"/>
    <col min="9741" max="9741" width="10" style="149" customWidth="1"/>
    <col min="9742" max="9742" width="12.42578125" style="149" customWidth="1"/>
    <col min="9743" max="9743" width="10.85546875" style="149" customWidth="1"/>
    <col min="9744" max="9744" width="10" style="149" customWidth="1"/>
    <col min="9745" max="9746" width="10.5703125" style="149" customWidth="1"/>
    <col min="9747" max="9747" width="9" style="149" customWidth="1"/>
    <col min="9748" max="9748" width="12.7109375" style="149" customWidth="1"/>
    <col min="9749" max="9749" width="23.28515625" style="149" customWidth="1"/>
    <col min="9750" max="9751" width="9" style="149" customWidth="1"/>
    <col min="9752" max="9752" width="10.42578125" style="149" customWidth="1"/>
    <col min="9753" max="9753" width="11.140625" style="149" customWidth="1"/>
    <col min="9754" max="9984" width="9" style="149"/>
    <col min="9985" max="9985" width="88.85546875" style="149" customWidth="1"/>
    <col min="9986" max="9986" width="12.5703125" style="149" customWidth="1"/>
    <col min="9987" max="9987" width="12.7109375" style="149" customWidth="1"/>
    <col min="9988" max="9988" width="9.7109375" style="149" customWidth="1"/>
    <col min="9989" max="9989" width="12" style="149" customWidth="1"/>
    <col min="9990" max="9990" width="10.85546875" style="149" customWidth="1"/>
    <col min="9991" max="9991" width="9.7109375" style="149" customWidth="1"/>
    <col min="9992" max="9992" width="12.42578125" style="149" customWidth="1"/>
    <col min="9993" max="9993" width="10.28515625" style="149" customWidth="1"/>
    <col min="9994" max="9994" width="10.7109375" style="149" customWidth="1"/>
    <col min="9995" max="9995" width="12.5703125" style="149" customWidth="1"/>
    <col min="9996" max="9996" width="9.42578125" style="149" customWidth="1"/>
    <col min="9997" max="9997" width="10" style="149" customWidth="1"/>
    <col min="9998" max="9998" width="12.42578125" style="149" customWidth="1"/>
    <col min="9999" max="9999" width="10.85546875" style="149" customWidth="1"/>
    <col min="10000" max="10000" width="10" style="149" customWidth="1"/>
    <col min="10001" max="10002" width="10.5703125" style="149" customWidth="1"/>
    <col min="10003" max="10003" width="9" style="149" customWidth="1"/>
    <col min="10004" max="10004" width="12.7109375" style="149" customWidth="1"/>
    <col min="10005" max="10005" width="23.28515625" style="149" customWidth="1"/>
    <col min="10006" max="10007" width="9" style="149" customWidth="1"/>
    <col min="10008" max="10008" width="10.42578125" style="149" customWidth="1"/>
    <col min="10009" max="10009" width="11.140625" style="149" customWidth="1"/>
    <col min="10010" max="10240" width="9" style="149"/>
    <col min="10241" max="10241" width="88.85546875" style="149" customWidth="1"/>
    <col min="10242" max="10242" width="12.5703125" style="149" customWidth="1"/>
    <col min="10243" max="10243" width="12.7109375" style="149" customWidth="1"/>
    <col min="10244" max="10244" width="9.7109375" style="149" customWidth="1"/>
    <col min="10245" max="10245" width="12" style="149" customWidth="1"/>
    <col min="10246" max="10246" width="10.85546875" style="149" customWidth="1"/>
    <col min="10247" max="10247" width="9.7109375" style="149" customWidth="1"/>
    <col min="10248" max="10248" width="12.42578125" style="149" customWidth="1"/>
    <col min="10249" max="10249" width="10.28515625" style="149" customWidth="1"/>
    <col min="10250" max="10250" width="10.7109375" style="149" customWidth="1"/>
    <col min="10251" max="10251" width="12.5703125" style="149" customWidth="1"/>
    <col min="10252" max="10252" width="9.42578125" style="149" customWidth="1"/>
    <col min="10253" max="10253" width="10" style="149" customWidth="1"/>
    <col min="10254" max="10254" width="12.42578125" style="149" customWidth="1"/>
    <col min="10255" max="10255" width="10.85546875" style="149" customWidth="1"/>
    <col min="10256" max="10256" width="10" style="149" customWidth="1"/>
    <col min="10257" max="10258" width="10.5703125" style="149" customWidth="1"/>
    <col min="10259" max="10259" width="9" style="149" customWidth="1"/>
    <col min="10260" max="10260" width="12.7109375" style="149" customWidth="1"/>
    <col min="10261" max="10261" width="23.28515625" style="149" customWidth="1"/>
    <col min="10262" max="10263" width="9" style="149" customWidth="1"/>
    <col min="10264" max="10264" width="10.42578125" style="149" customWidth="1"/>
    <col min="10265" max="10265" width="11.140625" style="149" customWidth="1"/>
    <col min="10266" max="10496" width="9" style="149"/>
    <col min="10497" max="10497" width="88.85546875" style="149" customWidth="1"/>
    <col min="10498" max="10498" width="12.5703125" style="149" customWidth="1"/>
    <col min="10499" max="10499" width="12.7109375" style="149" customWidth="1"/>
    <col min="10500" max="10500" width="9.7109375" style="149" customWidth="1"/>
    <col min="10501" max="10501" width="12" style="149" customWidth="1"/>
    <col min="10502" max="10502" width="10.85546875" style="149" customWidth="1"/>
    <col min="10503" max="10503" width="9.7109375" style="149" customWidth="1"/>
    <col min="10504" max="10504" width="12.42578125" style="149" customWidth="1"/>
    <col min="10505" max="10505" width="10.28515625" style="149" customWidth="1"/>
    <col min="10506" max="10506" width="10.7109375" style="149" customWidth="1"/>
    <col min="10507" max="10507" width="12.5703125" style="149" customWidth="1"/>
    <col min="10508" max="10508" width="9.42578125" style="149" customWidth="1"/>
    <col min="10509" max="10509" width="10" style="149" customWidth="1"/>
    <col min="10510" max="10510" width="12.42578125" style="149" customWidth="1"/>
    <col min="10511" max="10511" width="10.85546875" style="149" customWidth="1"/>
    <col min="10512" max="10512" width="10" style="149" customWidth="1"/>
    <col min="10513" max="10514" width="10.5703125" style="149" customWidth="1"/>
    <col min="10515" max="10515" width="9" style="149" customWidth="1"/>
    <col min="10516" max="10516" width="12.7109375" style="149" customWidth="1"/>
    <col min="10517" max="10517" width="23.28515625" style="149" customWidth="1"/>
    <col min="10518" max="10519" width="9" style="149" customWidth="1"/>
    <col min="10520" max="10520" width="10.42578125" style="149" customWidth="1"/>
    <col min="10521" max="10521" width="11.140625" style="149" customWidth="1"/>
    <col min="10522" max="10752" width="9" style="149"/>
    <col min="10753" max="10753" width="88.85546875" style="149" customWidth="1"/>
    <col min="10754" max="10754" width="12.5703125" style="149" customWidth="1"/>
    <col min="10755" max="10755" width="12.7109375" style="149" customWidth="1"/>
    <col min="10756" max="10756" width="9.7109375" style="149" customWidth="1"/>
    <col min="10757" max="10757" width="12" style="149" customWidth="1"/>
    <col min="10758" max="10758" width="10.85546875" style="149" customWidth="1"/>
    <col min="10759" max="10759" width="9.7109375" style="149" customWidth="1"/>
    <col min="10760" max="10760" width="12.42578125" style="149" customWidth="1"/>
    <col min="10761" max="10761" width="10.28515625" style="149" customWidth="1"/>
    <col min="10762" max="10762" width="10.7109375" style="149" customWidth="1"/>
    <col min="10763" max="10763" width="12.5703125" style="149" customWidth="1"/>
    <col min="10764" max="10764" width="9.42578125" style="149" customWidth="1"/>
    <col min="10765" max="10765" width="10" style="149" customWidth="1"/>
    <col min="10766" max="10766" width="12.42578125" style="149" customWidth="1"/>
    <col min="10767" max="10767" width="10.85546875" style="149" customWidth="1"/>
    <col min="10768" max="10768" width="10" style="149" customWidth="1"/>
    <col min="10769" max="10770" width="10.5703125" style="149" customWidth="1"/>
    <col min="10771" max="10771" width="9" style="149" customWidth="1"/>
    <col min="10772" max="10772" width="12.7109375" style="149" customWidth="1"/>
    <col min="10773" max="10773" width="23.28515625" style="149" customWidth="1"/>
    <col min="10774" max="10775" width="9" style="149" customWidth="1"/>
    <col min="10776" max="10776" width="10.42578125" style="149" customWidth="1"/>
    <col min="10777" max="10777" width="11.140625" style="149" customWidth="1"/>
    <col min="10778" max="11008" width="9" style="149"/>
    <col min="11009" max="11009" width="88.85546875" style="149" customWidth="1"/>
    <col min="11010" max="11010" width="12.5703125" style="149" customWidth="1"/>
    <col min="11011" max="11011" width="12.7109375" style="149" customWidth="1"/>
    <col min="11012" max="11012" width="9.7109375" style="149" customWidth="1"/>
    <col min="11013" max="11013" width="12" style="149" customWidth="1"/>
    <col min="11014" max="11014" width="10.85546875" style="149" customWidth="1"/>
    <col min="11015" max="11015" width="9.7109375" style="149" customWidth="1"/>
    <col min="11016" max="11016" width="12.42578125" style="149" customWidth="1"/>
    <col min="11017" max="11017" width="10.28515625" style="149" customWidth="1"/>
    <col min="11018" max="11018" width="10.7109375" style="149" customWidth="1"/>
    <col min="11019" max="11019" width="12.5703125" style="149" customWidth="1"/>
    <col min="11020" max="11020" width="9.42578125" style="149" customWidth="1"/>
    <col min="11021" max="11021" width="10" style="149" customWidth="1"/>
    <col min="11022" max="11022" width="12.42578125" style="149" customWidth="1"/>
    <col min="11023" max="11023" width="10.85546875" style="149" customWidth="1"/>
    <col min="11024" max="11024" width="10" style="149" customWidth="1"/>
    <col min="11025" max="11026" width="10.5703125" style="149" customWidth="1"/>
    <col min="11027" max="11027" width="9" style="149" customWidth="1"/>
    <col min="11028" max="11028" width="12.7109375" style="149" customWidth="1"/>
    <col min="11029" max="11029" width="23.28515625" style="149" customWidth="1"/>
    <col min="11030" max="11031" width="9" style="149" customWidth="1"/>
    <col min="11032" max="11032" width="10.42578125" style="149" customWidth="1"/>
    <col min="11033" max="11033" width="11.140625" style="149" customWidth="1"/>
    <col min="11034" max="11264" width="9" style="149"/>
    <col min="11265" max="11265" width="88.85546875" style="149" customWidth="1"/>
    <col min="11266" max="11266" width="12.5703125" style="149" customWidth="1"/>
    <col min="11267" max="11267" width="12.7109375" style="149" customWidth="1"/>
    <col min="11268" max="11268" width="9.7109375" style="149" customWidth="1"/>
    <col min="11269" max="11269" width="12" style="149" customWidth="1"/>
    <col min="11270" max="11270" width="10.85546875" style="149" customWidth="1"/>
    <col min="11271" max="11271" width="9.7109375" style="149" customWidth="1"/>
    <col min="11272" max="11272" width="12.42578125" style="149" customWidth="1"/>
    <col min="11273" max="11273" width="10.28515625" style="149" customWidth="1"/>
    <col min="11274" max="11274" width="10.7109375" style="149" customWidth="1"/>
    <col min="11275" max="11275" width="12.5703125" style="149" customWidth="1"/>
    <col min="11276" max="11276" width="9.42578125" style="149" customWidth="1"/>
    <col min="11277" max="11277" width="10" style="149" customWidth="1"/>
    <col min="11278" max="11278" width="12.42578125" style="149" customWidth="1"/>
    <col min="11279" max="11279" width="10.85546875" style="149" customWidth="1"/>
    <col min="11280" max="11280" width="10" style="149" customWidth="1"/>
    <col min="11281" max="11282" width="10.5703125" style="149" customWidth="1"/>
    <col min="11283" max="11283" width="9" style="149" customWidth="1"/>
    <col min="11284" max="11284" width="12.7109375" style="149" customWidth="1"/>
    <col min="11285" max="11285" width="23.28515625" style="149" customWidth="1"/>
    <col min="11286" max="11287" width="9" style="149" customWidth="1"/>
    <col min="11288" max="11288" width="10.42578125" style="149" customWidth="1"/>
    <col min="11289" max="11289" width="11.140625" style="149" customWidth="1"/>
    <col min="11290" max="11520" width="9" style="149"/>
    <col min="11521" max="11521" width="88.85546875" style="149" customWidth="1"/>
    <col min="11522" max="11522" width="12.5703125" style="149" customWidth="1"/>
    <col min="11523" max="11523" width="12.7109375" style="149" customWidth="1"/>
    <col min="11524" max="11524" width="9.7109375" style="149" customWidth="1"/>
    <col min="11525" max="11525" width="12" style="149" customWidth="1"/>
    <col min="11526" max="11526" width="10.85546875" style="149" customWidth="1"/>
    <col min="11527" max="11527" width="9.7109375" style="149" customWidth="1"/>
    <col min="11528" max="11528" width="12.42578125" style="149" customWidth="1"/>
    <col min="11529" max="11529" width="10.28515625" style="149" customWidth="1"/>
    <col min="11530" max="11530" width="10.7109375" style="149" customWidth="1"/>
    <col min="11531" max="11531" width="12.5703125" style="149" customWidth="1"/>
    <col min="11532" max="11532" width="9.42578125" style="149" customWidth="1"/>
    <col min="11533" max="11533" width="10" style="149" customWidth="1"/>
    <col min="11534" max="11534" width="12.42578125" style="149" customWidth="1"/>
    <col min="11535" max="11535" width="10.85546875" style="149" customWidth="1"/>
    <col min="11536" max="11536" width="10" style="149" customWidth="1"/>
    <col min="11537" max="11538" width="10.5703125" style="149" customWidth="1"/>
    <col min="11539" max="11539" width="9" style="149" customWidth="1"/>
    <col min="11540" max="11540" width="12.7109375" style="149" customWidth="1"/>
    <col min="11541" max="11541" width="23.28515625" style="149" customWidth="1"/>
    <col min="11542" max="11543" width="9" style="149" customWidth="1"/>
    <col min="11544" max="11544" width="10.42578125" style="149" customWidth="1"/>
    <col min="11545" max="11545" width="11.140625" style="149" customWidth="1"/>
    <col min="11546" max="11776" width="9" style="149"/>
    <col min="11777" max="11777" width="88.85546875" style="149" customWidth="1"/>
    <col min="11778" max="11778" width="12.5703125" style="149" customWidth="1"/>
    <col min="11779" max="11779" width="12.7109375" style="149" customWidth="1"/>
    <col min="11780" max="11780" width="9.7109375" style="149" customWidth="1"/>
    <col min="11781" max="11781" width="12" style="149" customWidth="1"/>
    <col min="11782" max="11782" width="10.85546875" style="149" customWidth="1"/>
    <col min="11783" max="11783" width="9.7109375" style="149" customWidth="1"/>
    <col min="11784" max="11784" width="12.42578125" style="149" customWidth="1"/>
    <col min="11785" max="11785" width="10.28515625" style="149" customWidth="1"/>
    <col min="11786" max="11786" width="10.7109375" style="149" customWidth="1"/>
    <col min="11787" max="11787" width="12.5703125" style="149" customWidth="1"/>
    <col min="11788" max="11788" width="9.42578125" style="149" customWidth="1"/>
    <col min="11789" max="11789" width="10" style="149" customWidth="1"/>
    <col min="11790" max="11790" width="12.42578125" style="149" customWidth="1"/>
    <col min="11791" max="11791" width="10.85546875" style="149" customWidth="1"/>
    <col min="11792" max="11792" width="10" style="149" customWidth="1"/>
    <col min="11793" max="11794" width="10.5703125" style="149" customWidth="1"/>
    <col min="11795" max="11795" width="9" style="149" customWidth="1"/>
    <col min="11796" max="11796" width="12.7109375" style="149" customWidth="1"/>
    <col min="11797" max="11797" width="23.28515625" style="149" customWidth="1"/>
    <col min="11798" max="11799" width="9" style="149" customWidth="1"/>
    <col min="11800" max="11800" width="10.42578125" style="149" customWidth="1"/>
    <col min="11801" max="11801" width="11.140625" style="149" customWidth="1"/>
    <col min="11802" max="12032" width="9" style="149"/>
    <col min="12033" max="12033" width="88.85546875" style="149" customWidth="1"/>
    <col min="12034" max="12034" width="12.5703125" style="149" customWidth="1"/>
    <col min="12035" max="12035" width="12.7109375" style="149" customWidth="1"/>
    <col min="12036" max="12036" width="9.7109375" style="149" customWidth="1"/>
    <col min="12037" max="12037" width="12" style="149" customWidth="1"/>
    <col min="12038" max="12038" width="10.85546875" style="149" customWidth="1"/>
    <col min="12039" max="12039" width="9.7109375" style="149" customWidth="1"/>
    <col min="12040" max="12040" width="12.42578125" style="149" customWidth="1"/>
    <col min="12041" max="12041" width="10.28515625" style="149" customWidth="1"/>
    <col min="12042" max="12042" width="10.7109375" style="149" customWidth="1"/>
    <col min="12043" max="12043" width="12.5703125" style="149" customWidth="1"/>
    <col min="12044" max="12044" width="9.42578125" style="149" customWidth="1"/>
    <col min="12045" max="12045" width="10" style="149" customWidth="1"/>
    <col min="12046" max="12046" width="12.42578125" style="149" customWidth="1"/>
    <col min="12047" max="12047" width="10.85546875" style="149" customWidth="1"/>
    <col min="12048" max="12048" width="10" style="149" customWidth="1"/>
    <col min="12049" max="12050" width="10.5703125" style="149" customWidth="1"/>
    <col min="12051" max="12051" width="9" style="149" customWidth="1"/>
    <col min="12052" max="12052" width="12.7109375" style="149" customWidth="1"/>
    <col min="12053" max="12053" width="23.28515625" style="149" customWidth="1"/>
    <col min="12054" max="12055" width="9" style="149" customWidth="1"/>
    <col min="12056" max="12056" width="10.42578125" style="149" customWidth="1"/>
    <col min="12057" max="12057" width="11.140625" style="149" customWidth="1"/>
    <col min="12058" max="12288" width="9" style="149"/>
    <col min="12289" max="12289" width="88.85546875" style="149" customWidth="1"/>
    <col min="12290" max="12290" width="12.5703125" style="149" customWidth="1"/>
    <col min="12291" max="12291" width="12.7109375" style="149" customWidth="1"/>
    <col min="12292" max="12292" width="9.7109375" style="149" customWidth="1"/>
    <col min="12293" max="12293" width="12" style="149" customWidth="1"/>
    <col min="12294" max="12294" width="10.85546875" style="149" customWidth="1"/>
    <col min="12295" max="12295" width="9.7109375" style="149" customWidth="1"/>
    <col min="12296" max="12296" width="12.42578125" style="149" customWidth="1"/>
    <col min="12297" max="12297" width="10.28515625" style="149" customWidth="1"/>
    <col min="12298" max="12298" width="10.7109375" style="149" customWidth="1"/>
    <col min="12299" max="12299" width="12.5703125" style="149" customWidth="1"/>
    <col min="12300" max="12300" width="9.42578125" style="149" customWidth="1"/>
    <col min="12301" max="12301" width="10" style="149" customWidth="1"/>
    <col min="12302" max="12302" width="12.42578125" style="149" customWidth="1"/>
    <col min="12303" max="12303" width="10.85546875" style="149" customWidth="1"/>
    <col min="12304" max="12304" width="10" style="149" customWidth="1"/>
    <col min="12305" max="12306" width="10.5703125" style="149" customWidth="1"/>
    <col min="12307" max="12307" width="9" style="149" customWidth="1"/>
    <col min="12308" max="12308" width="12.7109375" style="149" customWidth="1"/>
    <col min="12309" max="12309" width="23.28515625" style="149" customWidth="1"/>
    <col min="12310" max="12311" width="9" style="149" customWidth="1"/>
    <col min="12312" max="12312" width="10.42578125" style="149" customWidth="1"/>
    <col min="12313" max="12313" width="11.140625" style="149" customWidth="1"/>
    <col min="12314" max="12544" width="9" style="149"/>
    <col min="12545" max="12545" width="88.85546875" style="149" customWidth="1"/>
    <col min="12546" max="12546" width="12.5703125" style="149" customWidth="1"/>
    <col min="12547" max="12547" width="12.7109375" style="149" customWidth="1"/>
    <col min="12548" max="12548" width="9.7109375" style="149" customWidth="1"/>
    <col min="12549" max="12549" width="12" style="149" customWidth="1"/>
    <col min="12550" max="12550" width="10.85546875" style="149" customWidth="1"/>
    <col min="12551" max="12551" width="9.7109375" style="149" customWidth="1"/>
    <col min="12552" max="12552" width="12.42578125" style="149" customWidth="1"/>
    <col min="12553" max="12553" width="10.28515625" style="149" customWidth="1"/>
    <col min="12554" max="12554" width="10.7109375" style="149" customWidth="1"/>
    <col min="12555" max="12555" width="12.5703125" style="149" customWidth="1"/>
    <col min="12556" max="12556" width="9.42578125" style="149" customWidth="1"/>
    <col min="12557" max="12557" width="10" style="149" customWidth="1"/>
    <col min="12558" max="12558" width="12.42578125" style="149" customWidth="1"/>
    <col min="12559" max="12559" width="10.85546875" style="149" customWidth="1"/>
    <col min="12560" max="12560" width="10" style="149" customWidth="1"/>
    <col min="12561" max="12562" width="10.5703125" style="149" customWidth="1"/>
    <col min="12563" max="12563" width="9" style="149" customWidth="1"/>
    <col min="12564" max="12564" width="12.7109375" style="149" customWidth="1"/>
    <col min="12565" max="12565" width="23.28515625" style="149" customWidth="1"/>
    <col min="12566" max="12567" width="9" style="149" customWidth="1"/>
    <col min="12568" max="12568" width="10.42578125" style="149" customWidth="1"/>
    <col min="12569" max="12569" width="11.140625" style="149" customWidth="1"/>
    <col min="12570" max="12800" width="9" style="149"/>
    <col min="12801" max="12801" width="88.85546875" style="149" customWidth="1"/>
    <col min="12802" max="12802" width="12.5703125" style="149" customWidth="1"/>
    <col min="12803" max="12803" width="12.7109375" style="149" customWidth="1"/>
    <col min="12804" max="12804" width="9.7109375" style="149" customWidth="1"/>
    <col min="12805" max="12805" width="12" style="149" customWidth="1"/>
    <col min="12806" max="12806" width="10.85546875" style="149" customWidth="1"/>
    <col min="12807" max="12807" width="9.7109375" style="149" customWidth="1"/>
    <col min="12808" max="12808" width="12.42578125" style="149" customWidth="1"/>
    <col min="12809" max="12809" width="10.28515625" style="149" customWidth="1"/>
    <col min="12810" max="12810" width="10.7109375" style="149" customWidth="1"/>
    <col min="12811" max="12811" width="12.5703125" style="149" customWidth="1"/>
    <col min="12812" max="12812" width="9.42578125" style="149" customWidth="1"/>
    <col min="12813" max="12813" width="10" style="149" customWidth="1"/>
    <col min="12814" max="12814" width="12.42578125" style="149" customWidth="1"/>
    <col min="12815" max="12815" width="10.85546875" style="149" customWidth="1"/>
    <col min="12816" max="12816" width="10" style="149" customWidth="1"/>
    <col min="12817" max="12818" width="10.5703125" style="149" customWidth="1"/>
    <col min="12819" max="12819" width="9" style="149" customWidth="1"/>
    <col min="12820" max="12820" width="12.7109375" style="149" customWidth="1"/>
    <col min="12821" max="12821" width="23.28515625" style="149" customWidth="1"/>
    <col min="12822" max="12823" width="9" style="149" customWidth="1"/>
    <col min="12824" max="12824" width="10.42578125" style="149" customWidth="1"/>
    <col min="12825" max="12825" width="11.140625" style="149" customWidth="1"/>
    <col min="12826" max="13056" width="9" style="149"/>
    <col min="13057" max="13057" width="88.85546875" style="149" customWidth="1"/>
    <col min="13058" max="13058" width="12.5703125" style="149" customWidth="1"/>
    <col min="13059" max="13059" width="12.7109375" style="149" customWidth="1"/>
    <col min="13060" max="13060" width="9.7109375" style="149" customWidth="1"/>
    <col min="13061" max="13061" width="12" style="149" customWidth="1"/>
    <col min="13062" max="13062" width="10.85546875" style="149" customWidth="1"/>
    <col min="13063" max="13063" width="9.7109375" style="149" customWidth="1"/>
    <col min="13064" max="13064" width="12.42578125" style="149" customWidth="1"/>
    <col min="13065" max="13065" width="10.28515625" style="149" customWidth="1"/>
    <col min="13066" max="13066" width="10.7109375" style="149" customWidth="1"/>
    <col min="13067" max="13067" width="12.5703125" style="149" customWidth="1"/>
    <col min="13068" max="13068" width="9.42578125" style="149" customWidth="1"/>
    <col min="13069" max="13069" width="10" style="149" customWidth="1"/>
    <col min="13070" max="13070" width="12.42578125" style="149" customWidth="1"/>
    <col min="13071" max="13071" width="10.85546875" style="149" customWidth="1"/>
    <col min="13072" max="13072" width="10" style="149" customWidth="1"/>
    <col min="13073" max="13074" width="10.5703125" style="149" customWidth="1"/>
    <col min="13075" max="13075" width="9" style="149" customWidth="1"/>
    <col min="13076" max="13076" width="12.7109375" style="149" customWidth="1"/>
    <col min="13077" max="13077" width="23.28515625" style="149" customWidth="1"/>
    <col min="13078" max="13079" width="9" style="149" customWidth="1"/>
    <col min="13080" max="13080" width="10.42578125" style="149" customWidth="1"/>
    <col min="13081" max="13081" width="11.140625" style="149" customWidth="1"/>
    <col min="13082" max="13312" width="9" style="149"/>
    <col min="13313" max="13313" width="88.85546875" style="149" customWidth="1"/>
    <col min="13314" max="13314" width="12.5703125" style="149" customWidth="1"/>
    <col min="13315" max="13315" width="12.7109375" style="149" customWidth="1"/>
    <col min="13316" max="13316" width="9.7109375" style="149" customWidth="1"/>
    <col min="13317" max="13317" width="12" style="149" customWidth="1"/>
    <col min="13318" max="13318" width="10.85546875" style="149" customWidth="1"/>
    <col min="13319" max="13319" width="9.7109375" style="149" customWidth="1"/>
    <col min="13320" max="13320" width="12.42578125" style="149" customWidth="1"/>
    <col min="13321" max="13321" width="10.28515625" style="149" customWidth="1"/>
    <col min="13322" max="13322" width="10.7109375" style="149" customWidth="1"/>
    <col min="13323" max="13323" width="12.5703125" style="149" customWidth="1"/>
    <col min="13324" max="13324" width="9.42578125" style="149" customWidth="1"/>
    <col min="13325" max="13325" width="10" style="149" customWidth="1"/>
    <col min="13326" max="13326" width="12.42578125" style="149" customWidth="1"/>
    <col min="13327" max="13327" width="10.85546875" style="149" customWidth="1"/>
    <col min="13328" max="13328" width="10" style="149" customWidth="1"/>
    <col min="13329" max="13330" width="10.5703125" style="149" customWidth="1"/>
    <col min="13331" max="13331" width="9" style="149" customWidth="1"/>
    <col min="13332" max="13332" width="12.7109375" style="149" customWidth="1"/>
    <col min="13333" max="13333" width="23.28515625" style="149" customWidth="1"/>
    <col min="13334" max="13335" width="9" style="149" customWidth="1"/>
    <col min="13336" max="13336" width="10.42578125" style="149" customWidth="1"/>
    <col min="13337" max="13337" width="11.140625" style="149" customWidth="1"/>
    <col min="13338" max="13568" width="9" style="149"/>
    <col min="13569" max="13569" width="88.85546875" style="149" customWidth="1"/>
    <col min="13570" max="13570" width="12.5703125" style="149" customWidth="1"/>
    <col min="13571" max="13571" width="12.7109375" style="149" customWidth="1"/>
    <col min="13572" max="13572" width="9.7109375" style="149" customWidth="1"/>
    <col min="13573" max="13573" width="12" style="149" customWidth="1"/>
    <col min="13574" max="13574" width="10.85546875" style="149" customWidth="1"/>
    <col min="13575" max="13575" width="9.7109375" style="149" customWidth="1"/>
    <col min="13576" max="13576" width="12.42578125" style="149" customWidth="1"/>
    <col min="13577" max="13577" width="10.28515625" style="149" customWidth="1"/>
    <col min="13578" max="13578" width="10.7109375" style="149" customWidth="1"/>
    <col min="13579" max="13579" width="12.5703125" style="149" customWidth="1"/>
    <col min="13580" max="13580" width="9.42578125" style="149" customWidth="1"/>
    <col min="13581" max="13581" width="10" style="149" customWidth="1"/>
    <col min="13582" max="13582" width="12.42578125" style="149" customWidth="1"/>
    <col min="13583" max="13583" width="10.85546875" style="149" customWidth="1"/>
    <col min="13584" max="13584" width="10" style="149" customWidth="1"/>
    <col min="13585" max="13586" width="10.5703125" style="149" customWidth="1"/>
    <col min="13587" max="13587" width="9" style="149" customWidth="1"/>
    <col min="13588" max="13588" width="12.7109375" style="149" customWidth="1"/>
    <col min="13589" max="13589" width="23.28515625" style="149" customWidth="1"/>
    <col min="13590" max="13591" width="9" style="149" customWidth="1"/>
    <col min="13592" max="13592" width="10.42578125" style="149" customWidth="1"/>
    <col min="13593" max="13593" width="11.140625" style="149" customWidth="1"/>
    <col min="13594" max="13824" width="9" style="149"/>
    <col min="13825" max="13825" width="88.85546875" style="149" customWidth="1"/>
    <col min="13826" max="13826" width="12.5703125" style="149" customWidth="1"/>
    <col min="13827" max="13827" width="12.7109375" style="149" customWidth="1"/>
    <col min="13828" max="13828" width="9.7109375" style="149" customWidth="1"/>
    <col min="13829" max="13829" width="12" style="149" customWidth="1"/>
    <col min="13830" max="13830" width="10.85546875" style="149" customWidth="1"/>
    <col min="13831" max="13831" width="9.7109375" style="149" customWidth="1"/>
    <col min="13832" max="13832" width="12.42578125" style="149" customWidth="1"/>
    <col min="13833" max="13833" width="10.28515625" style="149" customWidth="1"/>
    <col min="13834" max="13834" width="10.7109375" style="149" customWidth="1"/>
    <col min="13835" max="13835" width="12.5703125" style="149" customWidth="1"/>
    <col min="13836" max="13836" width="9.42578125" style="149" customWidth="1"/>
    <col min="13837" max="13837" width="10" style="149" customWidth="1"/>
    <col min="13838" max="13838" width="12.42578125" style="149" customWidth="1"/>
    <col min="13839" max="13839" width="10.85546875" style="149" customWidth="1"/>
    <col min="13840" max="13840" width="10" style="149" customWidth="1"/>
    <col min="13841" max="13842" width="10.5703125" style="149" customWidth="1"/>
    <col min="13843" max="13843" width="9" style="149" customWidth="1"/>
    <col min="13844" max="13844" width="12.7109375" style="149" customWidth="1"/>
    <col min="13845" max="13845" width="23.28515625" style="149" customWidth="1"/>
    <col min="13846" max="13847" width="9" style="149" customWidth="1"/>
    <col min="13848" max="13848" width="10.42578125" style="149" customWidth="1"/>
    <col min="13849" max="13849" width="11.140625" style="149" customWidth="1"/>
    <col min="13850" max="14080" width="9" style="149"/>
    <col min="14081" max="14081" width="88.85546875" style="149" customWidth="1"/>
    <col min="14082" max="14082" width="12.5703125" style="149" customWidth="1"/>
    <col min="14083" max="14083" width="12.7109375" style="149" customWidth="1"/>
    <col min="14084" max="14084" width="9.7109375" style="149" customWidth="1"/>
    <col min="14085" max="14085" width="12" style="149" customWidth="1"/>
    <col min="14086" max="14086" width="10.85546875" style="149" customWidth="1"/>
    <col min="14087" max="14087" width="9.7109375" style="149" customWidth="1"/>
    <col min="14088" max="14088" width="12.42578125" style="149" customWidth="1"/>
    <col min="14089" max="14089" width="10.28515625" style="149" customWidth="1"/>
    <col min="14090" max="14090" width="10.7109375" style="149" customWidth="1"/>
    <col min="14091" max="14091" width="12.5703125" style="149" customWidth="1"/>
    <col min="14092" max="14092" width="9.42578125" style="149" customWidth="1"/>
    <col min="14093" max="14093" width="10" style="149" customWidth="1"/>
    <col min="14094" max="14094" width="12.42578125" style="149" customWidth="1"/>
    <col min="14095" max="14095" width="10.85546875" style="149" customWidth="1"/>
    <col min="14096" max="14096" width="10" style="149" customWidth="1"/>
    <col min="14097" max="14098" width="10.5703125" style="149" customWidth="1"/>
    <col min="14099" max="14099" width="9" style="149" customWidth="1"/>
    <col min="14100" max="14100" width="12.7109375" style="149" customWidth="1"/>
    <col min="14101" max="14101" width="23.28515625" style="149" customWidth="1"/>
    <col min="14102" max="14103" width="9" style="149" customWidth="1"/>
    <col min="14104" max="14104" width="10.42578125" style="149" customWidth="1"/>
    <col min="14105" max="14105" width="11.140625" style="149" customWidth="1"/>
    <col min="14106" max="14336" width="9" style="149"/>
    <col min="14337" max="14337" width="88.85546875" style="149" customWidth="1"/>
    <col min="14338" max="14338" width="12.5703125" style="149" customWidth="1"/>
    <col min="14339" max="14339" width="12.7109375" style="149" customWidth="1"/>
    <col min="14340" max="14340" width="9.7109375" style="149" customWidth="1"/>
    <col min="14341" max="14341" width="12" style="149" customWidth="1"/>
    <col min="14342" max="14342" width="10.85546875" style="149" customWidth="1"/>
    <col min="14343" max="14343" width="9.7109375" style="149" customWidth="1"/>
    <col min="14344" max="14344" width="12.42578125" style="149" customWidth="1"/>
    <col min="14345" max="14345" width="10.28515625" style="149" customWidth="1"/>
    <col min="14346" max="14346" width="10.7109375" style="149" customWidth="1"/>
    <col min="14347" max="14347" width="12.5703125" style="149" customWidth="1"/>
    <col min="14348" max="14348" width="9.42578125" style="149" customWidth="1"/>
    <col min="14349" max="14349" width="10" style="149" customWidth="1"/>
    <col min="14350" max="14350" width="12.42578125" style="149" customWidth="1"/>
    <col min="14351" max="14351" width="10.85546875" style="149" customWidth="1"/>
    <col min="14352" max="14352" width="10" style="149" customWidth="1"/>
    <col min="14353" max="14354" width="10.5703125" style="149" customWidth="1"/>
    <col min="14355" max="14355" width="9" style="149" customWidth="1"/>
    <col min="14356" max="14356" width="12.7109375" style="149" customWidth="1"/>
    <col min="14357" max="14357" width="23.28515625" style="149" customWidth="1"/>
    <col min="14358" max="14359" width="9" style="149" customWidth="1"/>
    <col min="14360" max="14360" width="10.42578125" style="149" customWidth="1"/>
    <col min="14361" max="14361" width="11.140625" style="149" customWidth="1"/>
    <col min="14362" max="14592" width="9" style="149"/>
    <col min="14593" max="14593" width="88.85546875" style="149" customWidth="1"/>
    <col min="14594" max="14594" width="12.5703125" style="149" customWidth="1"/>
    <col min="14595" max="14595" width="12.7109375" style="149" customWidth="1"/>
    <col min="14596" max="14596" width="9.7109375" style="149" customWidth="1"/>
    <col min="14597" max="14597" width="12" style="149" customWidth="1"/>
    <col min="14598" max="14598" width="10.85546875" style="149" customWidth="1"/>
    <col min="14599" max="14599" width="9.7109375" style="149" customWidth="1"/>
    <col min="14600" max="14600" width="12.42578125" style="149" customWidth="1"/>
    <col min="14601" max="14601" width="10.28515625" style="149" customWidth="1"/>
    <col min="14602" max="14602" width="10.7109375" style="149" customWidth="1"/>
    <col min="14603" max="14603" width="12.5703125" style="149" customWidth="1"/>
    <col min="14604" max="14604" width="9.42578125" style="149" customWidth="1"/>
    <col min="14605" max="14605" width="10" style="149" customWidth="1"/>
    <col min="14606" max="14606" width="12.42578125" style="149" customWidth="1"/>
    <col min="14607" max="14607" width="10.85546875" style="149" customWidth="1"/>
    <col min="14608" max="14608" width="10" style="149" customWidth="1"/>
    <col min="14609" max="14610" width="10.5703125" style="149" customWidth="1"/>
    <col min="14611" max="14611" width="9" style="149" customWidth="1"/>
    <col min="14612" max="14612" width="12.7109375" style="149" customWidth="1"/>
    <col min="14613" max="14613" width="23.28515625" style="149" customWidth="1"/>
    <col min="14614" max="14615" width="9" style="149" customWidth="1"/>
    <col min="14616" max="14616" width="10.42578125" style="149" customWidth="1"/>
    <col min="14617" max="14617" width="11.140625" style="149" customWidth="1"/>
    <col min="14618" max="14848" width="9" style="149"/>
    <col min="14849" max="14849" width="88.85546875" style="149" customWidth="1"/>
    <col min="14850" max="14850" width="12.5703125" style="149" customWidth="1"/>
    <col min="14851" max="14851" width="12.7109375" style="149" customWidth="1"/>
    <col min="14852" max="14852" width="9.7109375" style="149" customWidth="1"/>
    <col min="14853" max="14853" width="12" style="149" customWidth="1"/>
    <col min="14854" max="14854" width="10.85546875" style="149" customWidth="1"/>
    <col min="14855" max="14855" width="9.7109375" style="149" customWidth="1"/>
    <col min="14856" max="14856" width="12.42578125" style="149" customWidth="1"/>
    <col min="14857" max="14857" width="10.28515625" style="149" customWidth="1"/>
    <col min="14858" max="14858" width="10.7109375" style="149" customWidth="1"/>
    <col min="14859" max="14859" width="12.5703125" style="149" customWidth="1"/>
    <col min="14860" max="14860" width="9.42578125" style="149" customWidth="1"/>
    <col min="14861" max="14861" width="10" style="149" customWidth="1"/>
    <col min="14862" max="14862" width="12.42578125" style="149" customWidth="1"/>
    <col min="14863" max="14863" width="10.85546875" style="149" customWidth="1"/>
    <col min="14864" max="14864" width="10" style="149" customWidth="1"/>
    <col min="14865" max="14866" width="10.5703125" style="149" customWidth="1"/>
    <col min="14867" max="14867" width="9" style="149" customWidth="1"/>
    <col min="14868" max="14868" width="12.7109375" style="149" customWidth="1"/>
    <col min="14869" max="14869" width="23.28515625" style="149" customWidth="1"/>
    <col min="14870" max="14871" width="9" style="149" customWidth="1"/>
    <col min="14872" max="14872" width="10.42578125" style="149" customWidth="1"/>
    <col min="14873" max="14873" width="11.140625" style="149" customWidth="1"/>
    <col min="14874" max="15104" width="9" style="149"/>
    <col min="15105" max="15105" width="88.85546875" style="149" customWidth="1"/>
    <col min="15106" max="15106" width="12.5703125" style="149" customWidth="1"/>
    <col min="15107" max="15107" width="12.7109375" style="149" customWidth="1"/>
    <col min="15108" max="15108" width="9.7109375" style="149" customWidth="1"/>
    <col min="15109" max="15109" width="12" style="149" customWidth="1"/>
    <col min="15110" max="15110" width="10.85546875" style="149" customWidth="1"/>
    <col min="15111" max="15111" width="9.7109375" style="149" customWidth="1"/>
    <col min="15112" max="15112" width="12.42578125" style="149" customWidth="1"/>
    <col min="15113" max="15113" width="10.28515625" style="149" customWidth="1"/>
    <col min="15114" max="15114" width="10.7109375" style="149" customWidth="1"/>
    <col min="15115" max="15115" width="12.5703125" style="149" customWidth="1"/>
    <col min="15116" max="15116" width="9.42578125" style="149" customWidth="1"/>
    <col min="15117" max="15117" width="10" style="149" customWidth="1"/>
    <col min="15118" max="15118" width="12.42578125" style="149" customWidth="1"/>
    <col min="15119" max="15119" width="10.85546875" style="149" customWidth="1"/>
    <col min="15120" max="15120" width="10" style="149" customWidth="1"/>
    <col min="15121" max="15122" width="10.5703125" style="149" customWidth="1"/>
    <col min="15123" max="15123" width="9" style="149" customWidth="1"/>
    <col min="15124" max="15124" width="12.7109375" style="149" customWidth="1"/>
    <col min="15125" max="15125" width="23.28515625" style="149" customWidth="1"/>
    <col min="15126" max="15127" width="9" style="149" customWidth="1"/>
    <col min="15128" max="15128" width="10.42578125" style="149" customWidth="1"/>
    <col min="15129" max="15129" width="11.140625" style="149" customWidth="1"/>
    <col min="15130" max="15360" width="9" style="149"/>
    <col min="15361" max="15361" width="88.85546875" style="149" customWidth="1"/>
    <col min="15362" max="15362" width="12.5703125" style="149" customWidth="1"/>
    <col min="15363" max="15363" width="12.7109375" style="149" customWidth="1"/>
    <col min="15364" max="15364" width="9.7109375" style="149" customWidth="1"/>
    <col min="15365" max="15365" width="12" style="149" customWidth="1"/>
    <col min="15366" max="15366" width="10.85546875" style="149" customWidth="1"/>
    <col min="15367" max="15367" width="9.7109375" style="149" customWidth="1"/>
    <col min="15368" max="15368" width="12.42578125" style="149" customWidth="1"/>
    <col min="15369" max="15369" width="10.28515625" style="149" customWidth="1"/>
    <col min="15370" max="15370" width="10.7109375" style="149" customWidth="1"/>
    <col min="15371" max="15371" width="12.5703125" style="149" customWidth="1"/>
    <col min="15372" max="15372" width="9.42578125" style="149" customWidth="1"/>
    <col min="15373" max="15373" width="10" style="149" customWidth="1"/>
    <col min="15374" max="15374" width="12.42578125" style="149" customWidth="1"/>
    <col min="15375" max="15375" width="10.85546875" style="149" customWidth="1"/>
    <col min="15376" max="15376" width="10" style="149" customWidth="1"/>
    <col min="15377" max="15378" width="10.5703125" style="149" customWidth="1"/>
    <col min="15379" max="15379" width="9" style="149" customWidth="1"/>
    <col min="15380" max="15380" width="12.7109375" style="149" customWidth="1"/>
    <col min="15381" max="15381" width="23.28515625" style="149" customWidth="1"/>
    <col min="15382" max="15383" width="9" style="149" customWidth="1"/>
    <col min="15384" max="15384" width="10.42578125" style="149" customWidth="1"/>
    <col min="15385" max="15385" width="11.140625" style="149" customWidth="1"/>
    <col min="15386" max="15616" width="9" style="149"/>
    <col min="15617" max="15617" width="88.85546875" style="149" customWidth="1"/>
    <col min="15618" max="15618" width="12.5703125" style="149" customWidth="1"/>
    <col min="15619" max="15619" width="12.7109375" style="149" customWidth="1"/>
    <col min="15620" max="15620" width="9.7109375" style="149" customWidth="1"/>
    <col min="15621" max="15621" width="12" style="149" customWidth="1"/>
    <col min="15622" max="15622" width="10.85546875" style="149" customWidth="1"/>
    <col min="15623" max="15623" width="9.7109375" style="149" customWidth="1"/>
    <col min="15624" max="15624" width="12.42578125" style="149" customWidth="1"/>
    <col min="15625" max="15625" width="10.28515625" style="149" customWidth="1"/>
    <col min="15626" max="15626" width="10.7109375" style="149" customWidth="1"/>
    <col min="15627" max="15627" width="12.5703125" style="149" customWidth="1"/>
    <col min="15628" max="15628" width="9.42578125" style="149" customWidth="1"/>
    <col min="15629" max="15629" width="10" style="149" customWidth="1"/>
    <col min="15630" max="15630" width="12.42578125" style="149" customWidth="1"/>
    <col min="15631" max="15631" width="10.85546875" style="149" customWidth="1"/>
    <col min="15632" max="15632" width="10" style="149" customWidth="1"/>
    <col min="15633" max="15634" width="10.5703125" style="149" customWidth="1"/>
    <col min="15635" max="15635" width="9" style="149" customWidth="1"/>
    <col min="15636" max="15636" width="12.7109375" style="149" customWidth="1"/>
    <col min="15637" max="15637" width="23.28515625" style="149" customWidth="1"/>
    <col min="15638" max="15639" width="9" style="149" customWidth="1"/>
    <col min="15640" max="15640" width="10.42578125" style="149" customWidth="1"/>
    <col min="15641" max="15641" width="11.140625" style="149" customWidth="1"/>
    <col min="15642" max="15872" width="9" style="149"/>
    <col min="15873" max="15873" width="88.85546875" style="149" customWidth="1"/>
    <col min="15874" max="15874" width="12.5703125" style="149" customWidth="1"/>
    <col min="15875" max="15875" width="12.7109375" style="149" customWidth="1"/>
    <col min="15876" max="15876" width="9.7109375" style="149" customWidth="1"/>
    <col min="15877" max="15877" width="12" style="149" customWidth="1"/>
    <col min="15878" max="15878" width="10.85546875" style="149" customWidth="1"/>
    <col min="15879" max="15879" width="9.7109375" style="149" customWidth="1"/>
    <col min="15880" max="15880" width="12.42578125" style="149" customWidth="1"/>
    <col min="15881" max="15881" width="10.28515625" style="149" customWidth="1"/>
    <col min="15882" max="15882" width="10.7109375" style="149" customWidth="1"/>
    <col min="15883" max="15883" width="12.5703125" style="149" customWidth="1"/>
    <col min="15884" max="15884" width="9.42578125" style="149" customWidth="1"/>
    <col min="15885" max="15885" width="10" style="149" customWidth="1"/>
    <col min="15886" max="15886" width="12.42578125" style="149" customWidth="1"/>
    <col min="15887" max="15887" width="10.85546875" style="149" customWidth="1"/>
    <col min="15888" max="15888" width="10" style="149" customWidth="1"/>
    <col min="15889" max="15890" width="10.5703125" style="149" customWidth="1"/>
    <col min="15891" max="15891" width="9" style="149" customWidth="1"/>
    <col min="15892" max="15892" width="12.7109375" style="149" customWidth="1"/>
    <col min="15893" max="15893" width="23.28515625" style="149" customWidth="1"/>
    <col min="15894" max="15895" width="9" style="149" customWidth="1"/>
    <col min="15896" max="15896" width="10.42578125" style="149" customWidth="1"/>
    <col min="15897" max="15897" width="11.140625" style="149" customWidth="1"/>
    <col min="15898" max="16128" width="9" style="149"/>
    <col min="16129" max="16129" width="88.85546875" style="149" customWidth="1"/>
    <col min="16130" max="16130" width="12.5703125" style="149" customWidth="1"/>
    <col min="16131" max="16131" width="12.7109375" style="149" customWidth="1"/>
    <col min="16132" max="16132" width="9.7109375" style="149" customWidth="1"/>
    <col min="16133" max="16133" width="12" style="149" customWidth="1"/>
    <col min="16134" max="16134" width="10.85546875" style="149" customWidth="1"/>
    <col min="16135" max="16135" width="9.7109375" style="149" customWidth="1"/>
    <col min="16136" max="16136" width="12.42578125" style="149" customWidth="1"/>
    <col min="16137" max="16137" width="10.28515625" style="149" customWidth="1"/>
    <col min="16138" max="16138" width="10.7109375" style="149" customWidth="1"/>
    <col min="16139" max="16139" width="12.5703125" style="149" customWidth="1"/>
    <col min="16140" max="16140" width="9.42578125" style="149" customWidth="1"/>
    <col min="16141" max="16141" width="10" style="149" customWidth="1"/>
    <col min="16142" max="16142" width="12.42578125" style="149" customWidth="1"/>
    <col min="16143" max="16143" width="10.85546875" style="149" customWidth="1"/>
    <col min="16144" max="16144" width="10" style="149" customWidth="1"/>
    <col min="16145" max="16146" width="10.5703125" style="149" customWidth="1"/>
    <col min="16147" max="16147" width="9" style="149" customWidth="1"/>
    <col min="16148" max="16148" width="12.7109375" style="149" customWidth="1"/>
    <col min="16149" max="16149" width="23.28515625" style="149" customWidth="1"/>
    <col min="16150" max="16151" width="9" style="149" customWidth="1"/>
    <col min="16152" max="16152" width="10.42578125" style="149" customWidth="1"/>
    <col min="16153" max="16153" width="11.140625" style="149" customWidth="1"/>
    <col min="16154" max="16384" width="9" style="149"/>
  </cols>
  <sheetData>
    <row r="1" spans="1:42" ht="25.5" customHeight="1" x14ac:dyDescent="0.35">
      <c r="A1" s="1276"/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226"/>
      <c r="R1" s="226"/>
      <c r="S1" s="226"/>
      <c r="T1" s="226"/>
    </row>
    <row r="2" spans="1:42" ht="28.5" customHeight="1" x14ac:dyDescent="0.35">
      <c r="A2" s="1277" t="s">
        <v>80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  <c r="O2" s="1277"/>
      <c r="P2" s="1277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</row>
    <row r="3" spans="1:42" ht="37.5" customHeight="1" x14ac:dyDescent="0.35">
      <c r="A3" s="1278" t="s">
        <v>81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</row>
    <row r="4" spans="1:42" ht="33" customHeight="1" x14ac:dyDescent="0.35">
      <c r="A4" s="1225" t="s">
        <v>94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257"/>
      <c r="R4" s="257"/>
    </row>
    <row r="5" spans="1:42" ht="25.5" customHeight="1" thickBot="1" x14ac:dyDescent="0.4">
      <c r="A5" s="227"/>
    </row>
    <row r="6" spans="1:42" ht="42" customHeight="1" thickBot="1" x14ac:dyDescent="0.4">
      <c r="A6" s="1279" t="s">
        <v>7</v>
      </c>
      <c r="B6" s="1274" t="s">
        <v>0</v>
      </c>
      <c r="C6" s="1274"/>
      <c r="D6" s="1274"/>
      <c r="E6" s="1274" t="s">
        <v>1</v>
      </c>
      <c r="F6" s="1274"/>
      <c r="G6" s="1274"/>
      <c r="H6" s="1274" t="s">
        <v>2</v>
      </c>
      <c r="I6" s="1274"/>
      <c r="J6" s="1274"/>
      <c r="K6" s="1274" t="s">
        <v>3</v>
      </c>
      <c r="L6" s="1274"/>
      <c r="M6" s="1274"/>
      <c r="N6" s="1275" t="s">
        <v>22</v>
      </c>
      <c r="O6" s="1275"/>
      <c r="P6" s="1275"/>
      <c r="Q6" s="228"/>
      <c r="R6" s="228"/>
    </row>
    <row r="7" spans="1:42" ht="62.25" customHeight="1" thickBot="1" x14ac:dyDescent="0.4">
      <c r="A7" s="1279"/>
      <c r="B7" s="229" t="s">
        <v>16</v>
      </c>
      <c r="C7" s="229" t="s">
        <v>17</v>
      </c>
      <c r="D7" s="230" t="s">
        <v>4</v>
      </c>
      <c r="E7" s="229" t="s">
        <v>16</v>
      </c>
      <c r="F7" s="229" t="s">
        <v>17</v>
      </c>
      <c r="G7" s="230" t="s">
        <v>4</v>
      </c>
      <c r="H7" s="229" t="s">
        <v>16</v>
      </c>
      <c r="I7" s="229" t="s">
        <v>17</v>
      </c>
      <c r="J7" s="230" t="s">
        <v>4</v>
      </c>
      <c r="K7" s="230" t="s">
        <v>16</v>
      </c>
      <c r="L7" s="904" t="s">
        <v>17</v>
      </c>
      <c r="M7" s="899" t="s">
        <v>4</v>
      </c>
      <c r="N7" s="229" t="s">
        <v>16</v>
      </c>
      <c r="O7" s="229" t="s">
        <v>17</v>
      </c>
      <c r="P7" s="367" t="s">
        <v>4</v>
      </c>
      <c r="Q7" s="228"/>
      <c r="R7" s="228"/>
    </row>
    <row r="8" spans="1:42" ht="27" hidden="1" customHeight="1" x14ac:dyDescent="0.35">
      <c r="A8" s="201"/>
      <c r="B8" s="202"/>
      <c r="C8" s="203"/>
      <c r="D8" s="204"/>
      <c r="E8" s="202"/>
      <c r="F8" s="203"/>
      <c r="G8" s="204"/>
      <c r="H8" s="202"/>
      <c r="I8" s="203"/>
      <c r="J8" s="204"/>
      <c r="K8" s="892"/>
      <c r="L8" s="905"/>
      <c r="M8" s="204"/>
      <c r="N8" s="206"/>
      <c r="O8" s="207"/>
      <c r="P8" s="368"/>
      <c r="Q8" s="228"/>
      <c r="R8" s="228"/>
    </row>
    <row r="9" spans="1:42" ht="34.5" customHeight="1" thickBot="1" x14ac:dyDescent="0.4">
      <c r="A9" s="369" t="s">
        <v>13</v>
      </c>
      <c r="B9" s="623"/>
      <c r="C9" s="624"/>
      <c r="D9" s="625"/>
      <c r="E9" s="626"/>
      <c r="F9" s="624"/>
      <c r="G9" s="627"/>
      <c r="H9" s="623"/>
      <c r="I9" s="624"/>
      <c r="J9" s="625"/>
      <c r="K9" s="893"/>
      <c r="L9" s="624"/>
      <c r="M9" s="893"/>
      <c r="N9" s="628"/>
      <c r="O9" s="624"/>
      <c r="P9" s="629"/>
      <c r="Q9" s="228"/>
      <c r="R9" s="228"/>
    </row>
    <row r="10" spans="1:42" s="231" customFormat="1" ht="26.25" x14ac:dyDescent="0.35">
      <c r="A10" s="887" t="s">
        <v>83</v>
      </c>
      <c r="B10" s="894">
        <v>0</v>
      </c>
      <c r="C10" s="906">
        <v>0</v>
      </c>
      <c r="D10" s="900">
        <v>0</v>
      </c>
      <c r="E10" s="894">
        <v>0</v>
      </c>
      <c r="F10" s="906">
        <v>0</v>
      </c>
      <c r="G10" s="900">
        <v>0</v>
      </c>
      <c r="H10" s="894">
        <v>0</v>
      </c>
      <c r="I10" s="906">
        <v>0</v>
      </c>
      <c r="J10" s="900">
        <v>0</v>
      </c>
      <c r="K10" s="894">
        <v>0</v>
      </c>
      <c r="L10" s="906">
        <v>0</v>
      </c>
      <c r="M10" s="900">
        <v>0</v>
      </c>
      <c r="N10" s="888">
        <v>0</v>
      </c>
      <c r="O10" s="889">
        <v>0</v>
      </c>
      <c r="P10" s="890">
        <v>0</v>
      </c>
      <c r="Q10" s="228"/>
      <c r="R10" s="228"/>
    </row>
    <row r="11" spans="1:42" s="231" customFormat="1" ht="26.25" x14ac:dyDescent="0.35">
      <c r="A11" s="375" t="s">
        <v>55</v>
      </c>
      <c r="B11" s="909">
        <v>0</v>
      </c>
      <c r="C11" s="377">
        <v>0</v>
      </c>
      <c r="D11" s="913">
        <v>0</v>
      </c>
      <c r="E11" s="895">
        <v>0</v>
      </c>
      <c r="F11" s="377">
        <v>0</v>
      </c>
      <c r="G11" s="913">
        <v>0</v>
      </c>
      <c r="H11" s="909">
        <v>0</v>
      </c>
      <c r="I11" s="377">
        <v>0</v>
      </c>
      <c r="J11" s="913">
        <v>0</v>
      </c>
      <c r="K11" s="895">
        <v>0</v>
      </c>
      <c r="L11" s="377">
        <v>0</v>
      </c>
      <c r="M11" s="379">
        <v>0</v>
      </c>
      <c r="N11" s="380">
        <v>0</v>
      </c>
      <c r="O11" s="381">
        <v>0</v>
      </c>
      <c r="P11" s="382">
        <v>0</v>
      </c>
      <c r="Q11" s="228"/>
      <c r="R11" s="228"/>
    </row>
    <row r="12" spans="1:42" ht="26.25" x14ac:dyDescent="0.35">
      <c r="A12" s="383" t="s">
        <v>84</v>
      </c>
      <c r="B12" s="909">
        <v>0</v>
      </c>
      <c r="C12" s="377">
        <v>0</v>
      </c>
      <c r="D12" s="913">
        <v>0</v>
      </c>
      <c r="E12" s="895">
        <v>0</v>
      </c>
      <c r="F12" s="377">
        <v>0</v>
      </c>
      <c r="G12" s="895">
        <v>0</v>
      </c>
      <c r="H12" s="909">
        <v>0</v>
      </c>
      <c r="I12" s="377">
        <v>0</v>
      </c>
      <c r="J12" s="913">
        <v>0</v>
      </c>
      <c r="K12" s="895">
        <v>0</v>
      </c>
      <c r="L12" s="377">
        <v>0</v>
      </c>
      <c r="M12" s="379">
        <v>0</v>
      </c>
      <c r="N12" s="380">
        <v>0</v>
      </c>
      <c r="O12" s="381">
        <v>0</v>
      </c>
      <c r="P12" s="382">
        <v>0</v>
      </c>
      <c r="Q12" s="228"/>
      <c r="R12" s="228"/>
    </row>
    <row r="13" spans="1:42" ht="27" thickBot="1" x14ac:dyDescent="0.4">
      <c r="A13" s="891" t="s">
        <v>53</v>
      </c>
      <c r="B13" s="371">
        <f t="shared" ref="B13:M13" si="0">B14+B15+B16</f>
        <v>118</v>
      </c>
      <c r="C13" s="371">
        <f t="shared" si="0"/>
        <v>182</v>
      </c>
      <c r="D13" s="371">
        <f t="shared" si="0"/>
        <v>300</v>
      </c>
      <c r="E13" s="371">
        <f t="shared" si="0"/>
        <v>126</v>
      </c>
      <c r="F13" s="371">
        <f t="shared" si="0"/>
        <v>156</v>
      </c>
      <c r="G13" s="371">
        <f t="shared" si="0"/>
        <v>282</v>
      </c>
      <c r="H13" s="371">
        <f t="shared" si="0"/>
        <v>124</v>
      </c>
      <c r="I13" s="371">
        <f t="shared" si="0"/>
        <v>143</v>
      </c>
      <c r="J13" s="371">
        <f t="shared" si="0"/>
        <v>267</v>
      </c>
      <c r="K13" s="371">
        <f t="shared" si="0"/>
        <v>0</v>
      </c>
      <c r="L13" s="371">
        <f t="shared" si="0"/>
        <v>0</v>
      </c>
      <c r="M13" s="371">
        <f t="shared" si="0"/>
        <v>0</v>
      </c>
      <c r="N13" s="372">
        <f t="shared" ref="N13:O16" si="1">B13+E13+H13</f>
        <v>368</v>
      </c>
      <c r="O13" s="373">
        <f t="shared" si="1"/>
        <v>481</v>
      </c>
      <c r="P13" s="374">
        <f t="shared" ref="P13:P16" si="2">N13+O13</f>
        <v>849</v>
      </c>
      <c r="Q13" s="228"/>
      <c r="R13" s="228"/>
    </row>
    <row r="14" spans="1:42" ht="25.5" customHeight="1" x14ac:dyDescent="0.35">
      <c r="A14" s="620" t="s">
        <v>29</v>
      </c>
      <c r="B14" s="376">
        <v>24</v>
      </c>
      <c r="C14" s="377">
        <v>66</v>
      </c>
      <c r="D14" s="378">
        <f t="shared" ref="D14:D16" si="3">B14+C14</f>
        <v>90</v>
      </c>
      <c r="E14" s="379">
        <v>26</v>
      </c>
      <c r="F14" s="377">
        <v>58</v>
      </c>
      <c r="G14" s="378">
        <f t="shared" ref="G14:G16" si="4">E14+F14</f>
        <v>84</v>
      </c>
      <c r="H14" s="376">
        <v>25</v>
      </c>
      <c r="I14" s="377">
        <v>52</v>
      </c>
      <c r="J14" s="378">
        <f t="shared" ref="J14:J16" si="5">H14+I14</f>
        <v>77</v>
      </c>
      <c r="K14" s="379">
        <v>0</v>
      </c>
      <c r="L14" s="377">
        <v>0</v>
      </c>
      <c r="M14" s="377">
        <v>0</v>
      </c>
      <c r="N14" s="380">
        <f t="shared" si="1"/>
        <v>75</v>
      </c>
      <c r="O14" s="381">
        <f t="shared" si="1"/>
        <v>176</v>
      </c>
      <c r="P14" s="382">
        <f t="shared" si="2"/>
        <v>251</v>
      </c>
      <c r="Q14" s="228"/>
      <c r="R14" s="228"/>
    </row>
    <row r="15" spans="1:42" ht="25.5" customHeight="1" x14ac:dyDescent="0.35">
      <c r="A15" s="385" t="s">
        <v>54</v>
      </c>
      <c r="B15" s="376">
        <v>38</v>
      </c>
      <c r="C15" s="377">
        <v>57</v>
      </c>
      <c r="D15" s="378">
        <f t="shared" si="3"/>
        <v>95</v>
      </c>
      <c r="E15" s="379">
        <v>40</v>
      </c>
      <c r="F15" s="377">
        <v>47</v>
      </c>
      <c r="G15" s="378">
        <f t="shared" si="4"/>
        <v>87</v>
      </c>
      <c r="H15" s="376">
        <v>39</v>
      </c>
      <c r="I15" s="377">
        <v>58</v>
      </c>
      <c r="J15" s="378">
        <f t="shared" si="5"/>
        <v>97</v>
      </c>
      <c r="K15" s="379">
        <v>0</v>
      </c>
      <c r="L15" s="377">
        <v>0</v>
      </c>
      <c r="M15" s="377">
        <v>0</v>
      </c>
      <c r="N15" s="380">
        <f t="shared" si="1"/>
        <v>117</v>
      </c>
      <c r="O15" s="381">
        <f t="shared" si="1"/>
        <v>162</v>
      </c>
      <c r="P15" s="382">
        <f t="shared" si="2"/>
        <v>279</v>
      </c>
      <c r="Q15" s="232"/>
      <c r="R15" s="232"/>
    </row>
    <row r="16" spans="1:42" ht="25.5" customHeight="1" thickBot="1" x14ac:dyDescent="0.4">
      <c r="A16" s="375" t="s">
        <v>55</v>
      </c>
      <c r="B16" s="376">
        <v>56</v>
      </c>
      <c r="C16" s="377">
        <v>59</v>
      </c>
      <c r="D16" s="378">
        <f t="shared" si="3"/>
        <v>115</v>
      </c>
      <c r="E16" s="386">
        <v>60</v>
      </c>
      <c r="F16" s="387">
        <v>51</v>
      </c>
      <c r="G16" s="378">
        <f t="shared" si="4"/>
        <v>111</v>
      </c>
      <c r="H16" s="388">
        <v>60</v>
      </c>
      <c r="I16" s="387">
        <v>33</v>
      </c>
      <c r="J16" s="378">
        <f t="shared" si="5"/>
        <v>93</v>
      </c>
      <c r="K16" s="389">
        <v>0</v>
      </c>
      <c r="L16" s="390">
        <v>0</v>
      </c>
      <c r="M16" s="390">
        <v>0</v>
      </c>
      <c r="N16" s="380">
        <f t="shared" si="1"/>
        <v>176</v>
      </c>
      <c r="O16" s="381">
        <f t="shared" si="1"/>
        <v>143</v>
      </c>
      <c r="P16" s="382">
        <f t="shared" si="2"/>
        <v>319</v>
      </c>
      <c r="Q16" s="213"/>
      <c r="R16" s="213"/>
    </row>
    <row r="17" spans="1:18" ht="25.5" customHeight="1" thickBot="1" x14ac:dyDescent="0.4">
      <c r="A17" s="391" t="s">
        <v>10</v>
      </c>
      <c r="B17" s="621">
        <f>B13+B10</f>
        <v>118</v>
      </c>
      <c r="C17" s="622">
        <f t="shared" ref="C17:P17" si="6">C13+C10</f>
        <v>182</v>
      </c>
      <c r="D17" s="901">
        <f t="shared" si="6"/>
        <v>300</v>
      </c>
      <c r="E17" s="621">
        <f t="shared" si="6"/>
        <v>126</v>
      </c>
      <c r="F17" s="622">
        <f t="shared" si="6"/>
        <v>156</v>
      </c>
      <c r="G17" s="901">
        <f t="shared" si="6"/>
        <v>282</v>
      </c>
      <c r="H17" s="621">
        <f t="shared" si="6"/>
        <v>124</v>
      </c>
      <c r="I17" s="622">
        <f t="shared" si="6"/>
        <v>143</v>
      </c>
      <c r="J17" s="901">
        <f t="shared" si="6"/>
        <v>267</v>
      </c>
      <c r="K17" s="621">
        <f t="shared" si="6"/>
        <v>0</v>
      </c>
      <c r="L17" s="622">
        <f t="shared" si="6"/>
        <v>0</v>
      </c>
      <c r="M17" s="901">
        <f t="shared" si="6"/>
        <v>0</v>
      </c>
      <c r="N17" s="392">
        <f t="shared" si="6"/>
        <v>368</v>
      </c>
      <c r="O17" s="392">
        <f t="shared" si="6"/>
        <v>481</v>
      </c>
      <c r="P17" s="366">
        <f t="shared" si="6"/>
        <v>849</v>
      </c>
      <c r="Q17" s="213"/>
      <c r="R17" s="213"/>
    </row>
    <row r="18" spans="1:18" ht="26.25" thickBot="1" x14ac:dyDescent="0.4">
      <c r="A18" s="391" t="s">
        <v>14</v>
      </c>
      <c r="B18" s="917"/>
      <c r="C18" s="920"/>
      <c r="D18" s="395"/>
      <c r="E18" s="397"/>
      <c r="F18" s="907"/>
      <c r="G18" s="397"/>
      <c r="H18" s="910"/>
      <c r="I18" s="907"/>
      <c r="J18" s="399"/>
      <c r="K18" s="397"/>
      <c r="L18" s="907"/>
      <c r="M18" s="399"/>
      <c r="N18" s="400"/>
      <c r="O18" s="394"/>
      <c r="P18" s="399"/>
      <c r="Q18" s="213"/>
      <c r="R18" s="213"/>
    </row>
    <row r="19" spans="1:18" ht="26.25" x14ac:dyDescent="0.35">
      <c r="A19" s="391" t="s">
        <v>9</v>
      </c>
      <c r="B19" s="911"/>
      <c r="C19" s="402"/>
      <c r="D19" s="902"/>
      <c r="E19" s="896"/>
      <c r="F19" s="402"/>
      <c r="G19" s="916"/>
      <c r="H19" s="911"/>
      <c r="I19" s="402" t="s">
        <v>5</v>
      </c>
      <c r="J19" s="902"/>
      <c r="K19" s="896"/>
      <c r="L19" s="402"/>
      <c r="M19" s="902"/>
      <c r="N19" s="406"/>
      <c r="O19" s="407"/>
      <c r="P19" s="408"/>
      <c r="Q19" s="213"/>
      <c r="R19" s="213"/>
    </row>
    <row r="20" spans="1:18" x14ac:dyDescent="0.35">
      <c r="A20" s="370" t="s">
        <v>85</v>
      </c>
      <c r="B20" s="897">
        <v>0</v>
      </c>
      <c r="C20" s="426">
        <v>0</v>
      </c>
      <c r="D20" s="431">
        <v>0</v>
      </c>
      <c r="E20" s="897">
        <v>0</v>
      </c>
      <c r="F20" s="426">
        <v>0</v>
      </c>
      <c r="G20" s="431">
        <v>0</v>
      </c>
      <c r="H20" s="897">
        <v>0</v>
      </c>
      <c r="I20" s="426">
        <v>0</v>
      </c>
      <c r="J20" s="431">
        <v>0</v>
      </c>
      <c r="K20" s="897">
        <v>0</v>
      </c>
      <c r="L20" s="426">
        <v>0</v>
      </c>
      <c r="M20" s="431">
        <v>0</v>
      </c>
      <c r="N20" s="371">
        <v>0</v>
      </c>
      <c r="O20" s="373">
        <v>0</v>
      </c>
      <c r="P20" s="374">
        <v>0</v>
      </c>
      <c r="Q20" s="213"/>
      <c r="R20" s="213"/>
    </row>
    <row r="21" spans="1:18" ht="25.5" customHeight="1" x14ac:dyDescent="0.35">
      <c r="A21" s="383" t="s">
        <v>84</v>
      </c>
      <c r="B21" s="909">
        <v>0</v>
      </c>
      <c r="C21" s="377">
        <v>0</v>
      </c>
      <c r="D21" s="913">
        <v>0</v>
      </c>
      <c r="E21" s="895">
        <v>0</v>
      </c>
      <c r="F21" s="377">
        <v>0</v>
      </c>
      <c r="G21" s="913">
        <v>0</v>
      </c>
      <c r="H21" s="909">
        <v>0</v>
      </c>
      <c r="I21" s="377">
        <v>0</v>
      </c>
      <c r="J21" s="913">
        <v>0</v>
      </c>
      <c r="K21" s="895">
        <v>0</v>
      </c>
      <c r="L21" s="377">
        <v>0</v>
      </c>
      <c r="M21" s="379">
        <v>0</v>
      </c>
      <c r="N21" s="380">
        <v>0</v>
      </c>
      <c r="O21" s="381">
        <v>0</v>
      </c>
      <c r="P21" s="382">
        <v>0</v>
      </c>
      <c r="Q21" s="233"/>
      <c r="R21" s="233"/>
    </row>
    <row r="22" spans="1:18" ht="26.25" x14ac:dyDescent="0.35">
      <c r="A22" s="384" t="s">
        <v>56</v>
      </c>
      <c r="B22" s="371">
        <f>B23+B24+B25</f>
        <v>118</v>
      </c>
      <c r="C22" s="371">
        <f>C23+C24+C25</f>
        <v>181</v>
      </c>
      <c r="D22" s="371">
        <f t="shared" ref="D22:D25" si="7">B22+C22</f>
        <v>299</v>
      </c>
      <c r="E22" s="371">
        <f>E23+E24+E25</f>
        <v>126</v>
      </c>
      <c r="F22" s="371">
        <f>F23+F24+F25</f>
        <v>156</v>
      </c>
      <c r="G22" s="371">
        <f t="shared" ref="G22:G25" si="8">E22+F22</f>
        <v>282</v>
      </c>
      <c r="H22" s="371">
        <f>H23+H24+H25</f>
        <v>124</v>
      </c>
      <c r="I22" s="371">
        <f>I23+I24+I25</f>
        <v>142</v>
      </c>
      <c r="J22" s="371">
        <f t="shared" ref="J22:J25" si="9">H22+I22</f>
        <v>266</v>
      </c>
      <c r="K22" s="371">
        <f>K23+K24+K25</f>
        <v>0</v>
      </c>
      <c r="L22" s="371">
        <f>L23+L24+L25</f>
        <v>0</v>
      </c>
      <c r="M22" s="371">
        <f t="shared" ref="M22" si="10">K22+L22</f>
        <v>0</v>
      </c>
      <c r="N22" s="371">
        <f t="shared" ref="N22:O25" si="11">B22+E22+H22+K22</f>
        <v>368</v>
      </c>
      <c r="O22" s="371">
        <f t="shared" si="11"/>
        <v>479</v>
      </c>
      <c r="P22" s="371">
        <f t="shared" ref="P22:P25" si="12">N22+O22</f>
        <v>847</v>
      </c>
      <c r="Q22" s="233"/>
      <c r="R22" s="233"/>
    </row>
    <row r="23" spans="1:18" ht="26.25" x14ac:dyDescent="0.35">
      <c r="A23" s="375" t="s">
        <v>29</v>
      </c>
      <c r="B23" s="376">
        <f t="shared" ref="B23:C25" si="13">B14-B31</f>
        <v>24</v>
      </c>
      <c r="C23" s="376">
        <f t="shared" si="13"/>
        <v>66</v>
      </c>
      <c r="D23" s="378">
        <f t="shared" si="7"/>
        <v>90</v>
      </c>
      <c r="E23" s="376">
        <f t="shared" ref="E23:F25" si="14">E14-E31</f>
        <v>26</v>
      </c>
      <c r="F23" s="376">
        <f t="shared" si="14"/>
        <v>58</v>
      </c>
      <c r="G23" s="378">
        <f t="shared" si="8"/>
        <v>84</v>
      </c>
      <c r="H23" s="376">
        <f t="shared" ref="H23:I25" si="15">H14-H31</f>
        <v>25</v>
      </c>
      <c r="I23" s="376">
        <f t="shared" si="15"/>
        <v>51</v>
      </c>
      <c r="J23" s="378">
        <f t="shared" si="9"/>
        <v>76</v>
      </c>
      <c r="K23" s="409">
        <v>0</v>
      </c>
      <c r="L23" s="377">
        <v>0</v>
      </c>
      <c r="M23" s="379">
        <v>0</v>
      </c>
      <c r="N23" s="380">
        <f t="shared" si="11"/>
        <v>75</v>
      </c>
      <c r="O23" s="381">
        <f t="shared" si="11"/>
        <v>175</v>
      </c>
      <c r="P23" s="382">
        <f t="shared" si="12"/>
        <v>250</v>
      </c>
      <c r="Q23" s="233"/>
      <c r="R23" s="233"/>
    </row>
    <row r="24" spans="1:18" ht="26.25" x14ac:dyDescent="0.35">
      <c r="A24" s="385" t="s">
        <v>54</v>
      </c>
      <c r="B24" s="376">
        <f t="shared" si="13"/>
        <v>38</v>
      </c>
      <c r="C24" s="376">
        <f t="shared" si="13"/>
        <v>56</v>
      </c>
      <c r="D24" s="378">
        <f t="shared" si="7"/>
        <v>94</v>
      </c>
      <c r="E24" s="376">
        <f t="shared" si="14"/>
        <v>40</v>
      </c>
      <c r="F24" s="376">
        <f t="shared" si="14"/>
        <v>47</v>
      </c>
      <c r="G24" s="378">
        <f t="shared" si="8"/>
        <v>87</v>
      </c>
      <c r="H24" s="376">
        <v>39</v>
      </c>
      <c r="I24" s="376">
        <f t="shared" si="15"/>
        <v>58</v>
      </c>
      <c r="J24" s="378">
        <f t="shared" si="9"/>
        <v>97</v>
      </c>
      <c r="K24" s="409">
        <v>0</v>
      </c>
      <c r="L24" s="377">
        <v>0</v>
      </c>
      <c r="M24" s="379">
        <v>0</v>
      </c>
      <c r="N24" s="380">
        <f t="shared" si="11"/>
        <v>117</v>
      </c>
      <c r="O24" s="381">
        <f t="shared" si="11"/>
        <v>161</v>
      </c>
      <c r="P24" s="382">
        <f t="shared" si="12"/>
        <v>278</v>
      </c>
      <c r="Q24" s="233"/>
      <c r="R24" s="233"/>
    </row>
    <row r="25" spans="1:18" ht="27" thickBot="1" x14ac:dyDescent="0.4">
      <c r="A25" s="375" t="s">
        <v>55</v>
      </c>
      <c r="B25" s="376">
        <f t="shared" si="13"/>
        <v>56</v>
      </c>
      <c r="C25" s="376">
        <f t="shared" si="13"/>
        <v>59</v>
      </c>
      <c r="D25" s="378">
        <f t="shared" si="7"/>
        <v>115</v>
      </c>
      <c r="E25" s="376">
        <f t="shared" si="14"/>
        <v>60</v>
      </c>
      <c r="F25" s="376">
        <f t="shared" si="14"/>
        <v>51</v>
      </c>
      <c r="G25" s="378">
        <f t="shared" si="8"/>
        <v>111</v>
      </c>
      <c r="H25" s="376">
        <f t="shared" si="15"/>
        <v>60</v>
      </c>
      <c r="I25" s="376">
        <f t="shared" si="15"/>
        <v>33</v>
      </c>
      <c r="J25" s="378">
        <f t="shared" si="9"/>
        <v>93</v>
      </c>
      <c r="K25" s="409">
        <v>0</v>
      </c>
      <c r="L25" s="377">
        <v>0</v>
      </c>
      <c r="M25" s="379">
        <v>0</v>
      </c>
      <c r="N25" s="380">
        <f t="shared" si="11"/>
        <v>176</v>
      </c>
      <c r="O25" s="381">
        <f t="shared" si="11"/>
        <v>143</v>
      </c>
      <c r="P25" s="382">
        <f t="shared" si="12"/>
        <v>319</v>
      </c>
      <c r="Q25" s="213"/>
      <c r="R25" s="213"/>
    </row>
    <row r="26" spans="1:18" ht="26.25" thickBot="1" x14ac:dyDescent="0.4">
      <c r="A26" s="410" t="s">
        <v>6</v>
      </c>
      <c r="B26" s="434">
        <f>B22+B20</f>
        <v>118</v>
      </c>
      <c r="C26" s="908">
        <f t="shared" ref="C26:P26" si="16">C22+C20</f>
        <v>181</v>
      </c>
      <c r="D26" s="903">
        <f t="shared" si="16"/>
        <v>299</v>
      </c>
      <c r="E26" s="434">
        <f t="shared" si="16"/>
        <v>126</v>
      </c>
      <c r="F26" s="908">
        <f t="shared" si="16"/>
        <v>156</v>
      </c>
      <c r="G26" s="903">
        <f t="shared" si="16"/>
        <v>282</v>
      </c>
      <c r="H26" s="434">
        <f t="shared" si="16"/>
        <v>124</v>
      </c>
      <c r="I26" s="908">
        <f t="shared" si="16"/>
        <v>142</v>
      </c>
      <c r="J26" s="903">
        <f t="shared" si="16"/>
        <v>266</v>
      </c>
      <c r="K26" s="434">
        <f t="shared" si="16"/>
        <v>0</v>
      </c>
      <c r="L26" s="908">
        <f t="shared" si="16"/>
        <v>0</v>
      </c>
      <c r="M26" s="903">
        <f t="shared" si="16"/>
        <v>0</v>
      </c>
      <c r="N26" s="411">
        <f t="shared" si="16"/>
        <v>368</v>
      </c>
      <c r="O26" s="411">
        <f t="shared" si="16"/>
        <v>479</v>
      </c>
      <c r="P26" s="365">
        <f t="shared" si="16"/>
        <v>847</v>
      </c>
      <c r="Q26" s="234"/>
      <c r="R26" s="234"/>
    </row>
    <row r="27" spans="1:18" ht="25.5" customHeight="1" x14ac:dyDescent="0.35">
      <c r="A27" s="412" t="s">
        <v>15</v>
      </c>
      <c r="B27" s="918"/>
      <c r="C27" s="414"/>
      <c r="D27" s="919"/>
      <c r="E27" s="915"/>
      <c r="F27" s="414"/>
      <c r="G27" s="915"/>
      <c r="H27" s="912"/>
      <c r="I27" s="419"/>
      <c r="J27" s="914"/>
      <c r="K27" s="898"/>
      <c r="L27" s="419"/>
      <c r="M27" s="898"/>
      <c r="N27" s="423"/>
      <c r="O27" s="424"/>
      <c r="P27" s="425"/>
      <c r="Q27" s="235"/>
      <c r="R27" s="235"/>
    </row>
    <row r="28" spans="1:18" x14ac:dyDescent="0.35">
      <c r="A28" s="370" t="s">
        <v>85</v>
      </c>
      <c r="B28" s="897">
        <v>0</v>
      </c>
      <c r="C28" s="426">
        <v>0</v>
      </c>
      <c r="D28" s="430">
        <v>0</v>
      </c>
      <c r="E28" s="428">
        <v>0</v>
      </c>
      <c r="F28" s="426">
        <v>0</v>
      </c>
      <c r="G28" s="428">
        <v>0</v>
      </c>
      <c r="H28" s="429">
        <v>0</v>
      </c>
      <c r="I28" s="426">
        <v>0</v>
      </c>
      <c r="J28" s="430">
        <v>0</v>
      </c>
      <c r="K28" s="428">
        <v>0</v>
      </c>
      <c r="L28" s="426">
        <v>0</v>
      </c>
      <c r="M28" s="431">
        <v>0</v>
      </c>
      <c r="N28" s="372">
        <v>0</v>
      </c>
      <c r="O28" s="373">
        <v>0</v>
      </c>
      <c r="P28" s="374">
        <v>0</v>
      </c>
      <c r="Q28" s="235"/>
      <c r="R28" s="235"/>
    </row>
    <row r="29" spans="1:18" ht="31.5" customHeight="1" x14ac:dyDescent="0.35">
      <c r="A29" s="383" t="s">
        <v>84</v>
      </c>
      <c r="B29" s="909">
        <v>0</v>
      </c>
      <c r="C29" s="377">
        <v>0</v>
      </c>
      <c r="D29" s="913">
        <v>0</v>
      </c>
      <c r="E29" s="409">
        <v>0</v>
      </c>
      <c r="F29" s="377">
        <v>0</v>
      </c>
      <c r="G29" s="379">
        <v>0</v>
      </c>
      <c r="H29" s="432">
        <v>0</v>
      </c>
      <c r="I29" s="377">
        <v>0</v>
      </c>
      <c r="J29" s="379">
        <v>0</v>
      </c>
      <c r="K29" s="432">
        <v>0</v>
      </c>
      <c r="L29" s="377">
        <v>0</v>
      </c>
      <c r="M29" s="379">
        <v>0</v>
      </c>
      <c r="N29" s="372">
        <v>0</v>
      </c>
      <c r="O29" s="373">
        <v>0</v>
      </c>
      <c r="P29" s="374">
        <v>0</v>
      </c>
      <c r="Q29" s="235"/>
      <c r="R29" s="235"/>
    </row>
    <row r="30" spans="1:18" x14ac:dyDescent="0.35">
      <c r="A30" s="384" t="s">
        <v>53</v>
      </c>
      <c r="B30" s="897">
        <v>0</v>
      </c>
      <c r="C30" s="426">
        <v>0</v>
      </c>
      <c r="D30" s="430">
        <v>0</v>
      </c>
      <c r="E30" s="428">
        <v>0</v>
      </c>
      <c r="F30" s="426">
        <v>0</v>
      </c>
      <c r="G30" s="431">
        <v>0</v>
      </c>
      <c r="H30" s="429">
        <v>0</v>
      </c>
      <c r="I30" s="426">
        <v>0</v>
      </c>
      <c r="J30" s="431">
        <v>0</v>
      </c>
      <c r="K30" s="429">
        <v>0</v>
      </c>
      <c r="L30" s="426">
        <v>0</v>
      </c>
      <c r="M30" s="431">
        <v>0</v>
      </c>
      <c r="N30" s="372">
        <v>0</v>
      </c>
      <c r="O30" s="373">
        <v>0</v>
      </c>
      <c r="P30" s="374">
        <v>0</v>
      </c>
      <c r="Q30" s="236"/>
    </row>
    <row r="31" spans="1:18" ht="26.25" x14ac:dyDescent="0.35">
      <c r="A31" s="375" t="s">
        <v>29</v>
      </c>
      <c r="B31" s="376">
        <v>0</v>
      </c>
      <c r="C31" s="377">
        <v>0</v>
      </c>
      <c r="D31" s="378">
        <f t="shared" ref="D31:D33" si="17">B31+C31</f>
        <v>0</v>
      </c>
      <c r="E31" s="409">
        <v>0</v>
      </c>
      <c r="F31" s="377">
        <v>0</v>
      </c>
      <c r="G31" s="379">
        <f>E31+F31</f>
        <v>0</v>
      </c>
      <c r="H31" s="432">
        <v>0</v>
      </c>
      <c r="I31" s="377">
        <v>1</v>
      </c>
      <c r="J31" s="379">
        <f t="shared" ref="J31" si="18">H31+I31</f>
        <v>1</v>
      </c>
      <c r="K31" s="432">
        <v>0</v>
      </c>
      <c r="L31" s="377">
        <v>0</v>
      </c>
      <c r="M31" s="379">
        <f>K31+L31</f>
        <v>0</v>
      </c>
      <c r="N31" s="380">
        <f t="shared" ref="N31:O33" si="19">B31+E31+H31+K31</f>
        <v>0</v>
      </c>
      <c r="O31" s="381">
        <f t="shared" si="19"/>
        <v>1</v>
      </c>
      <c r="P31" s="382">
        <f t="shared" ref="P31:P33" si="20">N31+O31</f>
        <v>1</v>
      </c>
      <c r="Q31" s="213"/>
      <c r="R31" s="213"/>
    </row>
    <row r="32" spans="1:18" ht="26.25" x14ac:dyDescent="0.35">
      <c r="A32" s="385" t="s">
        <v>54</v>
      </c>
      <c r="B32" s="376">
        <v>0</v>
      </c>
      <c r="C32" s="377">
        <v>1</v>
      </c>
      <c r="D32" s="378">
        <f t="shared" si="17"/>
        <v>1</v>
      </c>
      <c r="E32" s="409">
        <v>0</v>
      </c>
      <c r="F32" s="377">
        <v>0</v>
      </c>
      <c r="G32" s="379">
        <v>0</v>
      </c>
      <c r="H32" s="432">
        <v>0</v>
      </c>
      <c r="I32" s="377">
        <v>0</v>
      </c>
      <c r="J32" s="379">
        <v>0</v>
      </c>
      <c r="K32" s="432">
        <v>0</v>
      </c>
      <c r="L32" s="377">
        <v>0</v>
      </c>
      <c r="M32" s="379">
        <v>0</v>
      </c>
      <c r="N32" s="380">
        <f t="shared" si="19"/>
        <v>0</v>
      </c>
      <c r="O32" s="381">
        <f t="shared" si="19"/>
        <v>1</v>
      </c>
      <c r="P32" s="382">
        <f t="shared" si="20"/>
        <v>1</v>
      </c>
    </row>
    <row r="33" spans="1:16" ht="25.5" customHeight="1" thickBot="1" x14ac:dyDescent="0.4">
      <c r="A33" s="375" t="s">
        <v>55</v>
      </c>
      <c r="B33" s="376">
        <v>0</v>
      </c>
      <c r="C33" s="377">
        <v>0</v>
      </c>
      <c r="D33" s="378">
        <f t="shared" si="17"/>
        <v>0</v>
      </c>
      <c r="E33" s="409">
        <v>0</v>
      </c>
      <c r="F33" s="377">
        <v>0</v>
      </c>
      <c r="G33" s="379">
        <v>0</v>
      </c>
      <c r="H33" s="432">
        <v>0</v>
      </c>
      <c r="I33" s="377">
        <v>0</v>
      </c>
      <c r="J33" s="379">
        <v>0</v>
      </c>
      <c r="K33" s="432">
        <v>0</v>
      </c>
      <c r="L33" s="377">
        <v>0</v>
      </c>
      <c r="M33" s="379">
        <v>0</v>
      </c>
      <c r="N33" s="380">
        <f t="shared" si="19"/>
        <v>0</v>
      </c>
      <c r="O33" s="381">
        <f t="shared" si="19"/>
        <v>0</v>
      </c>
      <c r="P33" s="382">
        <f t="shared" si="20"/>
        <v>0</v>
      </c>
    </row>
    <row r="34" spans="1:16" ht="26.25" thickBot="1" x14ac:dyDescent="0.4">
      <c r="A34" s="433" t="s">
        <v>11</v>
      </c>
      <c r="B34" s="434">
        <v>0</v>
      </c>
      <c r="C34" s="434">
        <v>1</v>
      </c>
      <c r="D34" s="434">
        <v>1</v>
      </c>
      <c r="E34" s="434">
        <v>0</v>
      </c>
      <c r="F34" s="434">
        <v>0</v>
      </c>
      <c r="G34" s="434">
        <v>0</v>
      </c>
      <c r="H34" s="434">
        <v>0</v>
      </c>
      <c r="I34" s="434">
        <v>1</v>
      </c>
      <c r="J34" s="434">
        <v>1</v>
      </c>
      <c r="K34" s="434">
        <v>0</v>
      </c>
      <c r="L34" s="434">
        <v>0</v>
      </c>
      <c r="M34" s="434">
        <v>0</v>
      </c>
      <c r="N34" s="434">
        <v>0</v>
      </c>
      <c r="O34" s="434">
        <v>2</v>
      </c>
      <c r="P34" s="365">
        <v>2</v>
      </c>
    </row>
    <row r="35" spans="1:16" ht="31.5" customHeight="1" thickBot="1" x14ac:dyDescent="0.4">
      <c r="A35" s="435" t="s">
        <v>8</v>
      </c>
      <c r="B35" s="392">
        <f>B26</f>
        <v>118</v>
      </c>
      <c r="C35" s="392">
        <f t="shared" ref="C35:P35" si="21">C26</f>
        <v>181</v>
      </c>
      <c r="D35" s="392">
        <f t="shared" si="21"/>
        <v>299</v>
      </c>
      <c r="E35" s="392">
        <f t="shared" si="21"/>
        <v>126</v>
      </c>
      <c r="F35" s="392">
        <f t="shared" si="21"/>
        <v>156</v>
      </c>
      <c r="G35" s="392">
        <f t="shared" si="21"/>
        <v>282</v>
      </c>
      <c r="H35" s="392">
        <f t="shared" si="21"/>
        <v>124</v>
      </c>
      <c r="I35" s="392">
        <f t="shared" si="21"/>
        <v>142</v>
      </c>
      <c r="J35" s="392">
        <f t="shared" si="21"/>
        <v>266</v>
      </c>
      <c r="K35" s="392">
        <f t="shared" si="21"/>
        <v>0</v>
      </c>
      <c r="L35" s="392">
        <f t="shared" si="21"/>
        <v>0</v>
      </c>
      <c r="M35" s="392">
        <f t="shared" si="21"/>
        <v>0</v>
      </c>
      <c r="N35" s="392">
        <f t="shared" si="21"/>
        <v>368</v>
      </c>
      <c r="O35" s="392">
        <f t="shared" si="21"/>
        <v>479</v>
      </c>
      <c r="P35" s="366">
        <f t="shared" si="21"/>
        <v>847</v>
      </c>
    </row>
    <row r="36" spans="1:16" ht="33" customHeight="1" thickBot="1" x14ac:dyDescent="0.4">
      <c r="A36" s="436" t="s">
        <v>15</v>
      </c>
      <c r="B36" s="392">
        <v>0</v>
      </c>
      <c r="C36" s="392">
        <v>1</v>
      </c>
      <c r="D36" s="392">
        <v>1</v>
      </c>
      <c r="E36" s="392">
        <v>0</v>
      </c>
      <c r="F36" s="392">
        <v>0</v>
      </c>
      <c r="G36" s="392">
        <v>0</v>
      </c>
      <c r="H36" s="392">
        <v>0</v>
      </c>
      <c r="I36" s="392">
        <v>1</v>
      </c>
      <c r="J36" s="392">
        <v>1</v>
      </c>
      <c r="K36" s="392">
        <v>0</v>
      </c>
      <c r="L36" s="392">
        <v>0</v>
      </c>
      <c r="M36" s="392">
        <v>0</v>
      </c>
      <c r="N36" s="392">
        <v>0</v>
      </c>
      <c r="O36" s="392">
        <v>2</v>
      </c>
      <c r="P36" s="366">
        <v>2</v>
      </c>
    </row>
    <row r="37" spans="1:16" ht="27" thickBot="1" x14ac:dyDescent="0.4">
      <c r="A37" s="437" t="s">
        <v>12</v>
      </c>
      <c r="B37" s="438">
        <f>B35+B36</f>
        <v>118</v>
      </c>
      <c r="C37" s="438">
        <f t="shared" ref="C37:P37" si="22">C35+C36</f>
        <v>182</v>
      </c>
      <c r="D37" s="438">
        <f t="shared" si="22"/>
        <v>300</v>
      </c>
      <c r="E37" s="438">
        <f t="shared" si="22"/>
        <v>126</v>
      </c>
      <c r="F37" s="438">
        <f t="shared" si="22"/>
        <v>156</v>
      </c>
      <c r="G37" s="438">
        <f t="shared" si="22"/>
        <v>282</v>
      </c>
      <c r="H37" s="438">
        <f t="shared" si="22"/>
        <v>124</v>
      </c>
      <c r="I37" s="438">
        <f t="shared" si="22"/>
        <v>143</v>
      </c>
      <c r="J37" s="438">
        <f t="shared" si="22"/>
        <v>267</v>
      </c>
      <c r="K37" s="438">
        <f t="shared" si="22"/>
        <v>0</v>
      </c>
      <c r="L37" s="438">
        <f t="shared" si="22"/>
        <v>0</v>
      </c>
      <c r="M37" s="438">
        <f t="shared" si="22"/>
        <v>0</v>
      </c>
      <c r="N37" s="438">
        <f t="shared" si="22"/>
        <v>368</v>
      </c>
      <c r="O37" s="438">
        <f t="shared" si="22"/>
        <v>481</v>
      </c>
      <c r="P37" s="267">
        <f t="shared" si="22"/>
        <v>849</v>
      </c>
    </row>
    <row r="45" spans="1:16" x14ac:dyDescent="0.35">
      <c r="K45" s="149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29"/>
  <sheetViews>
    <sheetView zoomScale="50" zoomScaleNormal="50" workbookViewId="0">
      <selection activeCell="P38" sqref="P38"/>
    </sheetView>
  </sheetViews>
  <sheetFormatPr defaultColWidth="9" defaultRowHeight="25.5" x14ac:dyDescent="0.35"/>
  <cols>
    <col min="1" max="1" width="88.85546875" style="149" customWidth="1"/>
    <col min="2" max="2" width="12.5703125" style="149" customWidth="1"/>
    <col min="3" max="3" width="12.7109375" style="149" customWidth="1"/>
    <col min="4" max="4" width="9.7109375" style="149" customWidth="1"/>
    <col min="5" max="5" width="12" style="149" customWidth="1"/>
    <col min="6" max="6" width="12.5703125" style="149" customWidth="1"/>
    <col min="7" max="7" width="12" style="149" customWidth="1"/>
    <col min="8" max="8" width="12.42578125" style="149" customWidth="1"/>
    <col min="9" max="9" width="12.85546875" style="149" customWidth="1"/>
    <col min="10" max="10" width="10.7109375" style="149" customWidth="1"/>
    <col min="11" max="11" width="12.5703125" style="149" customWidth="1"/>
    <col min="12" max="12" width="13.7109375" style="149" customWidth="1"/>
    <col min="13" max="13" width="10" style="149" customWidth="1"/>
    <col min="14" max="14" width="14.140625" style="149" customWidth="1"/>
    <col min="15" max="15" width="13.140625" style="149" customWidth="1"/>
    <col min="16" max="16" width="15.7109375" style="149" customWidth="1"/>
    <col min="17" max="18" width="10.5703125" style="149" customWidth="1"/>
    <col min="19" max="19" width="9" style="149" customWidth="1"/>
    <col min="20" max="20" width="12.7109375" style="149" customWidth="1"/>
    <col min="21" max="21" width="23.28515625" style="149" customWidth="1"/>
    <col min="22" max="23" width="9" style="149" customWidth="1"/>
    <col min="24" max="24" width="10.42578125" style="149" customWidth="1"/>
    <col min="25" max="25" width="11.140625" style="149" customWidth="1"/>
    <col min="26" max="256" width="9" style="149"/>
    <col min="257" max="257" width="88.85546875" style="149" customWidth="1"/>
    <col min="258" max="258" width="12.5703125" style="149" customWidth="1"/>
    <col min="259" max="259" width="12.7109375" style="149" customWidth="1"/>
    <col min="260" max="260" width="9.7109375" style="149" customWidth="1"/>
    <col min="261" max="261" width="12" style="149" customWidth="1"/>
    <col min="262" max="262" width="10.85546875" style="149" customWidth="1"/>
    <col min="263" max="263" width="9.7109375" style="149" customWidth="1"/>
    <col min="264" max="264" width="12.42578125" style="149" customWidth="1"/>
    <col min="265" max="265" width="10.28515625" style="149" customWidth="1"/>
    <col min="266" max="266" width="10.7109375" style="149" customWidth="1"/>
    <col min="267" max="267" width="12.5703125" style="149" customWidth="1"/>
    <col min="268" max="268" width="9.42578125" style="149" customWidth="1"/>
    <col min="269" max="269" width="10" style="149" customWidth="1"/>
    <col min="270" max="270" width="12.42578125" style="149" customWidth="1"/>
    <col min="271" max="271" width="10.85546875" style="149" customWidth="1"/>
    <col min="272" max="272" width="10" style="149" customWidth="1"/>
    <col min="273" max="274" width="10.5703125" style="149" customWidth="1"/>
    <col min="275" max="275" width="9" style="149" customWidth="1"/>
    <col min="276" max="276" width="12.7109375" style="149" customWidth="1"/>
    <col min="277" max="277" width="23.28515625" style="149" customWidth="1"/>
    <col min="278" max="279" width="9" style="149" customWidth="1"/>
    <col min="280" max="280" width="10.42578125" style="149" customWidth="1"/>
    <col min="281" max="281" width="11.140625" style="149" customWidth="1"/>
    <col min="282" max="512" width="9" style="149"/>
    <col min="513" max="513" width="88.85546875" style="149" customWidth="1"/>
    <col min="514" max="514" width="12.5703125" style="149" customWidth="1"/>
    <col min="515" max="515" width="12.7109375" style="149" customWidth="1"/>
    <col min="516" max="516" width="9.7109375" style="149" customWidth="1"/>
    <col min="517" max="517" width="12" style="149" customWidth="1"/>
    <col min="518" max="518" width="10.85546875" style="149" customWidth="1"/>
    <col min="519" max="519" width="9.7109375" style="149" customWidth="1"/>
    <col min="520" max="520" width="12.42578125" style="149" customWidth="1"/>
    <col min="521" max="521" width="10.28515625" style="149" customWidth="1"/>
    <col min="522" max="522" width="10.7109375" style="149" customWidth="1"/>
    <col min="523" max="523" width="12.5703125" style="149" customWidth="1"/>
    <col min="524" max="524" width="9.42578125" style="149" customWidth="1"/>
    <col min="525" max="525" width="10" style="149" customWidth="1"/>
    <col min="526" max="526" width="12.42578125" style="149" customWidth="1"/>
    <col min="527" max="527" width="10.85546875" style="149" customWidth="1"/>
    <col min="528" max="528" width="10" style="149" customWidth="1"/>
    <col min="529" max="530" width="10.5703125" style="149" customWidth="1"/>
    <col min="531" max="531" width="9" style="149" customWidth="1"/>
    <col min="532" max="532" width="12.7109375" style="149" customWidth="1"/>
    <col min="533" max="533" width="23.28515625" style="149" customWidth="1"/>
    <col min="534" max="535" width="9" style="149" customWidth="1"/>
    <col min="536" max="536" width="10.42578125" style="149" customWidth="1"/>
    <col min="537" max="537" width="11.140625" style="149" customWidth="1"/>
    <col min="538" max="768" width="9" style="149"/>
    <col min="769" max="769" width="88.85546875" style="149" customWidth="1"/>
    <col min="770" max="770" width="12.5703125" style="149" customWidth="1"/>
    <col min="771" max="771" width="12.7109375" style="149" customWidth="1"/>
    <col min="772" max="772" width="9.7109375" style="149" customWidth="1"/>
    <col min="773" max="773" width="12" style="149" customWidth="1"/>
    <col min="774" max="774" width="10.85546875" style="149" customWidth="1"/>
    <col min="775" max="775" width="9.7109375" style="149" customWidth="1"/>
    <col min="776" max="776" width="12.42578125" style="149" customWidth="1"/>
    <col min="777" max="777" width="10.28515625" style="149" customWidth="1"/>
    <col min="778" max="778" width="10.7109375" style="149" customWidth="1"/>
    <col min="779" max="779" width="12.5703125" style="149" customWidth="1"/>
    <col min="780" max="780" width="9.42578125" style="149" customWidth="1"/>
    <col min="781" max="781" width="10" style="149" customWidth="1"/>
    <col min="782" max="782" width="12.42578125" style="149" customWidth="1"/>
    <col min="783" max="783" width="10.85546875" style="149" customWidth="1"/>
    <col min="784" max="784" width="10" style="149" customWidth="1"/>
    <col min="785" max="786" width="10.5703125" style="149" customWidth="1"/>
    <col min="787" max="787" width="9" style="149" customWidth="1"/>
    <col min="788" max="788" width="12.7109375" style="149" customWidth="1"/>
    <col min="789" max="789" width="23.28515625" style="149" customWidth="1"/>
    <col min="790" max="791" width="9" style="149" customWidth="1"/>
    <col min="792" max="792" width="10.42578125" style="149" customWidth="1"/>
    <col min="793" max="793" width="11.140625" style="149" customWidth="1"/>
    <col min="794" max="1024" width="9" style="149"/>
    <col min="1025" max="1025" width="88.85546875" style="149" customWidth="1"/>
    <col min="1026" max="1026" width="12.5703125" style="149" customWidth="1"/>
    <col min="1027" max="1027" width="12.7109375" style="149" customWidth="1"/>
    <col min="1028" max="1028" width="9.7109375" style="149" customWidth="1"/>
    <col min="1029" max="1029" width="12" style="149" customWidth="1"/>
    <col min="1030" max="1030" width="10.85546875" style="149" customWidth="1"/>
    <col min="1031" max="1031" width="9.7109375" style="149" customWidth="1"/>
    <col min="1032" max="1032" width="12.42578125" style="149" customWidth="1"/>
    <col min="1033" max="1033" width="10.28515625" style="149" customWidth="1"/>
    <col min="1034" max="1034" width="10.7109375" style="149" customWidth="1"/>
    <col min="1035" max="1035" width="12.5703125" style="149" customWidth="1"/>
    <col min="1036" max="1036" width="9.42578125" style="149" customWidth="1"/>
    <col min="1037" max="1037" width="10" style="149" customWidth="1"/>
    <col min="1038" max="1038" width="12.42578125" style="149" customWidth="1"/>
    <col min="1039" max="1039" width="10.85546875" style="149" customWidth="1"/>
    <col min="1040" max="1040" width="10" style="149" customWidth="1"/>
    <col min="1041" max="1042" width="10.5703125" style="149" customWidth="1"/>
    <col min="1043" max="1043" width="9" style="149" customWidth="1"/>
    <col min="1044" max="1044" width="12.7109375" style="149" customWidth="1"/>
    <col min="1045" max="1045" width="23.28515625" style="149" customWidth="1"/>
    <col min="1046" max="1047" width="9" style="149" customWidth="1"/>
    <col min="1048" max="1048" width="10.42578125" style="149" customWidth="1"/>
    <col min="1049" max="1049" width="11.140625" style="149" customWidth="1"/>
    <col min="1050" max="1280" width="9" style="149"/>
    <col min="1281" max="1281" width="88.85546875" style="149" customWidth="1"/>
    <col min="1282" max="1282" width="12.5703125" style="149" customWidth="1"/>
    <col min="1283" max="1283" width="12.7109375" style="149" customWidth="1"/>
    <col min="1284" max="1284" width="9.7109375" style="149" customWidth="1"/>
    <col min="1285" max="1285" width="12" style="149" customWidth="1"/>
    <col min="1286" max="1286" width="10.85546875" style="149" customWidth="1"/>
    <col min="1287" max="1287" width="9.7109375" style="149" customWidth="1"/>
    <col min="1288" max="1288" width="12.42578125" style="149" customWidth="1"/>
    <col min="1289" max="1289" width="10.28515625" style="149" customWidth="1"/>
    <col min="1290" max="1290" width="10.7109375" style="149" customWidth="1"/>
    <col min="1291" max="1291" width="12.5703125" style="149" customWidth="1"/>
    <col min="1292" max="1292" width="9.42578125" style="149" customWidth="1"/>
    <col min="1293" max="1293" width="10" style="149" customWidth="1"/>
    <col min="1294" max="1294" width="12.42578125" style="149" customWidth="1"/>
    <col min="1295" max="1295" width="10.85546875" style="149" customWidth="1"/>
    <col min="1296" max="1296" width="10" style="149" customWidth="1"/>
    <col min="1297" max="1298" width="10.5703125" style="149" customWidth="1"/>
    <col min="1299" max="1299" width="9" style="149" customWidth="1"/>
    <col min="1300" max="1300" width="12.7109375" style="149" customWidth="1"/>
    <col min="1301" max="1301" width="23.28515625" style="149" customWidth="1"/>
    <col min="1302" max="1303" width="9" style="149" customWidth="1"/>
    <col min="1304" max="1304" width="10.42578125" style="149" customWidth="1"/>
    <col min="1305" max="1305" width="11.140625" style="149" customWidth="1"/>
    <col min="1306" max="1536" width="9" style="149"/>
    <col min="1537" max="1537" width="88.85546875" style="149" customWidth="1"/>
    <col min="1538" max="1538" width="12.5703125" style="149" customWidth="1"/>
    <col min="1539" max="1539" width="12.7109375" style="149" customWidth="1"/>
    <col min="1540" max="1540" width="9.7109375" style="149" customWidth="1"/>
    <col min="1541" max="1541" width="12" style="149" customWidth="1"/>
    <col min="1542" max="1542" width="10.85546875" style="149" customWidth="1"/>
    <col min="1543" max="1543" width="9.7109375" style="149" customWidth="1"/>
    <col min="1544" max="1544" width="12.42578125" style="149" customWidth="1"/>
    <col min="1545" max="1545" width="10.28515625" style="149" customWidth="1"/>
    <col min="1546" max="1546" width="10.7109375" style="149" customWidth="1"/>
    <col min="1547" max="1547" width="12.5703125" style="149" customWidth="1"/>
    <col min="1548" max="1548" width="9.42578125" style="149" customWidth="1"/>
    <col min="1549" max="1549" width="10" style="149" customWidth="1"/>
    <col min="1550" max="1550" width="12.42578125" style="149" customWidth="1"/>
    <col min="1551" max="1551" width="10.85546875" style="149" customWidth="1"/>
    <col min="1552" max="1552" width="10" style="149" customWidth="1"/>
    <col min="1553" max="1554" width="10.5703125" style="149" customWidth="1"/>
    <col min="1555" max="1555" width="9" style="149" customWidth="1"/>
    <col min="1556" max="1556" width="12.7109375" style="149" customWidth="1"/>
    <col min="1557" max="1557" width="23.28515625" style="149" customWidth="1"/>
    <col min="1558" max="1559" width="9" style="149" customWidth="1"/>
    <col min="1560" max="1560" width="10.42578125" style="149" customWidth="1"/>
    <col min="1561" max="1561" width="11.140625" style="149" customWidth="1"/>
    <col min="1562" max="1792" width="9" style="149"/>
    <col min="1793" max="1793" width="88.85546875" style="149" customWidth="1"/>
    <col min="1794" max="1794" width="12.5703125" style="149" customWidth="1"/>
    <col min="1795" max="1795" width="12.7109375" style="149" customWidth="1"/>
    <col min="1796" max="1796" width="9.7109375" style="149" customWidth="1"/>
    <col min="1797" max="1797" width="12" style="149" customWidth="1"/>
    <col min="1798" max="1798" width="10.85546875" style="149" customWidth="1"/>
    <col min="1799" max="1799" width="9.7109375" style="149" customWidth="1"/>
    <col min="1800" max="1800" width="12.42578125" style="149" customWidth="1"/>
    <col min="1801" max="1801" width="10.28515625" style="149" customWidth="1"/>
    <col min="1802" max="1802" width="10.7109375" style="149" customWidth="1"/>
    <col min="1803" max="1803" width="12.5703125" style="149" customWidth="1"/>
    <col min="1804" max="1804" width="9.42578125" style="149" customWidth="1"/>
    <col min="1805" max="1805" width="10" style="149" customWidth="1"/>
    <col min="1806" max="1806" width="12.42578125" style="149" customWidth="1"/>
    <col min="1807" max="1807" width="10.85546875" style="149" customWidth="1"/>
    <col min="1808" max="1808" width="10" style="149" customWidth="1"/>
    <col min="1809" max="1810" width="10.5703125" style="149" customWidth="1"/>
    <col min="1811" max="1811" width="9" style="149" customWidth="1"/>
    <col min="1812" max="1812" width="12.7109375" style="149" customWidth="1"/>
    <col min="1813" max="1813" width="23.28515625" style="149" customWidth="1"/>
    <col min="1814" max="1815" width="9" style="149" customWidth="1"/>
    <col min="1816" max="1816" width="10.42578125" style="149" customWidth="1"/>
    <col min="1817" max="1817" width="11.140625" style="149" customWidth="1"/>
    <col min="1818" max="2048" width="9" style="149"/>
    <col min="2049" max="2049" width="88.85546875" style="149" customWidth="1"/>
    <col min="2050" max="2050" width="12.5703125" style="149" customWidth="1"/>
    <col min="2051" max="2051" width="12.7109375" style="149" customWidth="1"/>
    <col min="2052" max="2052" width="9.7109375" style="149" customWidth="1"/>
    <col min="2053" max="2053" width="12" style="149" customWidth="1"/>
    <col min="2054" max="2054" width="10.85546875" style="149" customWidth="1"/>
    <col min="2055" max="2055" width="9.7109375" style="149" customWidth="1"/>
    <col min="2056" max="2056" width="12.42578125" style="149" customWidth="1"/>
    <col min="2057" max="2057" width="10.28515625" style="149" customWidth="1"/>
    <col min="2058" max="2058" width="10.7109375" style="149" customWidth="1"/>
    <col min="2059" max="2059" width="12.5703125" style="149" customWidth="1"/>
    <col min="2060" max="2060" width="9.42578125" style="149" customWidth="1"/>
    <col min="2061" max="2061" width="10" style="149" customWidth="1"/>
    <col min="2062" max="2062" width="12.42578125" style="149" customWidth="1"/>
    <col min="2063" max="2063" width="10.85546875" style="149" customWidth="1"/>
    <col min="2064" max="2064" width="10" style="149" customWidth="1"/>
    <col min="2065" max="2066" width="10.5703125" style="149" customWidth="1"/>
    <col min="2067" max="2067" width="9" style="149" customWidth="1"/>
    <col min="2068" max="2068" width="12.7109375" style="149" customWidth="1"/>
    <col min="2069" max="2069" width="23.28515625" style="149" customWidth="1"/>
    <col min="2070" max="2071" width="9" style="149" customWidth="1"/>
    <col min="2072" max="2072" width="10.42578125" style="149" customWidth="1"/>
    <col min="2073" max="2073" width="11.140625" style="149" customWidth="1"/>
    <col min="2074" max="2304" width="9" style="149"/>
    <col min="2305" max="2305" width="88.85546875" style="149" customWidth="1"/>
    <col min="2306" max="2306" width="12.5703125" style="149" customWidth="1"/>
    <col min="2307" max="2307" width="12.7109375" style="149" customWidth="1"/>
    <col min="2308" max="2308" width="9.7109375" style="149" customWidth="1"/>
    <col min="2309" max="2309" width="12" style="149" customWidth="1"/>
    <col min="2310" max="2310" width="10.85546875" style="149" customWidth="1"/>
    <col min="2311" max="2311" width="9.7109375" style="149" customWidth="1"/>
    <col min="2312" max="2312" width="12.42578125" style="149" customWidth="1"/>
    <col min="2313" max="2313" width="10.28515625" style="149" customWidth="1"/>
    <col min="2314" max="2314" width="10.7109375" style="149" customWidth="1"/>
    <col min="2315" max="2315" width="12.5703125" style="149" customWidth="1"/>
    <col min="2316" max="2316" width="9.42578125" style="149" customWidth="1"/>
    <col min="2317" max="2317" width="10" style="149" customWidth="1"/>
    <col min="2318" max="2318" width="12.42578125" style="149" customWidth="1"/>
    <col min="2319" max="2319" width="10.85546875" style="149" customWidth="1"/>
    <col min="2320" max="2320" width="10" style="149" customWidth="1"/>
    <col min="2321" max="2322" width="10.5703125" style="149" customWidth="1"/>
    <col min="2323" max="2323" width="9" style="149" customWidth="1"/>
    <col min="2324" max="2324" width="12.7109375" style="149" customWidth="1"/>
    <col min="2325" max="2325" width="23.28515625" style="149" customWidth="1"/>
    <col min="2326" max="2327" width="9" style="149" customWidth="1"/>
    <col min="2328" max="2328" width="10.42578125" style="149" customWidth="1"/>
    <col min="2329" max="2329" width="11.140625" style="149" customWidth="1"/>
    <col min="2330" max="2560" width="9" style="149"/>
    <col min="2561" max="2561" width="88.85546875" style="149" customWidth="1"/>
    <col min="2562" max="2562" width="12.5703125" style="149" customWidth="1"/>
    <col min="2563" max="2563" width="12.7109375" style="149" customWidth="1"/>
    <col min="2564" max="2564" width="9.7109375" style="149" customWidth="1"/>
    <col min="2565" max="2565" width="12" style="149" customWidth="1"/>
    <col min="2566" max="2566" width="10.85546875" style="149" customWidth="1"/>
    <col min="2567" max="2567" width="9.7109375" style="149" customWidth="1"/>
    <col min="2568" max="2568" width="12.42578125" style="149" customWidth="1"/>
    <col min="2569" max="2569" width="10.28515625" style="149" customWidth="1"/>
    <col min="2570" max="2570" width="10.7109375" style="149" customWidth="1"/>
    <col min="2571" max="2571" width="12.5703125" style="149" customWidth="1"/>
    <col min="2572" max="2572" width="9.42578125" style="149" customWidth="1"/>
    <col min="2573" max="2573" width="10" style="149" customWidth="1"/>
    <col min="2574" max="2574" width="12.42578125" style="149" customWidth="1"/>
    <col min="2575" max="2575" width="10.85546875" style="149" customWidth="1"/>
    <col min="2576" max="2576" width="10" style="149" customWidth="1"/>
    <col min="2577" max="2578" width="10.5703125" style="149" customWidth="1"/>
    <col min="2579" max="2579" width="9" style="149" customWidth="1"/>
    <col min="2580" max="2580" width="12.7109375" style="149" customWidth="1"/>
    <col min="2581" max="2581" width="23.28515625" style="149" customWidth="1"/>
    <col min="2582" max="2583" width="9" style="149" customWidth="1"/>
    <col min="2584" max="2584" width="10.42578125" style="149" customWidth="1"/>
    <col min="2585" max="2585" width="11.140625" style="149" customWidth="1"/>
    <col min="2586" max="2816" width="9" style="149"/>
    <col min="2817" max="2817" width="88.85546875" style="149" customWidth="1"/>
    <col min="2818" max="2818" width="12.5703125" style="149" customWidth="1"/>
    <col min="2819" max="2819" width="12.7109375" style="149" customWidth="1"/>
    <col min="2820" max="2820" width="9.7109375" style="149" customWidth="1"/>
    <col min="2821" max="2821" width="12" style="149" customWidth="1"/>
    <col min="2822" max="2822" width="10.85546875" style="149" customWidth="1"/>
    <col min="2823" max="2823" width="9.7109375" style="149" customWidth="1"/>
    <col min="2824" max="2824" width="12.42578125" style="149" customWidth="1"/>
    <col min="2825" max="2825" width="10.28515625" style="149" customWidth="1"/>
    <col min="2826" max="2826" width="10.7109375" style="149" customWidth="1"/>
    <col min="2827" max="2827" width="12.5703125" style="149" customWidth="1"/>
    <col min="2828" max="2828" width="9.42578125" style="149" customWidth="1"/>
    <col min="2829" max="2829" width="10" style="149" customWidth="1"/>
    <col min="2830" max="2830" width="12.42578125" style="149" customWidth="1"/>
    <col min="2831" max="2831" width="10.85546875" style="149" customWidth="1"/>
    <col min="2832" max="2832" width="10" style="149" customWidth="1"/>
    <col min="2833" max="2834" width="10.5703125" style="149" customWidth="1"/>
    <col min="2835" max="2835" width="9" style="149" customWidth="1"/>
    <col min="2836" max="2836" width="12.7109375" style="149" customWidth="1"/>
    <col min="2837" max="2837" width="23.28515625" style="149" customWidth="1"/>
    <col min="2838" max="2839" width="9" style="149" customWidth="1"/>
    <col min="2840" max="2840" width="10.42578125" style="149" customWidth="1"/>
    <col min="2841" max="2841" width="11.140625" style="149" customWidth="1"/>
    <col min="2842" max="3072" width="9" style="149"/>
    <col min="3073" max="3073" width="88.85546875" style="149" customWidth="1"/>
    <col min="3074" max="3074" width="12.5703125" style="149" customWidth="1"/>
    <col min="3075" max="3075" width="12.7109375" style="149" customWidth="1"/>
    <col min="3076" max="3076" width="9.7109375" style="149" customWidth="1"/>
    <col min="3077" max="3077" width="12" style="149" customWidth="1"/>
    <col min="3078" max="3078" width="10.85546875" style="149" customWidth="1"/>
    <col min="3079" max="3079" width="9.7109375" style="149" customWidth="1"/>
    <col min="3080" max="3080" width="12.42578125" style="149" customWidth="1"/>
    <col min="3081" max="3081" width="10.28515625" style="149" customWidth="1"/>
    <col min="3082" max="3082" width="10.7109375" style="149" customWidth="1"/>
    <col min="3083" max="3083" width="12.5703125" style="149" customWidth="1"/>
    <col min="3084" max="3084" width="9.42578125" style="149" customWidth="1"/>
    <col min="3085" max="3085" width="10" style="149" customWidth="1"/>
    <col min="3086" max="3086" width="12.42578125" style="149" customWidth="1"/>
    <col min="3087" max="3087" width="10.85546875" style="149" customWidth="1"/>
    <col min="3088" max="3088" width="10" style="149" customWidth="1"/>
    <col min="3089" max="3090" width="10.5703125" style="149" customWidth="1"/>
    <col min="3091" max="3091" width="9" style="149" customWidth="1"/>
    <col min="3092" max="3092" width="12.7109375" style="149" customWidth="1"/>
    <col min="3093" max="3093" width="23.28515625" style="149" customWidth="1"/>
    <col min="3094" max="3095" width="9" style="149" customWidth="1"/>
    <col min="3096" max="3096" width="10.42578125" style="149" customWidth="1"/>
    <col min="3097" max="3097" width="11.140625" style="149" customWidth="1"/>
    <col min="3098" max="3328" width="9" style="149"/>
    <col min="3329" max="3329" width="88.85546875" style="149" customWidth="1"/>
    <col min="3330" max="3330" width="12.5703125" style="149" customWidth="1"/>
    <col min="3331" max="3331" width="12.7109375" style="149" customWidth="1"/>
    <col min="3332" max="3332" width="9.7109375" style="149" customWidth="1"/>
    <col min="3333" max="3333" width="12" style="149" customWidth="1"/>
    <col min="3334" max="3334" width="10.85546875" style="149" customWidth="1"/>
    <col min="3335" max="3335" width="9.7109375" style="149" customWidth="1"/>
    <col min="3336" max="3336" width="12.42578125" style="149" customWidth="1"/>
    <col min="3337" max="3337" width="10.28515625" style="149" customWidth="1"/>
    <col min="3338" max="3338" width="10.7109375" style="149" customWidth="1"/>
    <col min="3339" max="3339" width="12.5703125" style="149" customWidth="1"/>
    <col min="3340" max="3340" width="9.42578125" style="149" customWidth="1"/>
    <col min="3341" max="3341" width="10" style="149" customWidth="1"/>
    <col min="3342" max="3342" width="12.42578125" style="149" customWidth="1"/>
    <col min="3343" max="3343" width="10.85546875" style="149" customWidth="1"/>
    <col min="3344" max="3344" width="10" style="149" customWidth="1"/>
    <col min="3345" max="3346" width="10.5703125" style="149" customWidth="1"/>
    <col min="3347" max="3347" width="9" style="149" customWidth="1"/>
    <col min="3348" max="3348" width="12.7109375" style="149" customWidth="1"/>
    <col min="3349" max="3349" width="23.28515625" style="149" customWidth="1"/>
    <col min="3350" max="3351" width="9" style="149" customWidth="1"/>
    <col min="3352" max="3352" width="10.42578125" style="149" customWidth="1"/>
    <col min="3353" max="3353" width="11.140625" style="149" customWidth="1"/>
    <col min="3354" max="3584" width="9" style="149"/>
    <col min="3585" max="3585" width="88.85546875" style="149" customWidth="1"/>
    <col min="3586" max="3586" width="12.5703125" style="149" customWidth="1"/>
    <col min="3587" max="3587" width="12.7109375" style="149" customWidth="1"/>
    <col min="3588" max="3588" width="9.7109375" style="149" customWidth="1"/>
    <col min="3589" max="3589" width="12" style="149" customWidth="1"/>
    <col min="3590" max="3590" width="10.85546875" style="149" customWidth="1"/>
    <col min="3591" max="3591" width="9.7109375" style="149" customWidth="1"/>
    <col min="3592" max="3592" width="12.42578125" style="149" customWidth="1"/>
    <col min="3593" max="3593" width="10.28515625" style="149" customWidth="1"/>
    <col min="3594" max="3594" width="10.7109375" style="149" customWidth="1"/>
    <col min="3595" max="3595" width="12.5703125" style="149" customWidth="1"/>
    <col min="3596" max="3596" width="9.42578125" style="149" customWidth="1"/>
    <col min="3597" max="3597" width="10" style="149" customWidth="1"/>
    <col min="3598" max="3598" width="12.42578125" style="149" customWidth="1"/>
    <col min="3599" max="3599" width="10.85546875" style="149" customWidth="1"/>
    <col min="3600" max="3600" width="10" style="149" customWidth="1"/>
    <col min="3601" max="3602" width="10.5703125" style="149" customWidth="1"/>
    <col min="3603" max="3603" width="9" style="149" customWidth="1"/>
    <col min="3604" max="3604" width="12.7109375" style="149" customWidth="1"/>
    <col min="3605" max="3605" width="23.28515625" style="149" customWidth="1"/>
    <col min="3606" max="3607" width="9" style="149" customWidth="1"/>
    <col min="3608" max="3608" width="10.42578125" style="149" customWidth="1"/>
    <col min="3609" max="3609" width="11.140625" style="149" customWidth="1"/>
    <col min="3610" max="3840" width="9" style="149"/>
    <col min="3841" max="3841" width="88.85546875" style="149" customWidth="1"/>
    <col min="3842" max="3842" width="12.5703125" style="149" customWidth="1"/>
    <col min="3843" max="3843" width="12.7109375" style="149" customWidth="1"/>
    <col min="3844" max="3844" width="9.7109375" style="149" customWidth="1"/>
    <col min="3845" max="3845" width="12" style="149" customWidth="1"/>
    <col min="3846" max="3846" width="10.85546875" style="149" customWidth="1"/>
    <col min="3847" max="3847" width="9.7109375" style="149" customWidth="1"/>
    <col min="3848" max="3848" width="12.42578125" style="149" customWidth="1"/>
    <col min="3849" max="3849" width="10.28515625" style="149" customWidth="1"/>
    <col min="3850" max="3850" width="10.7109375" style="149" customWidth="1"/>
    <col min="3851" max="3851" width="12.5703125" style="149" customWidth="1"/>
    <col min="3852" max="3852" width="9.42578125" style="149" customWidth="1"/>
    <col min="3853" max="3853" width="10" style="149" customWidth="1"/>
    <col min="3854" max="3854" width="12.42578125" style="149" customWidth="1"/>
    <col min="3855" max="3855" width="10.85546875" style="149" customWidth="1"/>
    <col min="3856" max="3856" width="10" style="149" customWidth="1"/>
    <col min="3857" max="3858" width="10.5703125" style="149" customWidth="1"/>
    <col min="3859" max="3859" width="9" style="149" customWidth="1"/>
    <col min="3860" max="3860" width="12.7109375" style="149" customWidth="1"/>
    <col min="3861" max="3861" width="23.28515625" style="149" customWidth="1"/>
    <col min="3862" max="3863" width="9" style="149" customWidth="1"/>
    <col min="3864" max="3864" width="10.42578125" style="149" customWidth="1"/>
    <col min="3865" max="3865" width="11.140625" style="149" customWidth="1"/>
    <col min="3866" max="4096" width="9" style="149"/>
    <col min="4097" max="4097" width="88.85546875" style="149" customWidth="1"/>
    <col min="4098" max="4098" width="12.5703125" style="149" customWidth="1"/>
    <col min="4099" max="4099" width="12.7109375" style="149" customWidth="1"/>
    <col min="4100" max="4100" width="9.7109375" style="149" customWidth="1"/>
    <col min="4101" max="4101" width="12" style="149" customWidth="1"/>
    <col min="4102" max="4102" width="10.85546875" style="149" customWidth="1"/>
    <col min="4103" max="4103" width="9.7109375" style="149" customWidth="1"/>
    <col min="4104" max="4104" width="12.42578125" style="149" customWidth="1"/>
    <col min="4105" max="4105" width="10.28515625" style="149" customWidth="1"/>
    <col min="4106" max="4106" width="10.7109375" style="149" customWidth="1"/>
    <col min="4107" max="4107" width="12.5703125" style="149" customWidth="1"/>
    <col min="4108" max="4108" width="9.42578125" style="149" customWidth="1"/>
    <col min="4109" max="4109" width="10" style="149" customWidth="1"/>
    <col min="4110" max="4110" width="12.42578125" style="149" customWidth="1"/>
    <col min="4111" max="4111" width="10.85546875" style="149" customWidth="1"/>
    <col min="4112" max="4112" width="10" style="149" customWidth="1"/>
    <col min="4113" max="4114" width="10.5703125" style="149" customWidth="1"/>
    <col min="4115" max="4115" width="9" style="149" customWidth="1"/>
    <col min="4116" max="4116" width="12.7109375" style="149" customWidth="1"/>
    <col min="4117" max="4117" width="23.28515625" style="149" customWidth="1"/>
    <col min="4118" max="4119" width="9" style="149" customWidth="1"/>
    <col min="4120" max="4120" width="10.42578125" style="149" customWidth="1"/>
    <col min="4121" max="4121" width="11.140625" style="149" customWidth="1"/>
    <col min="4122" max="4352" width="9" style="149"/>
    <col min="4353" max="4353" width="88.85546875" style="149" customWidth="1"/>
    <col min="4354" max="4354" width="12.5703125" style="149" customWidth="1"/>
    <col min="4355" max="4355" width="12.7109375" style="149" customWidth="1"/>
    <col min="4356" max="4356" width="9.7109375" style="149" customWidth="1"/>
    <col min="4357" max="4357" width="12" style="149" customWidth="1"/>
    <col min="4358" max="4358" width="10.85546875" style="149" customWidth="1"/>
    <col min="4359" max="4359" width="9.7109375" style="149" customWidth="1"/>
    <col min="4360" max="4360" width="12.42578125" style="149" customWidth="1"/>
    <col min="4361" max="4361" width="10.28515625" style="149" customWidth="1"/>
    <col min="4362" max="4362" width="10.7109375" style="149" customWidth="1"/>
    <col min="4363" max="4363" width="12.5703125" style="149" customWidth="1"/>
    <col min="4364" max="4364" width="9.42578125" style="149" customWidth="1"/>
    <col min="4365" max="4365" width="10" style="149" customWidth="1"/>
    <col min="4366" max="4366" width="12.42578125" style="149" customWidth="1"/>
    <col min="4367" max="4367" width="10.85546875" style="149" customWidth="1"/>
    <col min="4368" max="4368" width="10" style="149" customWidth="1"/>
    <col min="4369" max="4370" width="10.5703125" style="149" customWidth="1"/>
    <col min="4371" max="4371" width="9" style="149" customWidth="1"/>
    <col min="4372" max="4372" width="12.7109375" style="149" customWidth="1"/>
    <col min="4373" max="4373" width="23.28515625" style="149" customWidth="1"/>
    <col min="4374" max="4375" width="9" style="149" customWidth="1"/>
    <col min="4376" max="4376" width="10.42578125" style="149" customWidth="1"/>
    <col min="4377" max="4377" width="11.140625" style="149" customWidth="1"/>
    <col min="4378" max="4608" width="9" style="149"/>
    <col min="4609" max="4609" width="88.85546875" style="149" customWidth="1"/>
    <col min="4610" max="4610" width="12.5703125" style="149" customWidth="1"/>
    <col min="4611" max="4611" width="12.7109375" style="149" customWidth="1"/>
    <col min="4612" max="4612" width="9.7109375" style="149" customWidth="1"/>
    <col min="4613" max="4613" width="12" style="149" customWidth="1"/>
    <col min="4614" max="4614" width="10.85546875" style="149" customWidth="1"/>
    <col min="4615" max="4615" width="9.7109375" style="149" customWidth="1"/>
    <col min="4616" max="4616" width="12.42578125" style="149" customWidth="1"/>
    <col min="4617" max="4617" width="10.28515625" style="149" customWidth="1"/>
    <col min="4618" max="4618" width="10.7109375" style="149" customWidth="1"/>
    <col min="4619" max="4619" width="12.5703125" style="149" customWidth="1"/>
    <col min="4620" max="4620" width="9.42578125" style="149" customWidth="1"/>
    <col min="4621" max="4621" width="10" style="149" customWidth="1"/>
    <col min="4622" max="4622" width="12.42578125" style="149" customWidth="1"/>
    <col min="4623" max="4623" width="10.85546875" style="149" customWidth="1"/>
    <col min="4624" max="4624" width="10" style="149" customWidth="1"/>
    <col min="4625" max="4626" width="10.5703125" style="149" customWidth="1"/>
    <col min="4627" max="4627" width="9" style="149" customWidth="1"/>
    <col min="4628" max="4628" width="12.7109375" style="149" customWidth="1"/>
    <col min="4629" max="4629" width="23.28515625" style="149" customWidth="1"/>
    <col min="4630" max="4631" width="9" style="149" customWidth="1"/>
    <col min="4632" max="4632" width="10.42578125" style="149" customWidth="1"/>
    <col min="4633" max="4633" width="11.140625" style="149" customWidth="1"/>
    <col min="4634" max="4864" width="9" style="149"/>
    <col min="4865" max="4865" width="88.85546875" style="149" customWidth="1"/>
    <col min="4866" max="4866" width="12.5703125" style="149" customWidth="1"/>
    <col min="4867" max="4867" width="12.7109375" style="149" customWidth="1"/>
    <col min="4868" max="4868" width="9.7109375" style="149" customWidth="1"/>
    <col min="4869" max="4869" width="12" style="149" customWidth="1"/>
    <col min="4870" max="4870" width="10.85546875" style="149" customWidth="1"/>
    <col min="4871" max="4871" width="9.7109375" style="149" customWidth="1"/>
    <col min="4872" max="4872" width="12.42578125" style="149" customWidth="1"/>
    <col min="4873" max="4873" width="10.28515625" style="149" customWidth="1"/>
    <col min="4874" max="4874" width="10.7109375" style="149" customWidth="1"/>
    <col min="4875" max="4875" width="12.5703125" style="149" customWidth="1"/>
    <col min="4876" max="4876" width="9.42578125" style="149" customWidth="1"/>
    <col min="4877" max="4877" width="10" style="149" customWidth="1"/>
    <col min="4878" max="4878" width="12.42578125" style="149" customWidth="1"/>
    <col min="4879" max="4879" width="10.85546875" style="149" customWidth="1"/>
    <col min="4880" max="4880" width="10" style="149" customWidth="1"/>
    <col min="4881" max="4882" width="10.5703125" style="149" customWidth="1"/>
    <col min="4883" max="4883" width="9" style="149" customWidth="1"/>
    <col min="4884" max="4884" width="12.7109375" style="149" customWidth="1"/>
    <col min="4885" max="4885" width="23.28515625" style="149" customWidth="1"/>
    <col min="4886" max="4887" width="9" style="149" customWidth="1"/>
    <col min="4888" max="4888" width="10.42578125" style="149" customWidth="1"/>
    <col min="4889" max="4889" width="11.140625" style="149" customWidth="1"/>
    <col min="4890" max="5120" width="9" style="149"/>
    <col min="5121" max="5121" width="88.85546875" style="149" customWidth="1"/>
    <col min="5122" max="5122" width="12.5703125" style="149" customWidth="1"/>
    <col min="5123" max="5123" width="12.7109375" style="149" customWidth="1"/>
    <col min="5124" max="5124" width="9.7109375" style="149" customWidth="1"/>
    <col min="5125" max="5125" width="12" style="149" customWidth="1"/>
    <col min="5126" max="5126" width="10.85546875" style="149" customWidth="1"/>
    <col min="5127" max="5127" width="9.7109375" style="149" customWidth="1"/>
    <col min="5128" max="5128" width="12.42578125" style="149" customWidth="1"/>
    <col min="5129" max="5129" width="10.28515625" style="149" customWidth="1"/>
    <col min="5130" max="5130" width="10.7109375" style="149" customWidth="1"/>
    <col min="5131" max="5131" width="12.5703125" style="149" customWidth="1"/>
    <col min="5132" max="5132" width="9.42578125" style="149" customWidth="1"/>
    <col min="5133" max="5133" width="10" style="149" customWidth="1"/>
    <col min="5134" max="5134" width="12.42578125" style="149" customWidth="1"/>
    <col min="5135" max="5135" width="10.85546875" style="149" customWidth="1"/>
    <col min="5136" max="5136" width="10" style="149" customWidth="1"/>
    <col min="5137" max="5138" width="10.5703125" style="149" customWidth="1"/>
    <col min="5139" max="5139" width="9" style="149" customWidth="1"/>
    <col min="5140" max="5140" width="12.7109375" style="149" customWidth="1"/>
    <col min="5141" max="5141" width="23.28515625" style="149" customWidth="1"/>
    <col min="5142" max="5143" width="9" style="149" customWidth="1"/>
    <col min="5144" max="5144" width="10.42578125" style="149" customWidth="1"/>
    <col min="5145" max="5145" width="11.140625" style="149" customWidth="1"/>
    <col min="5146" max="5376" width="9" style="149"/>
    <col min="5377" max="5377" width="88.85546875" style="149" customWidth="1"/>
    <col min="5378" max="5378" width="12.5703125" style="149" customWidth="1"/>
    <col min="5379" max="5379" width="12.7109375" style="149" customWidth="1"/>
    <col min="5380" max="5380" width="9.7109375" style="149" customWidth="1"/>
    <col min="5381" max="5381" width="12" style="149" customWidth="1"/>
    <col min="5382" max="5382" width="10.85546875" style="149" customWidth="1"/>
    <col min="5383" max="5383" width="9.7109375" style="149" customWidth="1"/>
    <col min="5384" max="5384" width="12.42578125" style="149" customWidth="1"/>
    <col min="5385" max="5385" width="10.28515625" style="149" customWidth="1"/>
    <col min="5386" max="5386" width="10.7109375" style="149" customWidth="1"/>
    <col min="5387" max="5387" width="12.5703125" style="149" customWidth="1"/>
    <col min="5388" max="5388" width="9.42578125" style="149" customWidth="1"/>
    <col min="5389" max="5389" width="10" style="149" customWidth="1"/>
    <col min="5390" max="5390" width="12.42578125" style="149" customWidth="1"/>
    <col min="5391" max="5391" width="10.85546875" style="149" customWidth="1"/>
    <col min="5392" max="5392" width="10" style="149" customWidth="1"/>
    <col min="5393" max="5394" width="10.5703125" style="149" customWidth="1"/>
    <col min="5395" max="5395" width="9" style="149" customWidth="1"/>
    <col min="5396" max="5396" width="12.7109375" style="149" customWidth="1"/>
    <col min="5397" max="5397" width="23.28515625" style="149" customWidth="1"/>
    <col min="5398" max="5399" width="9" style="149" customWidth="1"/>
    <col min="5400" max="5400" width="10.42578125" style="149" customWidth="1"/>
    <col min="5401" max="5401" width="11.140625" style="149" customWidth="1"/>
    <col min="5402" max="5632" width="9" style="149"/>
    <col min="5633" max="5633" width="88.85546875" style="149" customWidth="1"/>
    <col min="5634" max="5634" width="12.5703125" style="149" customWidth="1"/>
    <col min="5635" max="5635" width="12.7109375" style="149" customWidth="1"/>
    <col min="5636" max="5636" width="9.7109375" style="149" customWidth="1"/>
    <col min="5637" max="5637" width="12" style="149" customWidth="1"/>
    <col min="5638" max="5638" width="10.85546875" style="149" customWidth="1"/>
    <col min="5639" max="5639" width="9.7109375" style="149" customWidth="1"/>
    <col min="5640" max="5640" width="12.42578125" style="149" customWidth="1"/>
    <col min="5641" max="5641" width="10.28515625" style="149" customWidth="1"/>
    <col min="5642" max="5642" width="10.7109375" style="149" customWidth="1"/>
    <col min="5643" max="5643" width="12.5703125" style="149" customWidth="1"/>
    <col min="5644" max="5644" width="9.42578125" style="149" customWidth="1"/>
    <col min="5645" max="5645" width="10" style="149" customWidth="1"/>
    <col min="5646" max="5646" width="12.42578125" style="149" customWidth="1"/>
    <col min="5647" max="5647" width="10.85546875" style="149" customWidth="1"/>
    <col min="5648" max="5648" width="10" style="149" customWidth="1"/>
    <col min="5649" max="5650" width="10.5703125" style="149" customWidth="1"/>
    <col min="5651" max="5651" width="9" style="149" customWidth="1"/>
    <col min="5652" max="5652" width="12.7109375" style="149" customWidth="1"/>
    <col min="5653" max="5653" width="23.28515625" style="149" customWidth="1"/>
    <col min="5654" max="5655" width="9" style="149" customWidth="1"/>
    <col min="5656" max="5656" width="10.42578125" style="149" customWidth="1"/>
    <col min="5657" max="5657" width="11.140625" style="149" customWidth="1"/>
    <col min="5658" max="5888" width="9" style="149"/>
    <col min="5889" max="5889" width="88.85546875" style="149" customWidth="1"/>
    <col min="5890" max="5890" width="12.5703125" style="149" customWidth="1"/>
    <col min="5891" max="5891" width="12.7109375" style="149" customWidth="1"/>
    <col min="5892" max="5892" width="9.7109375" style="149" customWidth="1"/>
    <col min="5893" max="5893" width="12" style="149" customWidth="1"/>
    <col min="5894" max="5894" width="10.85546875" style="149" customWidth="1"/>
    <col min="5895" max="5895" width="9.7109375" style="149" customWidth="1"/>
    <col min="5896" max="5896" width="12.42578125" style="149" customWidth="1"/>
    <col min="5897" max="5897" width="10.28515625" style="149" customWidth="1"/>
    <col min="5898" max="5898" width="10.7109375" style="149" customWidth="1"/>
    <col min="5899" max="5899" width="12.5703125" style="149" customWidth="1"/>
    <col min="5900" max="5900" width="9.42578125" style="149" customWidth="1"/>
    <col min="5901" max="5901" width="10" style="149" customWidth="1"/>
    <col min="5902" max="5902" width="12.42578125" style="149" customWidth="1"/>
    <col min="5903" max="5903" width="10.85546875" style="149" customWidth="1"/>
    <col min="5904" max="5904" width="10" style="149" customWidth="1"/>
    <col min="5905" max="5906" width="10.5703125" style="149" customWidth="1"/>
    <col min="5907" max="5907" width="9" style="149" customWidth="1"/>
    <col min="5908" max="5908" width="12.7109375" style="149" customWidth="1"/>
    <col min="5909" max="5909" width="23.28515625" style="149" customWidth="1"/>
    <col min="5910" max="5911" width="9" style="149" customWidth="1"/>
    <col min="5912" max="5912" width="10.42578125" style="149" customWidth="1"/>
    <col min="5913" max="5913" width="11.140625" style="149" customWidth="1"/>
    <col min="5914" max="6144" width="9" style="149"/>
    <col min="6145" max="6145" width="88.85546875" style="149" customWidth="1"/>
    <col min="6146" max="6146" width="12.5703125" style="149" customWidth="1"/>
    <col min="6147" max="6147" width="12.7109375" style="149" customWidth="1"/>
    <col min="6148" max="6148" width="9.7109375" style="149" customWidth="1"/>
    <col min="6149" max="6149" width="12" style="149" customWidth="1"/>
    <col min="6150" max="6150" width="10.85546875" style="149" customWidth="1"/>
    <col min="6151" max="6151" width="9.7109375" style="149" customWidth="1"/>
    <col min="6152" max="6152" width="12.42578125" style="149" customWidth="1"/>
    <col min="6153" max="6153" width="10.28515625" style="149" customWidth="1"/>
    <col min="6154" max="6154" width="10.7109375" style="149" customWidth="1"/>
    <col min="6155" max="6155" width="12.5703125" style="149" customWidth="1"/>
    <col min="6156" max="6156" width="9.42578125" style="149" customWidth="1"/>
    <col min="6157" max="6157" width="10" style="149" customWidth="1"/>
    <col min="6158" max="6158" width="12.42578125" style="149" customWidth="1"/>
    <col min="6159" max="6159" width="10.85546875" style="149" customWidth="1"/>
    <col min="6160" max="6160" width="10" style="149" customWidth="1"/>
    <col min="6161" max="6162" width="10.5703125" style="149" customWidth="1"/>
    <col min="6163" max="6163" width="9" style="149" customWidth="1"/>
    <col min="6164" max="6164" width="12.7109375" style="149" customWidth="1"/>
    <col min="6165" max="6165" width="23.28515625" style="149" customWidth="1"/>
    <col min="6166" max="6167" width="9" style="149" customWidth="1"/>
    <col min="6168" max="6168" width="10.42578125" style="149" customWidth="1"/>
    <col min="6169" max="6169" width="11.140625" style="149" customWidth="1"/>
    <col min="6170" max="6400" width="9" style="149"/>
    <col min="6401" max="6401" width="88.85546875" style="149" customWidth="1"/>
    <col min="6402" max="6402" width="12.5703125" style="149" customWidth="1"/>
    <col min="6403" max="6403" width="12.7109375" style="149" customWidth="1"/>
    <col min="6404" max="6404" width="9.7109375" style="149" customWidth="1"/>
    <col min="6405" max="6405" width="12" style="149" customWidth="1"/>
    <col min="6406" max="6406" width="10.85546875" style="149" customWidth="1"/>
    <col min="6407" max="6407" width="9.7109375" style="149" customWidth="1"/>
    <col min="6408" max="6408" width="12.42578125" style="149" customWidth="1"/>
    <col min="6409" max="6409" width="10.28515625" style="149" customWidth="1"/>
    <col min="6410" max="6410" width="10.7109375" style="149" customWidth="1"/>
    <col min="6411" max="6411" width="12.5703125" style="149" customWidth="1"/>
    <col min="6412" max="6412" width="9.42578125" style="149" customWidth="1"/>
    <col min="6413" max="6413" width="10" style="149" customWidth="1"/>
    <col min="6414" max="6414" width="12.42578125" style="149" customWidth="1"/>
    <col min="6415" max="6415" width="10.85546875" style="149" customWidth="1"/>
    <col min="6416" max="6416" width="10" style="149" customWidth="1"/>
    <col min="6417" max="6418" width="10.5703125" style="149" customWidth="1"/>
    <col min="6419" max="6419" width="9" style="149" customWidth="1"/>
    <col min="6420" max="6420" width="12.7109375" style="149" customWidth="1"/>
    <col min="6421" max="6421" width="23.28515625" style="149" customWidth="1"/>
    <col min="6422" max="6423" width="9" style="149" customWidth="1"/>
    <col min="6424" max="6424" width="10.42578125" style="149" customWidth="1"/>
    <col min="6425" max="6425" width="11.140625" style="149" customWidth="1"/>
    <col min="6426" max="6656" width="9" style="149"/>
    <col min="6657" max="6657" width="88.85546875" style="149" customWidth="1"/>
    <col min="6658" max="6658" width="12.5703125" style="149" customWidth="1"/>
    <col min="6659" max="6659" width="12.7109375" style="149" customWidth="1"/>
    <col min="6660" max="6660" width="9.7109375" style="149" customWidth="1"/>
    <col min="6661" max="6661" width="12" style="149" customWidth="1"/>
    <col min="6662" max="6662" width="10.85546875" style="149" customWidth="1"/>
    <col min="6663" max="6663" width="9.7109375" style="149" customWidth="1"/>
    <col min="6664" max="6664" width="12.42578125" style="149" customWidth="1"/>
    <col min="6665" max="6665" width="10.28515625" style="149" customWidth="1"/>
    <col min="6666" max="6666" width="10.7109375" style="149" customWidth="1"/>
    <col min="6667" max="6667" width="12.5703125" style="149" customWidth="1"/>
    <col min="6668" max="6668" width="9.42578125" style="149" customWidth="1"/>
    <col min="6669" max="6669" width="10" style="149" customWidth="1"/>
    <col min="6670" max="6670" width="12.42578125" style="149" customWidth="1"/>
    <col min="6671" max="6671" width="10.85546875" style="149" customWidth="1"/>
    <col min="6672" max="6672" width="10" style="149" customWidth="1"/>
    <col min="6673" max="6674" width="10.5703125" style="149" customWidth="1"/>
    <col min="6675" max="6675" width="9" style="149" customWidth="1"/>
    <col min="6676" max="6676" width="12.7109375" style="149" customWidth="1"/>
    <col min="6677" max="6677" width="23.28515625" style="149" customWidth="1"/>
    <col min="6678" max="6679" width="9" style="149" customWidth="1"/>
    <col min="6680" max="6680" width="10.42578125" style="149" customWidth="1"/>
    <col min="6681" max="6681" width="11.140625" style="149" customWidth="1"/>
    <col min="6682" max="6912" width="9" style="149"/>
    <col min="6913" max="6913" width="88.85546875" style="149" customWidth="1"/>
    <col min="6914" max="6914" width="12.5703125" style="149" customWidth="1"/>
    <col min="6915" max="6915" width="12.7109375" style="149" customWidth="1"/>
    <col min="6916" max="6916" width="9.7109375" style="149" customWidth="1"/>
    <col min="6917" max="6917" width="12" style="149" customWidth="1"/>
    <col min="6918" max="6918" width="10.85546875" style="149" customWidth="1"/>
    <col min="6919" max="6919" width="9.7109375" style="149" customWidth="1"/>
    <col min="6920" max="6920" width="12.42578125" style="149" customWidth="1"/>
    <col min="6921" max="6921" width="10.28515625" style="149" customWidth="1"/>
    <col min="6922" max="6922" width="10.7109375" style="149" customWidth="1"/>
    <col min="6923" max="6923" width="12.5703125" style="149" customWidth="1"/>
    <col min="6924" max="6924" width="9.42578125" style="149" customWidth="1"/>
    <col min="6925" max="6925" width="10" style="149" customWidth="1"/>
    <col min="6926" max="6926" width="12.42578125" style="149" customWidth="1"/>
    <col min="6927" max="6927" width="10.85546875" style="149" customWidth="1"/>
    <col min="6928" max="6928" width="10" style="149" customWidth="1"/>
    <col min="6929" max="6930" width="10.5703125" style="149" customWidth="1"/>
    <col min="6931" max="6931" width="9" style="149" customWidth="1"/>
    <col min="6932" max="6932" width="12.7109375" style="149" customWidth="1"/>
    <col min="6933" max="6933" width="23.28515625" style="149" customWidth="1"/>
    <col min="6934" max="6935" width="9" style="149" customWidth="1"/>
    <col min="6936" max="6936" width="10.42578125" style="149" customWidth="1"/>
    <col min="6937" max="6937" width="11.140625" style="149" customWidth="1"/>
    <col min="6938" max="7168" width="9" style="149"/>
    <col min="7169" max="7169" width="88.85546875" style="149" customWidth="1"/>
    <col min="7170" max="7170" width="12.5703125" style="149" customWidth="1"/>
    <col min="7171" max="7171" width="12.7109375" style="149" customWidth="1"/>
    <col min="7172" max="7172" width="9.7109375" style="149" customWidth="1"/>
    <col min="7173" max="7173" width="12" style="149" customWidth="1"/>
    <col min="7174" max="7174" width="10.85546875" style="149" customWidth="1"/>
    <col min="7175" max="7175" width="9.7109375" style="149" customWidth="1"/>
    <col min="7176" max="7176" width="12.42578125" style="149" customWidth="1"/>
    <col min="7177" max="7177" width="10.28515625" style="149" customWidth="1"/>
    <col min="7178" max="7178" width="10.7109375" style="149" customWidth="1"/>
    <col min="7179" max="7179" width="12.5703125" style="149" customWidth="1"/>
    <col min="7180" max="7180" width="9.42578125" style="149" customWidth="1"/>
    <col min="7181" max="7181" width="10" style="149" customWidth="1"/>
    <col min="7182" max="7182" width="12.42578125" style="149" customWidth="1"/>
    <col min="7183" max="7183" width="10.85546875" style="149" customWidth="1"/>
    <col min="7184" max="7184" width="10" style="149" customWidth="1"/>
    <col min="7185" max="7186" width="10.5703125" style="149" customWidth="1"/>
    <col min="7187" max="7187" width="9" style="149" customWidth="1"/>
    <col min="7188" max="7188" width="12.7109375" style="149" customWidth="1"/>
    <col min="7189" max="7189" width="23.28515625" style="149" customWidth="1"/>
    <col min="7190" max="7191" width="9" style="149" customWidth="1"/>
    <col min="7192" max="7192" width="10.42578125" style="149" customWidth="1"/>
    <col min="7193" max="7193" width="11.140625" style="149" customWidth="1"/>
    <col min="7194" max="7424" width="9" style="149"/>
    <col min="7425" max="7425" width="88.85546875" style="149" customWidth="1"/>
    <col min="7426" max="7426" width="12.5703125" style="149" customWidth="1"/>
    <col min="7427" max="7427" width="12.7109375" style="149" customWidth="1"/>
    <col min="7428" max="7428" width="9.7109375" style="149" customWidth="1"/>
    <col min="7429" max="7429" width="12" style="149" customWidth="1"/>
    <col min="7430" max="7430" width="10.85546875" style="149" customWidth="1"/>
    <col min="7431" max="7431" width="9.7109375" style="149" customWidth="1"/>
    <col min="7432" max="7432" width="12.42578125" style="149" customWidth="1"/>
    <col min="7433" max="7433" width="10.28515625" style="149" customWidth="1"/>
    <col min="7434" max="7434" width="10.7109375" style="149" customWidth="1"/>
    <col min="7435" max="7435" width="12.5703125" style="149" customWidth="1"/>
    <col min="7436" max="7436" width="9.42578125" style="149" customWidth="1"/>
    <col min="7437" max="7437" width="10" style="149" customWidth="1"/>
    <col min="7438" max="7438" width="12.42578125" style="149" customWidth="1"/>
    <col min="7439" max="7439" width="10.85546875" style="149" customWidth="1"/>
    <col min="7440" max="7440" width="10" style="149" customWidth="1"/>
    <col min="7441" max="7442" width="10.5703125" style="149" customWidth="1"/>
    <col min="7443" max="7443" width="9" style="149" customWidth="1"/>
    <col min="7444" max="7444" width="12.7109375" style="149" customWidth="1"/>
    <col min="7445" max="7445" width="23.28515625" style="149" customWidth="1"/>
    <col min="7446" max="7447" width="9" style="149" customWidth="1"/>
    <col min="7448" max="7448" width="10.42578125" style="149" customWidth="1"/>
    <col min="7449" max="7449" width="11.140625" style="149" customWidth="1"/>
    <col min="7450" max="7680" width="9" style="149"/>
    <col min="7681" max="7681" width="88.85546875" style="149" customWidth="1"/>
    <col min="7682" max="7682" width="12.5703125" style="149" customWidth="1"/>
    <col min="7683" max="7683" width="12.7109375" style="149" customWidth="1"/>
    <col min="7684" max="7684" width="9.7109375" style="149" customWidth="1"/>
    <col min="7685" max="7685" width="12" style="149" customWidth="1"/>
    <col min="7686" max="7686" width="10.85546875" style="149" customWidth="1"/>
    <col min="7687" max="7687" width="9.7109375" style="149" customWidth="1"/>
    <col min="7688" max="7688" width="12.42578125" style="149" customWidth="1"/>
    <col min="7689" max="7689" width="10.28515625" style="149" customWidth="1"/>
    <col min="7690" max="7690" width="10.7109375" style="149" customWidth="1"/>
    <col min="7691" max="7691" width="12.5703125" style="149" customWidth="1"/>
    <col min="7692" max="7692" width="9.42578125" style="149" customWidth="1"/>
    <col min="7693" max="7693" width="10" style="149" customWidth="1"/>
    <col min="7694" max="7694" width="12.42578125" style="149" customWidth="1"/>
    <col min="7695" max="7695" width="10.85546875" style="149" customWidth="1"/>
    <col min="7696" max="7696" width="10" style="149" customWidth="1"/>
    <col min="7697" max="7698" width="10.5703125" style="149" customWidth="1"/>
    <col min="7699" max="7699" width="9" style="149" customWidth="1"/>
    <col min="7700" max="7700" width="12.7109375" style="149" customWidth="1"/>
    <col min="7701" max="7701" width="23.28515625" style="149" customWidth="1"/>
    <col min="7702" max="7703" width="9" style="149" customWidth="1"/>
    <col min="7704" max="7704" width="10.42578125" style="149" customWidth="1"/>
    <col min="7705" max="7705" width="11.140625" style="149" customWidth="1"/>
    <col min="7706" max="7936" width="9" style="149"/>
    <col min="7937" max="7937" width="88.85546875" style="149" customWidth="1"/>
    <col min="7938" max="7938" width="12.5703125" style="149" customWidth="1"/>
    <col min="7939" max="7939" width="12.7109375" style="149" customWidth="1"/>
    <col min="7940" max="7940" width="9.7109375" style="149" customWidth="1"/>
    <col min="7941" max="7941" width="12" style="149" customWidth="1"/>
    <col min="7942" max="7942" width="10.85546875" style="149" customWidth="1"/>
    <col min="7943" max="7943" width="9.7109375" style="149" customWidth="1"/>
    <col min="7944" max="7944" width="12.42578125" style="149" customWidth="1"/>
    <col min="7945" max="7945" width="10.28515625" style="149" customWidth="1"/>
    <col min="7946" max="7946" width="10.7109375" style="149" customWidth="1"/>
    <col min="7947" max="7947" width="12.5703125" style="149" customWidth="1"/>
    <col min="7948" max="7948" width="9.42578125" style="149" customWidth="1"/>
    <col min="7949" max="7949" width="10" style="149" customWidth="1"/>
    <col min="7950" max="7950" width="12.42578125" style="149" customWidth="1"/>
    <col min="7951" max="7951" width="10.85546875" style="149" customWidth="1"/>
    <col min="7952" max="7952" width="10" style="149" customWidth="1"/>
    <col min="7953" max="7954" width="10.5703125" style="149" customWidth="1"/>
    <col min="7955" max="7955" width="9" style="149" customWidth="1"/>
    <col min="7956" max="7956" width="12.7109375" style="149" customWidth="1"/>
    <col min="7957" max="7957" width="23.28515625" style="149" customWidth="1"/>
    <col min="7958" max="7959" width="9" style="149" customWidth="1"/>
    <col min="7960" max="7960" width="10.42578125" style="149" customWidth="1"/>
    <col min="7961" max="7961" width="11.140625" style="149" customWidth="1"/>
    <col min="7962" max="8192" width="9" style="149"/>
    <col min="8193" max="8193" width="88.85546875" style="149" customWidth="1"/>
    <col min="8194" max="8194" width="12.5703125" style="149" customWidth="1"/>
    <col min="8195" max="8195" width="12.7109375" style="149" customWidth="1"/>
    <col min="8196" max="8196" width="9.7109375" style="149" customWidth="1"/>
    <col min="8197" max="8197" width="12" style="149" customWidth="1"/>
    <col min="8198" max="8198" width="10.85546875" style="149" customWidth="1"/>
    <col min="8199" max="8199" width="9.7109375" style="149" customWidth="1"/>
    <col min="8200" max="8200" width="12.42578125" style="149" customWidth="1"/>
    <col min="8201" max="8201" width="10.28515625" style="149" customWidth="1"/>
    <col min="8202" max="8202" width="10.7109375" style="149" customWidth="1"/>
    <col min="8203" max="8203" width="12.5703125" style="149" customWidth="1"/>
    <col min="8204" max="8204" width="9.42578125" style="149" customWidth="1"/>
    <col min="8205" max="8205" width="10" style="149" customWidth="1"/>
    <col min="8206" max="8206" width="12.42578125" style="149" customWidth="1"/>
    <col min="8207" max="8207" width="10.85546875" style="149" customWidth="1"/>
    <col min="8208" max="8208" width="10" style="149" customWidth="1"/>
    <col min="8209" max="8210" width="10.5703125" style="149" customWidth="1"/>
    <col min="8211" max="8211" width="9" style="149" customWidth="1"/>
    <col min="8212" max="8212" width="12.7109375" style="149" customWidth="1"/>
    <col min="8213" max="8213" width="23.28515625" style="149" customWidth="1"/>
    <col min="8214" max="8215" width="9" style="149" customWidth="1"/>
    <col min="8216" max="8216" width="10.42578125" style="149" customWidth="1"/>
    <col min="8217" max="8217" width="11.140625" style="149" customWidth="1"/>
    <col min="8218" max="8448" width="9" style="149"/>
    <col min="8449" max="8449" width="88.85546875" style="149" customWidth="1"/>
    <col min="8450" max="8450" width="12.5703125" style="149" customWidth="1"/>
    <col min="8451" max="8451" width="12.7109375" style="149" customWidth="1"/>
    <col min="8452" max="8452" width="9.7109375" style="149" customWidth="1"/>
    <col min="8453" max="8453" width="12" style="149" customWidth="1"/>
    <col min="8454" max="8454" width="10.85546875" style="149" customWidth="1"/>
    <col min="8455" max="8455" width="9.7109375" style="149" customWidth="1"/>
    <col min="8456" max="8456" width="12.42578125" style="149" customWidth="1"/>
    <col min="8457" max="8457" width="10.28515625" style="149" customWidth="1"/>
    <col min="8458" max="8458" width="10.7109375" style="149" customWidth="1"/>
    <col min="8459" max="8459" width="12.5703125" style="149" customWidth="1"/>
    <col min="8460" max="8460" width="9.42578125" style="149" customWidth="1"/>
    <col min="8461" max="8461" width="10" style="149" customWidth="1"/>
    <col min="8462" max="8462" width="12.42578125" style="149" customWidth="1"/>
    <col min="8463" max="8463" width="10.85546875" style="149" customWidth="1"/>
    <col min="8464" max="8464" width="10" style="149" customWidth="1"/>
    <col min="8465" max="8466" width="10.5703125" style="149" customWidth="1"/>
    <col min="8467" max="8467" width="9" style="149" customWidth="1"/>
    <col min="8468" max="8468" width="12.7109375" style="149" customWidth="1"/>
    <col min="8469" max="8469" width="23.28515625" style="149" customWidth="1"/>
    <col min="8470" max="8471" width="9" style="149" customWidth="1"/>
    <col min="8472" max="8472" width="10.42578125" style="149" customWidth="1"/>
    <col min="8473" max="8473" width="11.140625" style="149" customWidth="1"/>
    <col min="8474" max="8704" width="9" style="149"/>
    <col min="8705" max="8705" width="88.85546875" style="149" customWidth="1"/>
    <col min="8706" max="8706" width="12.5703125" style="149" customWidth="1"/>
    <col min="8707" max="8707" width="12.7109375" style="149" customWidth="1"/>
    <col min="8708" max="8708" width="9.7109375" style="149" customWidth="1"/>
    <col min="8709" max="8709" width="12" style="149" customWidth="1"/>
    <col min="8710" max="8710" width="10.85546875" style="149" customWidth="1"/>
    <col min="8711" max="8711" width="9.7109375" style="149" customWidth="1"/>
    <col min="8712" max="8712" width="12.42578125" style="149" customWidth="1"/>
    <col min="8713" max="8713" width="10.28515625" style="149" customWidth="1"/>
    <col min="8714" max="8714" width="10.7109375" style="149" customWidth="1"/>
    <col min="8715" max="8715" width="12.5703125" style="149" customWidth="1"/>
    <col min="8716" max="8716" width="9.42578125" style="149" customWidth="1"/>
    <col min="8717" max="8717" width="10" style="149" customWidth="1"/>
    <col min="8718" max="8718" width="12.42578125" style="149" customWidth="1"/>
    <col min="8719" max="8719" width="10.85546875" style="149" customWidth="1"/>
    <col min="8720" max="8720" width="10" style="149" customWidth="1"/>
    <col min="8721" max="8722" width="10.5703125" style="149" customWidth="1"/>
    <col min="8723" max="8723" width="9" style="149" customWidth="1"/>
    <col min="8724" max="8724" width="12.7109375" style="149" customWidth="1"/>
    <col min="8725" max="8725" width="23.28515625" style="149" customWidth="1"/>
    <col min="8726" max="8727" width="9" style="149" customWidth="1"/>
    <col min="8728" max="8728" width="10.42578125" style="149" customWidth="1"/>
    <col min="8729" max="8729" width="11.140625" style="149" customWidth="1"/>
    <col min="8730" max="8960" width="9" style="149"/>
    <col min="8961" max="8961" width="88.85546875" style="149" customWidth="1"/>
    <col min="8962" max="8962" width="12.5703125" style="149" customWidth="1"/>
    <col min="8963" max="8963" width="12.7109375" style="149" customWidth="1"/>
    <col min="8964" max="8964" width="9.7109375" style="149" customWidth="1"/>
    <col min="8965" max="8965" width="12" style="149" customWidth="1"/>
    <col min="8966" max="8966" width="10.85546875" style="149" customWidth="1"/>
    <col min="8967" max="8967" width="9.7109375" style="149" customWidth="1"/>
    <col min="8968" max="8968" width="12.42578125" style="149" customWidth="1"/>
    <col min="8969" max="8969" width="10.28515625" style="149" customWidth="1"/>
    <col min="8970" max="8970" width="10.7109375" style="149" customWidth="1"/>
    <col min="8971" max="8971" width="12.5703125" style="149" customWidth="1"/>
    <col min="8972" max="8972" width="9.42578125" style="149" customWidth="1"/>
    <col min="8973" max="8973" width="10" style="149" customWidth="1"/>
    <col min="8974" max="8974" width="12.42578125" style="149" customWidth="1"/>
    <col min="8975" max="8975" width="10.85546875" style="149" customWidth="1"/>
    <col min="8976" max="8976" width="10" style="149" customWidth="1"/>
    <col min="8977" max="8978" width="10.5703125" style="149" customWidth="1"/>
    <col min="8979" max="8979" width="9" style="149" customWidth="1"/>
    <col min="8980" max="8980" width="12.7109375" style="149" customWidth="1"/>
    <col min="8981" max="8981" width="23.28515625" style="149" customWidth="1"/>
    <col min="8982" max="8983" width="9" style="149" customWidth="1"/>
    <col min="8984" max="8984" width="10.42578125" style="149" customWidth="1"/>
    <col min="8985" max="8985" width="11.140625" style="149" customWidth="1"/>
    <col min="8986" max="9216" width="9" style="149"/>
    <col min="9217" max="9217" width="88.85546875" style="149" customWidth="1"/>
    <col min="9218" max="9218" width="12.5703125" style="149" customWidth="1"/>
    <col min="9219" max="9219" width="12.7109375" style="149" customWidth="1"/>
    <col min="9220" max="9220" width="9.7109375" style="149" customWidth="1"/>
    <col min="9221" max="9221" width="12" style="149" customWidth="1"/>
    <col min="9222" max="9222" width="10.85546875" style="149" customWidth="1"/>
    <col min="9223" max="9223" width="9.7109375" style="149" customWidth="1"/>
    <col min="9224" max="9224" width="12.42578125" style="149" customWidth="1"/>
    <col min="9225" max="9225" width="10.28515625" style="149" customWidth="1"/>
    <col min="9226" max="9226" width="10.7109375" style="149" customWidth="1"/>
    <col min="9227" max="9227" width="12.5703125" style="149" customWidth="1"/>
    <col min="9228" max="9228" width="9.42578125" style="149" customWidth="1"/>
    <col min="9229" max="9229" width="10" style="149" customWidth="1"/>
    <col min="9230" max="9230" width="12.42578125" style="149" customWidth="1"/>
    <col min="9231" max="9231" width="10.85546875" style="149" customWidth="1"/>
    <col min="9232" max="9232" width="10" style="149" customWidth="1"/>
    <col min="9233" max="9234" width="10.5703125" style="149" customWidth="1"/>
    <col min="9235" max="9235" width="9" style="149" customWidth="1"/>
    <col min="9236" max="9236" width="12.7109375" style="149" customWidth="1"/>
    <col min="9237" max="9237" width="23.28515625" style="149" customWidth="1"/>
    <col min="9238" max="9239" width="9" style="149" customWidth="1"/>
    <col min="9240" max="9240" width="10.42578125" style="149" customWidth="1"/>
    <col min="9241" max="9241" width="11.140625" style="149" customWidth="1"/>
    <col min="9242" max="9472" width="9" style="149"/>
    <col min="9473" max="9473" width="88.85546875" style="149" customWidth="1"/>
    <col min="9474" max="9474" width="12.5703125" style="149" customWidth="1"/>
    <col min="9475" max="9475" width="12.7109375" style="149" customWidth="1"/>
    <col min="9476" max="9476" width="9.7109375" style="149" customWidth="1"/>
    <col min="9477" max="9477" width="12" style="149" customWidth="1"/>
    <col min="9478" max="9478" width="10.85546875" style="149" customWidth="1"/>
    <col min="9479" max="9479" width="9.7109375" style="149" customWidth="1"/>
    <col min="9480" max="9480" width="12.42578125" style="149" customWidth="1"/>
    <col min="9481" max="9481" width="10.28515625" style="149" customWidth="1"/>
    <col min="9482" max="9482" width="10.7109375" style="149" customWidth="1"/>
    <col min="9483" max="9483" width="12.5703125" style="149" customWidth="1"/>
    <col min="9484" max="9484" width="9.42578125" style="149" customWidth="1"/>
    <col min="9485" max="9485" width="10" style="149" customWidth="1"/>
    <col min="9486" max="9486" width="12.42578125" style="149" customWidth="1"/>
    <col min="9487" max="9487" width="10.85546875" style="149" customWidth="1"/>
    <col min="9488" max="9488" width="10" style="149" customWidth="1"/>
    <col min="9489" max="9490" width="10.5703125" style="149" customWidth="1"/>
    <col min="9491" max="9491" width="9" style="149" customWidth="1"/>
    <col min="9492" max="9492" width="12.7109375" style="149" customWidth="1"/>
    <col min="9493" max="9493" width="23.28515625" style="149" customWidth="1"/>
    <col min="9494" max="9495" width="9" style="149" customWidth="1"/>
    <col min="9496" max="9496" width="10.42578125" style="149" customWidth="1"/>
    <col min="9497" max="9497" width="11.140625" style="149" customWidth="1"/>
    <col min="9498" max="9728" width="9" style="149"/>
    <col min="9729" max="9729" width="88.85546875" style="149" customWidth="1"/>
    <col min="9730" max="9730" width="12.5703125" style="149" customWidth="1"/>
    <col min="9731" max="9731" width="12.7109375" style="149" customWidth="1"/>
    <col min="9732" max="9732" width="9.7109375" style="149" customWidth="1"/>
    <col min="9733" max="9733" width="12" style="149" customWidth="1"/>
    <col min="9734" max="9734" width="10.85546875" style="149" customWidth="1"/>
    <col min="9735" max="9735" width="9.7109375" style="149" customWidth="1"/>
    <col min="9736" max="9736" width="12.42578125" style="149" customWidth="1"/>
    <col min="9737" max="9737" width="10.28515625" style="149" customWidth="1"/>
    <col min="9738" max="9738" width="10.7109375" style="149" customWidth="1"/>
    <col min="9739" max="9739" width="12.5703125" style="149" customWidth="1"/>
    <col min="9740" max="9740" width="9.42578125" style="149" customWidth="1"/>
    <col min="9741" max="9741" width="10" style="149" customWidth="1"/>
    <col min="9742" max="9742" width="12.42578125" style="149" customWidth="1"/>
    <col min="9743" max="9743" width="10.85546875" style="149" customWidth="1"/>
    <col min="9744" max="9744" width="10" style="149" customWidth="1"/>
    <col min="9745" max="9746" width="10.5703125" style="149" customWidth="1"/>
    <col min="9747" max="9747" width="9" style="149" customWidth="1"/>
    <col min="9748" max="9748" width="12.7109375" style="149" customWidth="1"/>
    <col min="9749" max="9749" width="23.28515625" style="149" customWidth="1"/>
    <col min="9750" max="9751" width="9" style="149" customWidth="1"/>
    <col min="9752" max="9752" width="10.42578125" style="149" customWidth="1"/>
    <col min="9753" max="9753" width="11.140625" style="149" customWidth="1"/>
    <col min="9754" max="9984" width="9" style="149"/>
    <col min="9985" max="9985" width="88.85546875" style="149" customWidth="1"/>
    <col min="9986" max="9986" width="12.5703125" style="149" customWidth="1"/>
    <col min="9987" max="9987" width="12.7109375" style="149" customWidth="1"/>
    <col min="9988" max="9988" width="9.7109375" style="149" customWidth="1"/>
    <col min="9989" max="9989" width="12" style="149" customWidth="1"/>
    <col min="9990" max="9990" width="10.85546875" style="149" customWidth="1"/>
    <col min="9991" max="9991" width="9.7109375" style="149" customWidth="1"/>
    <col min="9992" max="9992" width="12.42578125" style="149" customWidth="1"/>
    <col min="9993" max="9993" width="10.28515625" style="149" customWidth="1"/>
    <col min="9994" max="9994" width="10.7109375" style="149" customWidth="1"/>
    <col min="9995" max="9995" width="12.5703125" style="149" customWidth="1"/>
    <col min="9996" max="9996" width="9.42578125" style="149" customWidth="1"/>
    <col min="9997" max="9997" width="10" style="149" customWidth="1"/>
    <col min="9998" max="9998" width="12.42578125" style="149" customWidth="1"/>
    <col min="9999" max="9999" width="10.85546875" style="149" customWidth="1"/>
    <col min="10000" max="10000" width="10" style="149" customWidth="1"/>
    <col min="10001" max="10002" width="10.5703125" style="149" customWidth="1"/>
    <col min="10003" max="10003" width="9" style="149" customWidth="1"/>
    <col min="10004" max="10004" width="12.7109375" style="149" customWidth="1"/>
    <col min="10005" max="10005" width="23.28515625" style="149" customWidth="1"/>
    <col min="10006" max="10007" width="9" style="149" customWidth="1"/>
    <col min="10008" max="10008" width="10.42578125" style="149" customWidth="1"/>
    <col min="10009" max="10009" width="11.140625" style="149" customWidth="1"/>
    <col min="10010" max="10240" width="9" style="149"/>
    <col min="10241" max="10241" width="88.85546875" style="149" customWidth="1"/>
    <col min="10242" max="10242" width="12.5703125" style="149" customWidth="1"/>
    <col min="10243" max="10243" width="12.7109375" style="149" customWidth="1"/>
    <col min="10244" max="10244" width="9.7109375" style="149" customWidth="1"/>
    <col min="10245" max="10245" width="12" style="149" customWidth="1"/>
    <col min="10246" max="10246" width="10.85546875" style="149" customWidth="1"/>
    <col min="10247" max="10247" width="9.7109375" style="149" customWidth="1"/>
    <col min="10248" max="10248" width="12.42578125" style="149" customWidth="1"/>
    <col min="10249" max="10249" width="10.28515625" style="149" customWidth="1"/>
    <col min="10250" max="10250" width="10.7109375" style="149" customWidth="1"/>
    <col min="10251" max="10251" width="12.5703125" style="149" customWidth="1"/>
    <col min="10252" max="10252" width="9.42578125" style="149" customWidth="1"/>
    <col min="10253" max="10253" width="10" style="149" customWidth="1"/>
    <col min="10254" max="10254" width="12.42578125" style="149" customWidth="1"/>
    <col min="10255" max="10255" width="10.85546875" style="149" customWidth="1"/>
    <col min="10256" max="10256" width="10" style="149" customWidth="1"/>
    <col min="10257" max="10258" width="10.5703125" style="149" customWidth="1"/>
    <col min="10259" max="10259" width="9" style="149" customWidth="1"/>
    <col min="10260" max="10260" width="12.7109375" style="149" customWidth="1"/>
    <col min="10261" max="10261" width="23.28515625" style="149" customWidth="1"/>
    <col min="10262" max="10263" width="9" style="149" customWidth="1"/>
    <col min="10264" max="10264" width="10.42578125" style="149" customWidth="1"/>
    <col min="10265" max="10265" width="11.140625" style="149" customWidth="1"/>
    <col min="10266" max="10496" width="9" style="149"/>
    <col min="10497" max="10497" width="88.85546875" style="149" customWidth="1"/>
    <col min="10498" max="10498" width="12.5703125" style="149" customWidth="1"/>
    <col min="10499" max="10499" width="12.7109375" style="149" customWidth="1"/>
    <col min="10500" max="10500" width="9.7109375" style="149" customWidth="1"/>
    <col min="10501" max="10501" width="12" style="149" customWidth="1"/>
    <col min="10502" max="10502" width="10.85546875" style="149" customWidth="1"/>
    <col min="10503" max="10503" width="9.7109375" style="149" customWidth="1"/>
    <col min="10504" max="10504" width="12.42578125" style="149" customWidth="1"/>
    <col min="10505" max="10505" width="10.28515625" style="149" customWidth="1"/>
    <col min="10506" max="10506" width="10.7109375" style="149" customWidth="1"/>
    <col min="10507" max="10507" width="12.5703125" style="149" customWidth="1"/>
    <col min="10508" max="10508" width="9.42578125" style="149" customWidth="1"/>
    <col min="10509" max="10509" width="10" style="149" customWidth="1"/>
    <col min="10510" max="10510" width="12.42578125" style="149" customWidth="1"/>
    <col min="10511" max="10511" width="10.85546875" style="149" customWidth="1"/>
    <col min="10512" max="10512" width="10" style="149" customWidth="1"/>
    <col min="10513" max="10514" width="10.5703125" style="149" customWidth="1"/>
    <col min="10515" max="10515" width="9" style="149" customWidth="1"/>
    <col min="10516" max="10516" width="12.7109375" style="149" customWidth="1"/>
    <col min="10517" max="10517" width="23.28515625" style="149" customWidth="1"/>
    <col min="10518" max="10519" width="9" style="149" customWidth="1"/>
    <col min="10520" max="10520" width="10.42578125" style="149" customWidth="1"/>
    <col min="10521" max="10521" width="11.140625" style="149" customWidth="1"/>
    <col min="10522" max="10752" width="9" style="149"/>
    <col min="10753" max="10753" width="88.85546875" style="149" customWidth="1"/>
    <col min="10754" max="10754" width="12.5703125" style="149" customWidth="1"/>
    <col min="10755" max="10755" width="12.7109375" style="149" customWidth="1"/>
    <col min="10756" max="10756" width="9.7109375" style="149" customWidth="1"/>
    <col min="10757" max="10757" width="12" style="149" customWidth="1"/>
    <col min="10758" max="10758" width="10.85546875" style="149" customWidth="1"/>
    <col min="10759" max="10759" width="9.7109375" style="149" customWidth="1"/>
    <col min="10760" max="10760" width="12.42578125" style="149" customWidth="1"/>
    <col min="10761" max="10761" width="10.28515625" style="149" customWidth="1"/>
    <col min="10762" max="10762" width="10.7109375" style="149" customWidth="1"/>
    <col min="10763" max="10763" width="12.5703125" style="149" customWidth="1"/>
    <col min="10764" max="10764" width="9.42578125" style="149" customWidth="1"/>
    <col min="10765" max="10765" width="10" style="149" customWidth="1"/>
    <col min="10766" max="10766" width="12.42578125" style="149" customWidth="1"/>
    <col min="10767" max="10767" width="10.85546875" style="149" customWidth="1"/>
    <col min="10768" max="10768" width="10" style="149" customWidth="1"/>
    <col min="10769" max="10770" width="10.5703125" style="149" customWidth="1"/>
    <col min="10771" max="10771" width="9" style="149" customWidth="1"/>
    <col min="10772" max="10772" width="12.7109375" style="149" customWidth="1"/>
    <col min="10773" max="10773" width="23.28515625" style="149" customWidth="1"/>
    <col min="10774" max="10775" width="9" style="149" customWidth="1"/>
    <col min="10776" max="10776" width="10.42578125" style="149" customWidth="1"/>
    <col min="10777" max="10777" width="11.140625" style="149" customWidth="1"/>
    <col min="10778" max="11008" width="9" style="149"/>
    <col min="11009" max="11009" width="88.85546875" style="149" customWidth="1"/>
    <col min="11010" max="11010" width="12.5703125" style="149" customWidth="1"/>
    <col min="11011" max="11011" width="12.7109375" style="149" customWidth="1"/>
    <col min="11012" max="11012" width="9.7109375" style="149" customWidth="1"/>
    <col min="11013" max="11013" width="12" style="149" customWidth="1"/>
    <col min="11014" max="11014" width="10.85546875" style="149" customWidth="1"/>
    <col min="11015" max="11015" width="9.7109375" style="149" customWidth="1"/>
    <col min="11016" max="11016" width="12.42578125" style="149" customWidth="1"/>
    <col min="11017" max="11017" width="10.28515625" style="149" customWidth="1"/>
    <col min="11018" max="11018" width="10.7109375" style="149" customWidth="1"/>
    <col min="11019" max="11019" width="12.5703125" style="149" customWidth="1"/>
    <col min="11020" max="11020" width="9.42578125" style="149" customWidth="1"/>
    <col min="11021" max="11021" width="10" style="149" customWidth="1"/>
    <col min="11022" max="11022" width="12.42578125" style="149" customWidth="1"/>
    <col min="11023" max="11023" width="10.85546875" style="149" customWidth="1"/>
    <col min="11024" max="11024" width="10" style="149" customWidth="1"/>
    <col min="11025" max="11026" width="10.5703125" style="149" customWidth="1"/>
    <col min="11027" max="11027" width="9" style="149" customWidth="1"/>
    <col min="11028" max="11028" width="12.7109375" style="149" customWidth="1"/>
    <col min="11029" max="11029" width="23.28515625" style="149" customWidth="1"/>
    <col min="11030" max="11031" width="9" style="149" customWidth="1"/>
    <col min="11032" max="11032" width="10.42578125" style="149" customWidth="1"/>
    <col min="11033" max="11033" width="11.140625" style="149" customWidth="1"/>
    <col min="11034" max="11264" width="9" style="149"/>
    <col min="11265" max="11265" width="88.85546875" style="149" customWidth="1"/>
    <col min="11266" max="11266" width="12.5703125" style="149" customWidth="1"/>
    <col min="11267" max="11267" width="12.7109375" style="149" customWidth="1"/>
    <col min="11268" max="11268" width="9.7109375" style="149" customWidth="1"/>
    <col min="11269" max="11269" width="12" style="149" customWidth="1"/>
    <col min="11270" max="11270" width="10.85546875" style="149" customWidth="1"/>
    <col min="11271" max="11271" width="9.7109375" style="149" customWidth="1"/>
    <col min="11272" max="11272" width="12.42578125" style="149" customWidth="1"/>
    <col min="11273" max="11273" width="10.28515625" style="149" customWidth="1"/>
    <col min="11274" max="11274" width="10.7109375" style="149" customWidth="1"/>
    <col min="11275" max="11275" width="12.5703125" style="149" customWidth="1"/>
    <col min="11276" max="11276" width="9.42578125" style="149" customWidth="1"/>
    <col min="11277" max="11277" width="10" style="149" customWidth="1"/>
    <col min="11278" max="11278" width="12.42578125" style="149" customWidth="1"/>
    <col min="11279" max="11279" width="10.85546875" style="149" customWidth="1"/>
    <col min="11280" max="11280" width="10" style="149" customWidth="1"/>
    <col min="11281" max="11282" width="10.5703125" style="149" customWidth="1"/>
    <col min="11283" max="11283" width="9" style="149" customWidth="1"/>
    <col min="11284" max="11284" width="12.7109375" style="149" customWidth="1"/>
    <col min="11285" max="11285" width="23.28515625" style="149" customWidth="1"/>
    <col min="11286" max="11287" width="9" style="149" customWidth="1"/>
    <col min="11288" max="11288" width="10.42578125" style="149" customWidth="1"/>
    <col min="11289" max="11289" width="11.140625" style="149" customWidth="1"/>
    <col min="11290" max="11520" width="9" style="149"/>
    <col min="11521" max="11521" width="88.85546875" style="149" customWidth="1"/>
    <col min="11522" max="11522" width="12.5703125" style="149" customWidth="1"/>
    <col min="11523" max="11523" width="12.7109375" style="149" customWidth="1"/>
    <col min="11524" max="11524" width="9.7109375" style="149" customWidth="1"/>
    <col min="11525" max="11525" width="12" style="149" customWidth="1"/>
    <col min="11526" max="11526" width="10.85546875" style="149" customWidth="1"/>
    <col min="11527" max="11527" width="9.7109375" style="149" customWidth="1"/>
    <col min="11528" max="11528" width="12.42578125" style="149" customWidth="1"/>
    <col min="11529" max="11529" width="10.28515625" style="149" customWidth="1"/>
    <col min="11530" max="11530" width="10.7109375" style="149" customWidth="1"/>
    <col min="11531" max="11531" width="12.5703125" style="149" customWidth="1"/>
    <col min="11532" max="11532" width="9.42578125" style="149" customWidth="1"/>
    <col min="11533" max="11533" width="10" style="149" customWidth="1"/>
    <col min="11534" max="11534" width="12.42578125" style="149" customWidth="1"/>
    <col min="11535" max="11535" width="10.85546875" style="149" customWidth="1"/>
    <col min="11536" max="11536" width="10" style="149" customWidth="1"/>
    <col min="11537" max="11538" width="10.5703125" style="149" customWidth="1"/>
    <col min="11539" max="11539" width="9" style="149" customWidth="1"/>
    <col min="11540" max="11540" width="12.7109375" style="149" customWidth="1"/>
    <col min="11541" max="11541" width="23.28515625" style="149" customWidth="1"/>
    <col min="11542" max="11543" width="9" style="149" customWidth="1"/>
    <col min="11544" max="11544" width="10.42578125" style="149" customWidth="1"/>
    <col min="11545" max="11545" width="11.140625" style="149" customWidth="1"/>
    <col min="11546" max="11776" width="9" style="149"/>
    <col min="11777" max="11777" width="88.85546875" style="149" customWidth="1"/>
    <col min="11778" max="11778" width="12.5703125" style="149" customWidth="1"/>
    <col min="11779" max="11779" width="12.7109375" style="149" customWidth="1"/>
    <col min="11780" max="11780" width="9.7109375" style="149" customWidth="1"/>
    <col min="11781" max="11781" width="12" style="149" customWidth="1"/>
    <col min="11782" max="11782" width="10.85546875" style="149" customWidth="1"/>
    <col min="11783" max="11783" width="9.7109375" style="149" customWidth="1"/>
    <col min="11784" max="11784" width="12.42578125" style="149" customWidth="1"/>
    <col min="11785" max="11785" width="10.28515625" style="149" customWidth="1"/>
    <col min="11786" max="11786" width="10.7109375" style="149" customWidth="1"/>
    <col min="11787" max="11787" width="12.5703125" style="149" customWidth="1"/>
    <col min="11788" max="11788" width="9.42578125" style="149" customWidth="1"/>
    <col min="11789" max="11789" width="10" style="149" customWidth="1"/>
    <col min="11790" max="11790" width="12.42578125" style="149" customWidth="1"/>
    <col min="11791" max="11791" width="10.85546875" style="149" customWidth="1"/>
    <col min="11792" max="11792" width="10" style="149" customWidth="1"/>
    <col min="11793" max="11794" width="10.5703125" style="149" customWidth="1"/>
    <col min="11795" max="11795" width="9" style="149" customWidth="1"/>
    <col min="11796" max="11796" width="12.7109375" style="149" customWidth="1"/>
    <col min="11797" max="11797" width="23.28515625" style="149" customWidth="1"/>
    <col min="11798" max="11799" width="9" style="149" customWidth="1"/>
    <col min="11800" max="11800" width="10.42578125" style="149" customWidth="1"/>
    <col min="11801" max="11801" width="11.140625" style="149" customWidth="1"/>
    <col min="11802" max="12032" width="9" style="149"/>
    <col min="12033" max="12033" width="88.85546875" style="149" customWidth="1"/>
    <col min="12034" max="12034" width="12.5703125" style="149" customWidth="1"/>
    <col min="12035" max="12035" width="12.7109375" style="149" customWidth="1"/>
    <col min="12036" max="12036" width="9.7109375" style="149" customWidth="1"/>
    <col min="12037" max="12037" width="12" style="149" customWidth="1"/>
    <col min="12038" max="12038" width="10.85546875" style="149" customWidth="1"/>
    <col min="12039" max="12039" width="9.7109375" style="149" customWidth="1"/>
    <col min="12040" max="12040" width="12.42578125" style="149" customWidth="1"/>
    <col min="12041" max="12041" width="10.28515625" style="149" customWidth="1"/>
    <col min="12042" max="12042" width="10.7109375" style="149" customWidth="1"/>
    <col min="12043" max="12043" width="12.5703125" style="149" customWidth="1"/>
    <col min="12044" max="12044" width="9.42578125" style="149" customWidth="1"/>
    <col min="12045" max="12045" width="10" style="149" customWidth="1"/>
    <col min="12046" max="12046" width="12.42578125" style="149" customWidth="1"/>
    <col min="12047" max="12047" width="10.85546875" style="149" customWidth="1"/>
    <col min="12048" max="12048" width="10" style="149" customWidth="1"/>
    <col min="12049" max="12050" width="10.5703125" style="149" customWidth="1"/>
    <col min="12051" max="12051" width="9" style="149" customWidth="1"/>
    <col min="12052" max="12052" width="12.7109375" style="149" customWidth="1"/>
    <col min="12053" max="12053" width="23.28515625" style="149" customWidth="1"/>
    <col min="12054" max="12055" width="9" style="149" customWidth="1"/>
    <col min="12056" max="12056" width="10.42578125" style="149" customWidth="1"/>
    <col min="12057" max="12057" width="11.140625" style="149" customWidth="1"/>
    <col min="12058" max="12288" width="9" style="149"/>
    <col min="12289" max="12289" width="88.85546875" style="149" customWidth="1"/>
    <col min="12290" max="12290" width="12.5703125" style="149" customWidth="1"/>
    <col min="12291" max="12291" width="12.7109375" style="149" customWidth="1"/>
    <col min="12292" max="12292" width="9.7109375" style="149" customWidth="1"/>
    <col min="12293" max="12293" width="12" style="149" customWidth="1"/>
    <col min="12294" max="12294" width="10.85546875" style="149" customWidth="1"/>
    <col min="12295" max="12295" width="9.7109375" style="149" customWidth="1"/>
    <col min="12296" max="12296" width="12.42578125" style="149" customWidth="1"/>
    <col min="12297" max="12297" width="10.28515625" style="149" customWidth="1"/>
    <col min="12298" max="12298" width="10.7109375" style="149" customWidth="1"/>
    <col min="12299" max="12299" width="12.5703125" style="149" customWidth="1"/>
    <col min="12300" max="12300" width="9.42578125" style="149" customWidth="1"/>
    <col min="12301" max="12301" width="10" style="149" customWidth="1"/>
    <col min="12302" max="12302" width="12.42578125" style="149" customWidth="1"/>
    <col min="12303" max="12303" width="10.85546875" style="149" customWidth="1"/>
    <col min="12304" max="12304" width="10" style="149" customWidth="1"/>
    <col min="12305" max="12306" width="10.5703125" style="149" customWidth="1"/>
    <col min="12307" max="12307" width="9" style="149" customWidth="1"/>
    <col min="12308" max="12308" width="12.7109375" style="149" customWidth="1"/>
    <col min="12309" max="12309" width="23.28515625" style="149" customWidth="1"/>
    <col min="12310" max="12311" width="9" style="149" customWidth="1"/>
    <col min="12312" max="12312" width="10.42578125" style="149" customWidth="1"/>
    <col min="12313" max="12313" width="11.140625" style="149" customWidth="1"/>
    <col min="12314" max="12544" width="9" style="149"/>
    <col min="12545" max="12545" width="88.85546875" style="149" customWidth="1"/>
    <col min="12546" max="12546" width="12.5703125" style="149" customWidth="1"/>
    <col min="12547" max="12547" width="12.7109375" style="149" customWidth="1"/>
    <col min="12548" max="12548" width="9.7109375" style="149" customWidth="1"/>
    <col min="12549" max="12549" width="12" style="149" customWidth="1"/>
    <col min="12550" max="12550" width="10.85546875" style="149" customWidth="1"/>
    <col min="12551" max="12551" width="9.7109375" style="149" customWidth="1"/>
    <col min="12552" max="12552" width="12.42578125" style="149" customWidth="1"/>
    <col min="12553" max="12553" width="10.28515625" style="149" customWidth="1"/>
    <col min="12554" max="12554" width="10.7109375" style="149" customWidth="1"/>
    <col min="12555" max="12555" width="12.5703125" style="149" customWidth="1"/>
    <col min="12556" max="12556" width="9.42578125" style="149" customWidth="1"/>
    <col min="12557" max="12557" width="10" style="149" customWidth="1"/>
    <col min="12558" max="12558" width="12.42578125" style="149" customWidth="1"/>
    <col min="12559" max="12559" width="10.85546875" style="149" customWidth="1"/>
    <col min="12560" max="12560" width="10" style="149" customWidth="1"/>
    <col min="12561" max="12562" width="10.5703125" style="149" customWidth="1"/>
    <col min="12563" max="12563" width="9" style="149" customWidth="1"/>
    <col min="12564" max="12564" width="12.7109375" style="149" customWidth="1"/>
    <col min="12565" max="12565" width="23.28515625" style="149" customWidth="1"/>
    <col min="12566" max="12567" width="9" style="149" customWidth="1"/>
    <col min="12568" max="12568" width="10.42578125" style="149" customWidth="1"/>
    <col min="12569" max="12569" width="11.140625" style="149" customWidth="1"/>
    <col min="12570" max="12800" width="9" style="149"/>
    <col min="12801" max="12801" width="88.85546875" style="149" customWidth="1"/>
    <col min="12802" max="12802" width="12.5703125" style="149" customWidth="1"/>
    <col min="12803" max="12803" width="12.7109375" style="149" customWidth="1"/>
    <col min="12804" max="12804" width="9.7109375" style="149" customWidth="1"/>
    <col min="12805" max="12805" width="12" style="149" customWidth="1"/>
    <col min="12806" max="12806" width="10.85546875" style="149" customWidth="1"/>
    <col min="12807" max="12807" width="9.7109375" style="149" customWidth="1"/>
    <col min="12808" max="12808" width="12.42578125" style="149" customWidth="1"/>
    <col min="12809" max="12809" width="10.28515625" style="149" customWidth="1"/>
    <col min="12810" max="12810" width="10.7109375" style="149" customWidth="1"/>
    <col min="12811" max="12811" width="12.5703125" style="149" customWidth="1"/>
    <col min="12812" max="12812" width="9.42578125" style="149" customWidth="1"/>
    <col min="12813" max="12813" width="10" style="149" customWidth="1"/>
    <col min="12814" max="12814" width="12.42578125" style="149" customWidth="1"/>
    <col min="12815" max="12815" width="10.85546875" style="149" customWidth="1"/>
    <col min="12816" max="12816" width="10" style="149" customWidth="1"/>
    <col min="12817" max="12818" width="10.5703125" style="149" customWidth="1"/>
    <col min="12819" max="12819" width="9" style="149" customWidth="1"/>
    <col min="12820" max="12820" width="12.7109375" style="149" customWidth="1"/>
    <col min="12821" max="12821" width="23.28515625" style="149" customWidth="1"/>
    <col min="12822" max="12823" width="9" style="149" customWidth="1"/>
    <col min="12824" max="12824" width="10.42578125" style="149" customWidth="1"/>
    <col min="12825" max="12825" width="11.140625" style="149" customWidth="1"/>
    <col min="12826" max="13056" width="9" style="149"/>
    <col min="13057" max="13057" width="88.85546875" style="149" customWidth="1"/>
    <col min="13058" max="13058" width="12.5703125" style="149" customWidth="1"/>
    <col min="13059" max="13059" width="12.7109375" style="149" customWidth="1"/>
    <col min="13060" max="13060" width="9.7109375" style="149" customWidth="1"/>
    <col min="13061" max="13061" width="12" style="149" customWidth="1"/>
    <col min="13062" max="13062" width="10.85546875" style="149" customWidth="1"/>
    <col min="13063" max="13063" width="9.7109375" style="149" customWidth="1"/>
    <col min="13064" max="13064" width="12.42578125" style="149" customWidth="1"/>
    <col min="13065" max="13065" width="10.28515625" style="149" customWidth="1"/>
    <col min="13066" max="13066" width="10.7109375" style="149" customWidth="1"/>
    <col min="13067" max="13067" width="12.5703125" style="149" customWidth="1"/>
    <col min="13068" max="13068" width="9.42578125" style="149" customWidth="1"/>
    <col min="13069" max="13069" width="10" style="149" customWidth="1"/>
    <col min="13070" max="13070" width="12.42578125" style="149" customWidth="1"/>
    <col min="13071" max="13071" width="10.85546875" style="149" customWidth="1"/>
    <col min="13072" max="13072" width="10" style="149" customWidth="1"/>
    <col min="13073" max="13074" width="10.5703125" style="149" customWidth="1"/>
    <col min="13075" max="13075" width="9" style="149" customWidth="1"/>
    <col min="13076" max="13076" width="12.7109375" style="149" customWidth="1"/>
    <col min="13077" max="13077" width="23.28515625" style="149" customWidth="1"/>
    <col min="13078" max="13079" width="9" style="149" customWidth="1"/>
    <col min="13080" max="13080" width="10.42578125" style="149" customWidth="1"/>
    <col min="13081" max="13081" width="11.140625" style="149" customWidth="1"/>
    <col min="13082" max="13312" width="9" style="149"/>
    <col min="13313" max="13313" width="88.85546875" style="149" customWidth="1"/>
    <col min="13314" max="13314" width="12.5703125" style="149" customWidth="1"/>
    <col min="13315" max="13315" width="12.7109375" style="149" customWidth="1"/>
    <col min="13316" max="13316" width="9.7109375" style="149" customWidth="1"/>
    <col min="13317" max="13317" width="12" style="149" customWidth="1"/>
    <col min="13318" max="13318" width="10.85546875" style="149" customWidth="1"/>
    <col min="13319" max="13319" width="9.7109375" style="149" customWidth="1"/>
    <col min="13320" max="13320" width="12.42578125" style="149" customWidth="1"/>
    <col min="13321" max="13321" width="10.28515625" style="149" customWidth="1"/>
    <col min="13322" max="13322" width="10.7109375" style="149" customWidth="1"/>
    <col min="13323" max="13323" width="12.5703125" style="149" customWidth="1"/>
    <col min="13324" max="13324" width="9.42578125" style="149" customWidth="1"/>
    <col min="13325" max="13325" width="10" style="149" customWidth="1"/>
    <col min="13326" max="13326" width="12.42578125" style="149" customWidth="1"/>
    <col min="13327" max="13327" width="10.85546875" style="149" customWidth="1"/>
    <col min="13328" max="13328" width="10" style="149" customWidth="1"/>
    <col min="13329" max="13330" width="10.5703125" style="149" customWidth="1"/>
    <col min="13331" max="13331" width="9" style="149" customWidth="1"/>
    <col min="13332" max="13332" width="12.7109375" style="149" customWidth="1"/>
    <col min="13333" max="13333" width="23.28515625" style="149" customWidth="1"/>
    <col min="13334" max="13335" width="9" style="149" customWidth="1"/>
    <col min="13336" max="13336" width="10.42578125" style="149" customWidth="1"/>
    <col min="13337" max="13337" width="11.140625" style="149" customWidth="1"/>
    <col min="13338" max="13568" width="9" style="149"/>
    <col min="13569" max="13569" width="88.85546875" style="149" customWidth="1"/>
    <col min="13570" max="13570" width="12.5703125" style="149" customWidth="1"/>
    <col min="13571" max="13571" width="12.7109375" style="149" customWidth="1"/>
    <col min="13572" max="13572" width="9.7109375" style="149" customWidth="1"/>
    <col min="13573" max="13573" width="12" style="149" customWidth="1"/>
    <col min="13574" max="13574" width="10.85546875" style="149" customWidth="1"/>
    <col min="13575" max="13575" width="9.7109375" style="149" customWidth="1"/>
    <col min="13576" max="13576" width="12.42578125" style="149" customWidth="1"/>
    <col min="13577" max="13577" width="10.28515625" style="149" customWidth="1"/>
    <col min="13578" max="13578" width="10.7109375" style="149" customWidth="1"/>
    <col min="13579" max="13579" width="12.5703125" style="149" customWidth="1"/>
    <col min="13580" max="13580" width="9.42578125" style="149" customWidth="1"/>
    <col min="13581" max="13581" width="10" style="149" customWidth="1"/>
    <col min="13582" max="13582" width="12.42578125" style="149" customWidth="1"/>
    <col min="13583" max="13583" width="10.85546875" style="149" customWidth="1"/>
    <col min="13584" max="13584" width="10" style="149" customWidth="1"/>
    <col min="13585" max="13586" width="10.5703125" style="149" customWidth="1"/>
    <col min="13587" max="13587" width="9" style="149" customWidth="1"/>
    <col min="13588" max="13588" width="12.7109375" style="149" customWidth="1"/>
    <col min="13589" max="13589" width="23.28515625" style="149" customWidth="1"/>
    <col min="13590" max="13591" width="9" style="149" customWidth="1"/>
    <col min="13592" max="13592" width="10.42578125" style="149" customWidth="1"/>
    <col min="13593" max="13593" width="11.140625" style="149" customWidth="1"/>
    <col min="13594" max="13824" width="9" style="149"/>
    <col min="13825" max="13825" width="88.85546875" style="149" customWidth="1"/>
    <col min="13826" max="13826" width="12.5703125" style="149" customWidth="1"/>
    <col min="13827" max="13827" width="12.7109375" style="149" customWidth="1"/>
    <col min="13828" max="13828" width="9.7109375" style="149" customWidth="1"/>
    <col min="13829" max="13829" width="12" style="149" customWidth="1"/>
    <col min="13830" max="13830" width="10.85546875" style="149" customWidth="1"/>
    <col min="13831" max="13831" width="9.7109375" style="149" customWidth="1"/>
    <col min="13832" max="13832" width="12.42578125" style="149" customWidth="1"/>
    <col min="13833" max="13833" width="10.28515625" style="149" customWidth="1"/>
    <col min="13834" max="13834" width="10.7109375" style="149" customWidth="1"/>
    <col min="13835" max="13835" width="12.5703125" style="149" customWidth="1"/>
    <col min="13836" max="13836" width="9.42578125" style="149" customWidth="1"/>
    <col min="13837" max="13837" width="10" style="149" customWidth="1"/>
    <col min="13838" max="13838" width="12.42578125" style="149" customWidth="1"/>
    <col min="13839" max="13839" width="10.85546875" style="149" customWidth="1"/>
    <col min="13840" max="13840" width="10" style="149" customWidth="1"/>
    <col min="13841" max="13842" width="10.5703125" style="149" customWidth="1"/>
    <col min="13843" max="13843" width="9" style="149" customWidth="1"/>
    <col min="13844" max="13844" width="12.7109375" style="149" customWidth="1"/>
    <col min="13845" max="13845" width="23.28515625" style="149" customWidth="1"/>
    <col min="13846" max="13847" width="9" style="149" customWidth="1"/>
    <col min="13848" max="13848" width="10.42578125" style="149" customWidth="1"/>
    <col min="13849" max="13849" width="11.140625" style="149" customWidth="1"/>
    <col min="13850" max="14080" width="9" style="149"/>
    <col min="14081" max="14081" width="88.85546875" style="149" customWidth="1"/>
    <col min="14082" max="14082" width="12.5703125" style="149" customWidth="1"/>
    <col min="14083" max="14083" width="12.7109375" style="149" customWidth="1"/>
    <col min="14084" max="14084" width="9.7109375" style="149" customWidth="1"/>
    <col min="14085" max="14085" width="12" style="149" customWidth="1"/>
    <col min="14086" max="14086" width="10.85546875" style="149" customWidth="1"/>
    <col min="14087" max="14087" width="9.7109375" style="149" customWidth="1"/>
    <col min="14088" max="14088" width="12.42578125" style="149" customWidth="1"/>
    <col min="14089" max="14089" width="10.28515625" style="149" customWidth="1"/>
    <col min="14090" max="14090" width="10.7109375" style="149" customWidth="1"/>
    <col min="14091" max="14091" width="12.5703125" style="149" customWidth="1"/>
    <col min="14092" max="14092" width="9.42578125" style="149" customWidth="1"/>
    <col min="14093" max="14093" width="10" style="149" customWidth="1"/>
    <col min="14094" max="14094" width="12.42578125" style="149" customWidth="1"/>
    <col min="14095" max="14095" width="10.85546875" style="149" customWidth="1"/>
    <col min="14096" max="14096" width="10" style="149" customWidth="1"/>
    <col min="14097" max="14098" width="10.5703125" style="149" customWidth="1"/>
    <col min="14099" max="14099" width="9" style="149" customWidth="1"/>
    <col min="14100" max="14100" width="12.7109375" style="149" customWidth="1"/>
    <col min="14101" max="14101" width="23.28515625" style="149" customWidth="1"/>
    <col min="14102" max="14103" width="9" style="149" customWidth="1"/>
    <col min="14104" max="14104" width="10.42578125" style="149" customWidth="1"/>
    <col min="14105" max="14105" width="11.140625" style="149" customWidth="1"/>
    <col min="14106" max="14336" width="9" style="149"/>
    <col min="14337" max="14337" width="88.85546875" style="149" customWidth="1"/>
    <col min="14338" max="14338" width="12.5703125" style="149" customWidth="1"/>
    <col min="14339" max="14339" width="12.7109375" style="149" customWidth="1"/>
    <col min="14340" max="14340" width="9.7109375" style="149" customWidth="1"/>
    <col min="14341" max="14341" width="12" style="149" customWidth="1"/>
    <col min="14342" max="14342" width="10.85546875" style="149" customWidth="1"/>
    <col min="14343" max="14343" width="9.7109375" style="149" customWidth="1"/>
    <col min="14344" max="14344" width="12.42578125" style="149" customWidth="1"/>
    <col min="14345" max="14345" width="10.28515625" style="149" customWidth="1"/>
    <col min="14346" max="14346" width="10.7109375" style="149" customWidth="1"/>
    <col min="14347" max="14347" width="12.5703125" style="149" customWidth="1"/>
    <col min="14348" max="14348" width="9.42578125" style="149" customWidth="1"/>
    <col min="14349" max="14349" width="10" style="149" customWidth="1"/>
    <col min="14350" max="14350" width="12.42578125" style="149" customWidth="1"/>
    <col min="14351" max="14351" width="10.85546875" style="149" customWidth="1"/>
    <col min="14352" max="14352" width="10" style="149" customWidth="1"/>
    <col min="14353" max="14354" width="10.5703125" style="149" customWidth="1"/>
    <col min="14355" max="14355" width="9" style="149" customWidth="1"/>
    <col min="14356" max="14356" width="12.7109375" style="149" customWidth="1"/>
    <col min="14357" max="14357" width="23.28515625" style="149" customWidth="1"/>
    <col min="14358" max="14359" width="9" style="149" customWidth="1"/>
    <col min="14360" max="14360" width="10.42578125" style="149" customWidth="1"/>
    <col min="14361" max="14361" width="11.140625" style="149" customWidth="1"/>
    <col min="14362" max="14592" width="9" style="149"/>
    <col min="14593" max="14593" width="88.85546875" style="149" customWidth="1"/>
    <col min="14594" max="14594" width="12.5703125" style="149" customWidth="1"/>
    <col min="14595" max="14595" width="12.7109375" style="149" customWidth="1"/>
    <col min="14596" max="14596" width="9.7109375" style="149" customWidth="1"/>
    <col min="14597" max="14597" width="12" style="149" customWidth="1"/>
    <col min="14598" max="14598" width="10.85546875" style="149" customWidth="1"/>
    <col min="14599" max="14599" width="9.7109375" style="149" customWidth="1"/>
    <col min="14600" max="14600" width="12.42578125" style="149" customWidth="1"/>
    <col min="14601" max="14601" width="10.28515625" style="149" customWidth="1"/>
    <col min="14602" max="14602" width="10.7109375" style="149" customWidth="1"/>
    <col min="14603" max="14603" width="12.5703125" style="149" customWidth="1"/>
    <col min="14604" max="14604" width="9.42578125" style="149" customWidth="1"/>
    <col min="14605" max="14605" width="10" style="149" customWidth="1"/>
    <col min="14606" max="14606" width="12.42578125" style="149" customWidth="1"/>
    <col min="14607" max="14607" width="10.85546875" style="149" customWidth="1"/>
    <col min="14608" max="14608" width="10" style="149" customWidth="1"/>
    <col min="14609" max="14610" width="10.5703125" style="149" customWidth="1"/>
    <col min="14611" max="14611" width="9" style="149" customWidth="1"/>
    <col min="14612" max="14612" width="12.7109375" style="149" customWidth="1"/>
    <col min="14613" max="14613" width="23.28515625" style="149" customWidth="1"/>
    <col min="14614" max="14615" width="9" style="149" customWidth="1"/>
    <col min="14616" max="14616" width="10.42578125" style="149" customWidth="1"/>
    <col min="14617" max="14617" width="11.140625" style="149" customWidth="1"/>
    <col min="14618" max="14848" width="9" style="149"/>
    <col min="14849" max="14849" width="88.85546875" style="149" customWidth="1"/>
    <col min="14850" max="14850" width="12.5703125" style="149" customWidth="1"/>
    <col min="14851" max="14851" width="12.7109375" style="149" customWidth="1"/>
    <col min="14852" max="14852" width="9.7109375" style="149" customWidth="1"/>
    <col min="14853" max="14853" width="12" style="149" customWidth="1"/>
    <col min="14854" max="14854" width="10.85546875" style="149" customWidth="1"/>
    <col min="14855" max="14855" width="9.7109375" style="149" customWidth="1"/>
    <col min="14856" max="14856" width="12.42578125" style="149" customWidth="1"/>
    <col min="14857" max="14857" width="10.28515625" style="149" customWidth="1"/>
    <col min="14858" max="14858" width="10.7109375" style="149" customWidth="1"/>
    <col min="14859" max="14859" width="12.5703125" style="149" customWidth="1"/>
    <col min="14860" max="14860" width="9.42578125" style="149" customWidth="1"/>
    <col min="14861" max="14861" width="10" style="149" customWidth="1"/>
    <col min="14862" max="14862" width="12.42578125" style="149" customWidth="1"/>
    <col min="14863" max="14863" width="10.85546875" style="149" customWidth="1"/>
    <col min="14864" max="14864" width="10" style="149" customWidth="1"/>
    <col min="14865" max="14866" width="10.5703125" style="149" customWidth="1"/>
    <col min="14867" max="14867" width="9" style="149" customWidth="1"/>
    <col min="14868" max="14868" width="12.7109375" style="149" customWidth="1"/>
    <col min="14869" max="14869" width="23.28515625" style="149" customWidth="1"/>
    <col min="14870" max="14871" width="9" style="149" customWidth="1"/>
    <col min="14872" max="14872" width="10.42578125" style="149" customWidth="1"/>
    <col min="14873" max="14873" width="11.140625" style="149" customWidth="1"/>
    <col min="14874" max="15104" width="9" style="149"/>
    <col min="15105" max="15105" width="88.85546875" style="149" customWidth="1"/>
    <col min="15106" max="15106" width="12.5703125" style="149" customWidth="1"/>
    <col min="15107" max="15107" width="12.7109375" style="149" customWidth="1"/>
    <col min="15108" max="15108" width="9.7109375" style="149" customWidth="1"/>
    <col min="15109" max="15109" width="12" style="149" customWidth="1"/>
    <col min="15110" max="15110" width="10.85546875" style="149" customWidth="1"/>
    <col min="15111" max="15111" width="9.7109375" style="149" customWidth="1"/>
    <col min="15112" max="15112" width="12.42578125" style="149" customWidth="1"/>
    <col min="15113" max="15113" width="10.28515625" style="149" customWidth="1"/>
    <col min="15114" max="15114" width="10.7109375" style="149" customWidth="1"/>
    <col min="15115" max="15115" width="12.5703125" style="149" customWidth="1"/>
    <col min="15116" max="15116" width="9.42578125" style="149" customWidth="1"/>
    <col min="15117" max="15117" width="10" style="149" customWidth="1"/>
    <col min="15118" max="15118" width="12.42578125" style="149" customWidth="1"/>
    <col min="15119" max="15119" width="10.85546875" style="149" customWidth="1"/>
    <col min="15120" max="15120" width="10" style="149" customWidth="1"/>
    <col min="15121" max="15122" width="10.5703125" style="149" customWidth="1"/>
    <col min="15123" max="15123" width="9" style="149" customWidth="1"/>
    <col min="15124" max="15124" width="12.7109375" style="149" customWidth="1"/>
    <col min="15125" max="15125" width="23.28515625" style="149" customWidth="1"/>
    <col min="15126" max="15127" width="9" style="149" customWidth="1"/>
    <col min="15128" max="15128" width="10.42578125" style="149" customWidth="1"/>
    <col min="15129" max="15129" width="11.140625" style="149" customWidth="1"/>
    <col min="15130" max="15360" width="9" style="149"/>
    <col min="15361" max="15361" width="88.85546875" style="149" customWidth="1"/>
    <col min="15362" max="15362" width="12.5703125" style="149" customWidth="1"/>
    <col min="15363" max="15363" width="12.7109375" style="149" customWidth="1"/>
    <col min="15364" max="15364" width="9.7109375" style="149" customWidth="1"/>
    <col min="15365" max="15365" width="12" style="149" customWidth="1"/>
    <col min="15366" max="15366" width="10.85546875" style="149" customWidth="1"/>
    <col min="15367" max="15367" width="9.7109375" style="149" customWidth="1"/>
    <col min="15368" max="15368" width="12.42578125" style="149" customWidth="1"/>
    <col min="15369" max="15369" width="10.28515625" style="149" customWidth="1"/>
    <col min="15370" max="15370" width="10.7109375" style="149" customWidth="1"/>
    <col min="15371" max="15371" width="12.5703125" style="149" customWidth="1"/>
    <col min="15372" max="15372" width="9.42578125" style="149" customWidth="1"/>
    <col min="15373" max="15373" width="10" style="149" customWidth="1"/>
    <col min="15374" max="15374" width="12.42578125" style="149" customWidth="1"/>
    <col min="15375" max="15375" width="10.85546875" style="149" customWidth="1"/>
    <col min="15376" max="15376" width="10" style="149" customWidth="1"/>
    <col min="15377" max="15378" width="10.5703125" style="149" customWidth="1"/>
    <col min="15379" max="15379" width="9" style="149" customWidth="1"/>
    <col min="15380" max="15380" width="12.7109375" style="149" customWidth="1"/>
    <col min="15381" max="15381" width="23.28515625" style="149" customWidth="1"/>
    <col min="15382" max="15383" width="9" style="149" customWidth="1"/>
    <col min="15384" max="15384" width="10.42578125" style="149" customWidth="1"/>
    <col min="15385" max="15385" width="11.140625" style="149" customWidth="1"/>
    <col min="15386" max="15616" width="9" style="149"/>
    <col min="15617" max="15617" width="88.85546875" style="149" customWidth="1"/>
    <col min="15618" max="15618" width="12.5703125" style="149" customWidth="1"/>
    <col min="15619" max="15619" width="12.7109375" style="149" customWidth="1"/>
    <col min="15620" max="15620" width="9.7109375" style="149" customWidth="1"/>
    <col min="15621" max="15621" width="12" style="149" customWidth="1"/>
    <col min="15622" max="15622" width="10.85546875" style="149" customWidth="1"/>
    <col min="15623" max="15623" width="9.7109375" style="149" customWidth="1"/>
    <col min="15624" max="15624" width="12.42578125" style="149" customWidth="1"/>
    <col min="15625" max="15625" width="10.28515625" style="149" customWidth="1"/>
    <col min="15626" max="15626" width="10.7109375" style="149" customWidth="1"/>
    <col min="15627" max="15627" width="12.5703125" style="149" customWidth="1"/>
    <col min="15628" max="15628" width="9.42578125" style="149" customWidth="1"/>
    <col min="15629" max="15629" width="10" style="149" customWidth="1"/>
    <col min="15630" max="15630" width="12.42578125" style="149" customWidth="1"/>
    <col min="15631" max="15631" width="10.85546875" style="149" customWidth="1"/>
    <col min="15632" max="15632" width="10" style="149" customWidth="1"/>
    <col min="15633" max="15634" width="10.5703125" style="149" customWidth="1"/>
    <col min="15635" max="15635" width="9" style="149" customWidth="1"/>
    <col min="15636" max="15636" width="12.7109375" style="149" customWidth="1"/>
    <col min="15637" max="15637" width="23.28515625" style="149" customWidth="1"/>
    <col min="15638" max="15639" width="9" style="149" customWidth="1"/>
    <col min="15640" max="15640" width="10.42578125" style="149" customWidth="1"/>
    <col min="15641" max="15641" width="11.140625" style="149" customWidth="1"/>
    <col min="15642" max="15872" width="9" style="149"/>
    <col min="15873" max="15873" width="88.85546875" style="149" customWidth="1"/>
    <col min="15874" max="15874" width="12.5703125" style="149" customWidth="1"/>
    <col min="15875" max="15875" width="12.7109375" style="149" customWidth="1"/>
    <col min="15876" max="15876" width="9.7109375" style="149" customWidth="1"/>
    <col min="15877" max="15877" width="12" style="149" customWidth="1"/>
    <col min="15878" max="15878" width="10.85546875" style="149" customWidth="1"/>
    <col min="15879" max="15879" width="9.7109375" style="149" customWidth="1"/>
    <col min="15880" max="15880" width="12.42578125" style="149" customWidth="1"/>
    <col min="15881" max="15881" width="10.28515625" style="149" customWidth="1"/>
    <col min="15882" max="15882" width="10.7109375" style="149" customWidth="1"/>
    <col min="15883" max="15883" width="12.5703125" style="149" customWidth="1"/>
    <col min="15884" max="15884" width="9.42578125" style="149" customWidth="1"/>
    <col min="15885" max="15885" width="10" style="149" customWidth="1"/>
    <col min="15886" max="15886" width="12.42578125" style="149" customWidth="1"/>
    <col min="15887" max="15887" width="10.85546875" style="149" customWidth="1"/>
    <col min="15888" max="15888" width="10" style="149" customWidth="1"/>
    <col min="15889" max="15890" width="10.5703125" style="149" customWidth="1"/>
    <col min="15891" max="15891" width="9" style="149" customWidth="1"/>
    <col min="15892" max="15892" width="12.7109375" style="149" customWidth="1"/>
    <col min="15893" max="15893" width="23.28515625" style="149" customWidth="1"/>
    <col min="15894" max="15895" width="9" style="149" customWidth="1"/>
    <col min="15896" max="15896" width="10.42578125" style="149" customWidth="1"/>
    <col min="15897" max="15897" width="11.140625" style="149" customWidth="1"/>
    <col min="15898" max="16128" width="9" style="149"/>
    <col min="16129" max="16129" width="88.85546875" style="149" customWidth="1"/>
    <col min="16130" max="16130" width="12.5703125" style="149" customWidth="1"/>
    <col min="16131" max="16131" width="12.7109375" style="149" customWidth="1"/>
    <col min="16132" max="16132" width="9.7109375" style="149" customWidth="1"/>
    <col min="16133" max="16133" width="12" style="149" customWidth="1"/>
    <col min="16134" max="16134" width="10.85546875" style="149" customWidth="1"/>
    <col min="16135" max="16135" width="9.7109375" style="149" customWidth="1"/>
    <col min="16136" max="16136" width="12.42578125" style="149" customWidth="1"/>
    <col min="16137" max="16137" width="10.28515625" style="149" customWidth="1"/>
    <col min="16138" max="16138" width="10.7109375" style="149" customWidth="1"/>
    <col min="16139" max="16139" width="12.5703125" style="149" customWidth="1"/>
    <col min="16140" max="16140" width="9.42578125" style="149" customWidth="1"/>
    <col min="16141" max="16141" width="10" style="149" customWidth="1"/>
    <col min="16142" max="16142" width="12.42578125" style="149" customWidth="1"/>
    <col min="16143" max="16143" width="10.85546875" style="149" customWidth="1"/>
    <col min="16144" max="16144" width="10" style="149" customWidth="1"/>
    <col min="16145" max="16146" width="10.5703125" style="149" customWidth="1"/>
    <col min="16147" max="16147" width="9" style="149" customWidth="1"/>
    <col min="16148" max="16148" width="12.7109375" style="149" customWidth="1"/>
    <col min="16149" max="16149" width="23.28515625" style="149" customWidth="1"/>
    <col min="16150" max="16151" width="9" style="149" customWidth="1"/>
    <col min="16152" max="16152" width="10.42578125" style="149" customWidth="1"/>
    <col min="16153" max="16153" width="11.140625" style="149" customWidth="1"/>
    <col min="16154" max="16384" width="9" style="149"/>
  </cols>
  <sheetData>
    <row r="1" spans="1:42" ht="25.5" customHeight="1" x14ac:dyDescent="0.35">
      <c r="A1" s="1276"/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226"/>
      <c r="R1" s="226"/>
      <c r="S1" s="226"/>
      <c r="T1" s="226"/>
    </row>
    <row r="2" spans="1:42" ht="28.5" customHeight="1" x14ac:dyDescent="0.35">
      <c r="A2" s="1277" t="s">
        <v>80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  <c r="O2" s="1277"/>
      <c r="P2" s="1277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</row>
    <row r="3" spans="1:42" ht="37.5" customHeight="1" x14ac:dyDescent="0.35">
      <c r="A3" s="1278" t="s">
        <v>81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</row>
    <row r="4" spans="1:42" ht="33" customHeight="1" x14ac:dyDescent="0.35">
      <c r="A4" s="1225" t="s">
        <v>95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/>
      <c r="N4" s="1225"/>
      <c r="O4" s="1225"/>
      <c r="P4" s="1225"/>
      <c r="Q4" s="619"/>
      <c r="R4" s="619"/>
    </row>
    <row r="5" spans="1:42" ht="25.5" customHeight="1" thickBot="1" x14ac:dyDescent="0.4">
      <c r="A5" s="227"/>
    </row>
    <row r="6" spans="1:42" ht="42" customHeight="1" thickBot="1" x14ac:dyDescent="0.4">
      <c r="A6" s="1279" t="s">
        <v>7</v>
      </c>
      <c r="B6" s="1274" t="s">
        <v>0</v>
      </c>
      <c r="C6" s="1274"/>
      <c r="D6" s="1274"/>
      <c r="E6" s="1274" t="s">
        <v>1</v>
      </c>
      <c r="F6" s="1274"/>
      <c r="G6" s="1274"/>
      <c r="H6" s="1274" t="s">
        <v>2</v>
      </c>
      <c r="I6" s="1274"/>
      <c r="J6" s="1274"/>
      <c r="K6" s="1274" t="s">
        <v>3</v>
      </c>
      <c r="L6" s="1274"/>
      <c r="M6" s="1274"/>
      <c r="N6" s="1275" t="s">
        <v>22</v>
      </c>
      <c r="O6" s="1275"/>
      <c r="P6" s="1275"/>
      <c r="Q6" s="228"/>
      <c r="R6" s="228"/>
    </row>
    <row r="7" spans="1:42" ht="62.25" customHeight="1" thickBot="1" x14ac:dyDescent="0.4">
      <c r="A7" s="1279"/>
      <c r="B7" s="229" t="s">
        <v>16</v>
      </c>
      <c r="C7" s="229" t="s">
        <v>17</v>
      </c>
      <c r="D7" s="230" t="s">
        <v>4</v>
      </c>
      <c r="E7" s="229" t="s">
        <v>16</v>
      </c>
      <c r="F7" s="229" t="s">
        <v>17</v>
      </c>
      <c r="G7" s="230" t="s">
        <v>4</v>
      </c>
      <c r="H7" s="229" t="s">
        <v>16</v>
      </c>
      <c r="I7" s="229" t="s">
        <v>17</v>
      </c>
      <c r="J7" s="230" t="s">
        <v>4</v>
      </c>
      <c r="K7" s="229" t="s">
        <v>16</v>
      </c>
      <c r="L7" s="229" t="s">
        <v>17</v>
      </c>
      <c r="M7" s="230" t="s">
        <v>4</v>
      </c>
      <c r="N7" s="229" t="s">
        <v>16</v>
      </c>
      <c r="O7" s="229" t="s">
        <v>17</v>
      </c>
      <c r="P7" s="367" t="s">
        <v>4</v>
      </c>
      <c r="Q7" s="228"/>
      <c r="R7" s="228"/>
    </row>
    <row r="8" spans="1:42" ht="27" hidden="1" customHeight="1" x14ac:dyDescent="0.35">
      <c r="A8" s="201"/>
      <c r="B8" s="202"/>
      <c r="C8" s="203"/>
      <c r="D8" s="204"/>
      <c r="E8" s="202"/>
      <c r="F8" s="203"/>
      <c r="G8" s="204"/>
      <c r="H8" s="202"/>
      <c r="I8" s="203"/>
      <c r="J8" s="204"/>
      <c r="K8" s="205"/>
      <c r="L8" s="203"/>
      <c r="M8" s="204"/>
      <c r="N8" s="206"/>
      <c r="O8" s="207"/>
      <c r="P8" s="368"/>
      <c r="Q8" s="228"/>
      <c r="R8" s="228"/>
    </row>
    <row r="9" spans="1:42" ht="34.5" customHeight="1" x14ac:dyDescent="0.35">
      <c r="A9" s="369" t="s">
        <v>13</v>
      </c>
      <c r="B9" s="997"/>
      <c r="C9" s="998"/>
      <c r="D9" s="999"/>
      <c r="E9" s="1000"/>
      <c r="F9" s="998"/>
      <c r="G9" s="1001"/>
      <c r="H9" s="997"/>
      <c r="I9" s="998"/>
      <c r="J9" s="999"/>
      <c r="K9" s="1000"/>
      <c r="L9" s="998"/>
      <c r="M9" s="1001"/>
      <c r="N9" s="1002"/>
      <c r="O9" s="998"/>
      <c r="P9" s="1003"/>
      <c r="Q9" s="228"/>
      <c r="R9" s="228"/>
    </row>
    <row r="10" spans="1:42" s="231" customFormat="1" ht="26.25" x14ac:dyDescent="0.35">
      <c r="A10" s="370" t="s">
        <v>83</v>
      </c>
      <c r="B10" s="371">
        <f>B11</f>
        <v>0</v>
      </c>
      <c r="C10" s="371">
        <f>C11</f>
        <v>65</v>
      </c>
      <c r="D10" s="371">
        <f>B10+C10</f>
        <v>65</v>
      </c>
      <c r="E10" s="371">
        <f>E11</f>
        <v>0</v>
      </c>
      <c r="F10" s="371">
        <f>F11</f>
        <v>0</v>
      </c>
      <c r="G10" s="371">
        <f>E10+F10</f>
        <v>0</v>
      </c>
      <c r="H10" s="371">
        <f>H11</f>
        <v>0</v>
      </c>
      <c r="I10" s="371">
        <f>I11</f>
        <v>0</v>
      </c>
      <c r="J10" s="371">
        <f>H10+I10</f>
        <v>0</v>
      </c>
      <c r="K10" s="371">
        <f>K11</f>
        <v>0</v>
      </c>
      <c r="L10" s="371">
        <f>L11</f>
        <v>0</v>
      </c>
      <c r="M10" s="371">
        <f>K10+L10</f>
        <v>0</v>
      </c>
      <c r="N10" s="372">
        <f>B10+E10+H10+K10</f>
        <v>0</v>
      </c>
      <c r="O10" s="373">
        <f>C10+F10+I10+L10</f>
        <v>65</v>
      </c>
      <c r="P10" s="374">
        <f t="shared" ref="P10:P11" si="0">N10+O10</f>
        <v>65</v>
      </c>
      <c r="Q10" s="228"/>
      <c r="R10" s="228"/>
    </row>
    <row r="11" spans="1:42" s="231" customFormat="1" ht="27" thickBot="1" x14ac:dyDescent="0.4">
      <c r="A11" s="375" t="s">
        <v>55</v>
      </c>
      <c r="B11" s="376">
        <v>0</v>
      </c>
      <c r="C11" s="377">
        <v>65</v>
      </c>
      <c r="D11" s="378">
        <f>B11+C11</f>
        <v>65</v>
      </c>
      <c r="E11" s="379">
        <v>0</v>
      </c>
      <c r="F11" s="377">
        <v>0</v>
      </c>
      <c r="G11" s="378">
        <f>E11+F11</f>
        <v>0</v>
      </c>
      <c r="H11" s="376">
        <v>0</v>
      </c>
      <c r="I11" s="377">
        <v>0</v>
      </c>
      <c r="J11" s="378">
        <f>H11+I11</f>
        <v>0</v>
      </c>
      <c r="K11" s="379">
        <v>0</v>
      </c>
      <c r="L11" s="377">
        <v>0</v>
      </c>
      <c r="M11" s="376">
        <f>K11+L11</f>
        <v>0</v>
      </c>
      <c r="N11" s="380">
        <f t="shared" ref="N11:O11" si="1">B11+E11+H11</f>
        <v>0</v>
      </c>
      <c r="O11" s="381">
        <f t="shared" si="1"/>
        <v>65</v>
      </c>
      <c r="P11" s="382">
        <f t="shared" si="0"/>
        <v>65</v>
      </c>
      <c r="Q11" s="228"/>
      <c r="R11" s="228"/>
    </row>
    <row r="12" spans="1:42" ht="25.5" customHeight="1" thickBot="1" x14ac:dyDescent="0.4">
      <c r="A12" s="391" t="s">
        <v>10</v>
      </c>
      <c r="B12" s="392">
        <f>B10</f>
        <v>0</v>
      </c>
      <c r="C12" s="392">
        <f t="shared" ref="C12:P12" si="2">C10</f>
        <v>65</v>
      </c>
      <c r="D12" s="392">
        <f t="shared" si="2"/>
        <v>65</v>
      </c>
      <c r="E12" s="392">
        <f t="shared" si="2"/>
        <v>0</v>
      </c>
      <c r="F12" s="392">
        <f t="shared" si="2"/>
        <v>0</v>
      </c>
      <c r="G12" s="392">
        <f t="shared" si="2"/>
        <v>0</v>
      </c>
      <c r="H12" s="392">
        <f t="shared" si="2"/>
        <v>0</v>
      </c>
      <c r="I12" s="392">
        <f t="shared" si="2"/>
        <v>0</v>
      </c>
      <c r="J12" s="392">
        <f t="shared" si="2"/>
        <v>0</v>
      </c>
      <c r="K12" s="392">
        <f t="shared" si="2"/>
        <v>0</v>
      </c>
      <c r="L12" s="392">
        <f t="shared" si="2"/>
        <v>0</v>
      </c>
      <c r="M12" s="392">
        <f t="shared" si="2"/>
        <v>0</v>
      </c>
      <c r="N12" s="392">
        <f t="shared" si="2"/>
        <v>0</v>
      </c>
      <c r="O12" s="392">
        <f t="shared" si="2"/>
        <v>65</v>
      </c>
      <c r="P12" s="392">
        <f t="shared" si="2"/>
        <v>65</v>
      </c>
      <c r="Q12" s="213"/>
      <c r="R12" s="213"/>
    </row>
    <row r="13" spans="1:42" ht="25.5" customHeight="1" thickBot="1" x14ac:dyDescent="0.4">
      <c r="A13" s="391" t="s">
        <v>14</v>
      </c>
      <c r="B13" s="393"/>
      <c r="C13" s="394"/>
      <c r="D13" s="395"/>
      <c r="E13" s="396"/>
      <c r="F13" s="396"/>
      <c r="G13" s="397"/>
      <c r="H13" s="398"/>
      <c r="I13" s="396"/>
      <c r="J13" s="399"/>
      <c r="K13" s="396"/>
      <c r="L13" s="396"/>
      <c r="M13" s="399"/>
      <c r="N13" s="400"/>
      <c r="O13" s="394"/>
      <c r="P13" s="399"/>
      <c r="Q13" s="213"/>
      <c r="R13" s="213"/>
    </row>
    <row r="14" spans="1:42" ht="26.25" x14ac:dyDescent="0.35">
      <c r="A14" s="391" t="s">
        <v>9</v>
      </c>
      <c r="B14" s="401"/>
      <c r="C14" s="402"/>
      <c r="D14" s="403"/>
      <c r="E14" s="404"/>
      <c r="F14" s="402"/>
      <c r="G14" s="405"/>
      <c r="H14" s="401"/>
      <c r="I14" s="402" t="s">
        <v>5</v>
      </c>
      <c r="J14" s="403"/>
      <c r="K14" s="404"/>
      <c r="L14" s="402"/>
      <c r="M14" s="403"/>
      <c r="N14" s="406"/>
      <c r="O14" s="407"/>
      <c r="P14" s="408"/>
      <c r="Q14" s="213"/>
      <c r="R14" s="213"/>
    </row>
    <row r="15" spans="1:42" x14ac:dyDescent="0.35">
      <c r="A15" s="370" t="s">
        <v>83</v>
      </c>
      <c r="B15" s="371">
        <f>B16</f>
        <v>0</v>
      </c>
      <c r="C15" s="371">
        <f>C16</f>
        <v>65</v>
      </c>
      <c r="D15" s="371">
        <f>B15+C15</f>
        <v>65</v>
      </c>
      <c r="E15" s="371">
        <f>E16</f>
        <v>0</v>
      </c>
      <c r="F15" s="371">
        <f>F16</f>
        <v>0</v>
      </c>
      <c r="G15" s="371">
        <f>E15+F15</f>
        <v>0</v>
      </c>
      <c r="H15" s="371">
        <f>H16</f>
        <v>0</v>
      </c>
      <c r="I15" s="371">
        <f>I16</f>
        <v>0</v>
      </c>
      <c r="J15" s="371">
        <f>H15+I15</f>
        <v>0</v>
      </c>
      <c r="K15" s="371">
        <f>K16</f>
        <v>0</v>
      </c>
      <c r="L15" s="371">
        <f>L16</f>
        <v>0</v>
      </c>
      <c r="M15" s="371">
        <f>K15+L15</f>
        <v>0</v>
      </c>
      <c r="N15" s="372">
        <f>B15+E15+H15+K15</f>
        <v>0</v>
      </c>
      <c r="O15" s="373">
        <f>C15+F15+I15+L15</f>
        <v>65</v>
      </c>
      <c r="P15" s="374">
        <f t="shared" ref="P15:P16" si="3">N15+O15</f>
        <v>65</v>
      </c>
      <c r="Q15" s="213"/>
      <c r="R15" s="213"/>
    </row>
    <row r="16" spans="1:42" ht="27" thickBot="1" x14ac:dyDescent="0.4">
      <c r="A16" s="375" t="s">
        <v>55</v>
      </c>
      <c r="B16" s="376">
        <v>0</v>
      </c>
      <c r="C16" s="377">
        <v>65</v>
      </c>
      <c r="D16" s="378">
        <f>B16+C16</f>
        <v>65</v>
      </c>
      <c r="E16" s="379">
        <v>0</v>
      </c>
      <c r="F16" s="377">
        <v>0</v>
      </c>
      <c r="G16" s="378">
        <f>E16+F16</f>
        <v>0</v>
      </c>
      <c r="H16" s="376">
        <v>0</v>
      </c>
      <c r="I16" s="377">
        <v>0</v>
      </c>
      <c r="J16" s="378">
        <f>H16+I16</f>
        <v>0</v>
      </c>
      <c r="K16" s="379">
        <v>0</v>
      </c>
      <c r="L16" s="377">
        <v>0</v>
      </c>
      <c r="M16" s="376">
        <f>K16+L16</f>
        <v>0</v>
      </c>
      <c r="N16" s="380">
        <f t="shared" ref="N16:O16" si="4">B16+E16+H16</f>
        <v>0</v>
      </c>
      <c r="O16" s="381">
        <f t="shared" si="4"/>
        <v>65</v>
      </c>
      <c r="P16" s="382">
        <f t="shared" si="3"/>
        <v>65</v>
      </c>
      <c r="Q16" s="213"/>
      <c r="R16" s="213"/>
    </row>
    <row r="17" spans="1:18" ht="26.25" thickBot="1" x14ac:dyDescent="0.4">
      <c r="A17" s="410" t="s">
        <v>6</v>
      </c>
      <c r="B17" s="411">
        <f>B15</f>
        <v>0</v>
      </c>
      <c r="C17" s="411">
        <f t="shared" ref="C17:P17" si="5">C15</f>
        <v>65</v>
      </c>
      <c r="D17" s="411">
        <f t="shared" si="5"/>
        <v>65</v>
      </c>
      <c r="E17" s="411">
        <f t="shared" si="5"/>
        <v>0</v>
      </c>
      <c r="F17" s="411">
        <f t="shared" si="5"/>
        <v>0</v>
      </c>
      <c r="G17" s="411">
        <f t="shared" si="5"/>
        <v>0</v>
      </c>
      <c r="H17" s="411">
        <f t="shared" si="5"/>
        <v>0</v>
      </c>
      <c r="I17" s="411">
        <f t="shared" si="5"/>
        <v>0</v>
      </c>
      <c r="J17" s="411">
        <f t="shared" si="5"/>
        <v>0</v>
      </c>
      <c r="K17" s="411">
        <f t="shared" si="5"/>
        <v>0</v>
      </c>
      <c r="L17" s="411">
        <f t="shared" si="5"/>
        <v>0</v>
      </c>
      <c r="M17" s="411">
        <f t="shared" si="5"/>
        <v>0</v>
      </c>
      <c r="N17" s="411">
        <f t="shared" si="5"/>
        <v>0</v>
      </c>
      <c r="O17" s="411">
        <f t="shared" si="5"/>
        <v>65</v>
      </c>
      <c r="P17" s="411">
        <f t="shared" si="5"/>
        <v>65</v>
      </c>
      <c r="Q17" s="213"/>
      <c r="R17" s="213"/>
    </row>
    <row r="18" spans="1:18" ht="51" x14ac:dyDescent="0.35">
      <c r="A18" s="412" t="s">
        <v>15</v>
      </c>
      <c r="B18" s="413"/>
      <c r="C18" s="414"/>
      <c r="D18" s="415"/>
      <c r="E18" s="416"/>
      <c r="F18" s="414"/>
      <c r="G18" s="417"/>
      <c r="H18" s="418"/>
      <c r="I18" s="419"/>
      <c r="J18" s="420"/>
      <c r="K18" s="421"/>
      <c r="L18" s="419"/>
      <c r="M18" s="422"/>
      <c r="N18" s="423"/>
      <c r="O18" s="424"/>
      <c r="P18" s="425"/>
      <c r="Q18" s="234"/>
      <c r="R18" s="234"/>
    </row>
    <row r="19" spans="1:18" ht="25.5" customHeight="1" x14ac:dyDescent="0.35">
      <c r="A19" s="370" t="s">
        <v>85</v>
      </c>
      <c r="B19" s="371">
        <v>0</v>
      </c>
      <c r="C19" s="426">
        <v>0</v>
      </c>
      <c r="D19" s="427">
        <f t="shared" ref="D19:D20" si="6">C19+B19</f>
        <v>0</v>
      </c>
      <c r="E19" s="428">
        <v>0</v>
      </c>
      <c r="F19" s="426">
        <v>0</v>
      </c>
      <c r="G19" s="428">
        <f t="shared" ref="G19:G20" si="7">SUM(E19:F19)</f>
        <v>0</v>
      </c>
      <c r="H19" s="429">
        <v>0</v>
      </c>
      <c r="I19" s="426">
        <v>0</v>
      </c>
      <c r="J19" s="430">
        <f t="shared" ref="J19:J20" si="8">H19+I19</f>
        <v>0</v>
      </c>
      <c r="K19" s="428">
        <v>0</v>
      </c>
      <c r="L19" s="426">
        <v>0</v>
      </c>
      <c r="M19" s="431">
        <f t="shared" ref="M19:M20" si="9">SUM(K19:L19)</f>
        <v>0</v>
      </c>
      <c r="N19" s="372">
        <f t="shared" ref="N19:O20" si="10">B19+E19+H19+K19</f>
        <v>0</v>
      </c>
      <c r="O19" s="373">
        <f t="shared" si="10"/>
        <v>0</v>
      </c>
      <c r="P19" s="374">
        <f t="shared" ref="P19:P20" si="11">SUM(N19:O19)</f>
        <v>0</v>
      </c>
      <c r="Q19" s="235"/>
      <c r="R19" s="235"/>
    </row>
    <row r="20" spans="1:18" ht="27" thickBot="1" x14ac:dyDescent="0.4">
      <c r="A20" s="383" t="s">
        <v>84</v>
      </c>
      <c r="B20" s="376">
        <v>0</v>
      </c>
      <c r="C20" s="377">
        <v>0</v>
      </c>
      <c r="D20" s="378">
        <f t="shared" si="6"/>
        <v>0</v>
      </c>
      <c r="E20" s="409">
        <v>0</v>
      </c>
      <c r="F20" s="377">
        <v>0</v>
      </c>
      <c r="G20" s="379">
        <f t="shared" si="7"/>
        <v>0</v>
      </c>
      <c r="H20" s="432">
        <v>0</v>
      </c>
      <c r="I20" s="377">
        <v>0</v>
      </c>
      <c r="J20" s="379">
        <f t="shared" si="8"/>
        <v>0</v>
      </c>
      <c r="K20" s="432">
        <v>0</v>
      </c>
      <c r="L20" s="377">
        <v>0</v>
      </c>
      <c r="M20" s="379">
        <f t="shared" si="9"/>
        <v>0</v>
      </c>
      <c r="N20" s="372">
        <f t="shared" si="10"/>
        <v>0</v>
      </c>
      <c r="O20" s="373">
        <f t="shared" si="10"/>
        <v>0</v>
      </c>
      <c r="P20" s="374">
        <f t="shared" si="11"/>
        <v>0</v>
      </c>
      <c r="Q20" s="235"/>
      <c r="R20" s="235"/>
    </row>
    <row r="21" spans="1:18" ht="27" thickBot="1" x14ac:dyDescent="0.4">
      <c r="A21" s="437" t="s">
        <v>12</v>
      </c>
      <c r="B21" s="438">
        <f>B17+B19</f>
        <v>0</v>
      </c>
      <c r="C21" s="438">
        <f t="shared" ref="C21:P21" si="12">C17+C19</f>
        <v>65</v>
      </c>
      <c r="D21" s="438">
        <f t="shared" si="12"/>
        <v>65</v>
      </c>
      <c r="E21" s="438">
        <f t="shared" si="12"/>
        <v>0</v>
      </c>
      <c r="F21" s="438">
        <f t="shared" si="12"/>
        <v>0</v>
      </c>
      <c r="G21" s="438">
        <f t="shared" si="12"/>
        <v>0</v>
      </c>
      <c r="H21" s="438">
        <f t="shared" si="12"/>
        <v>0</v>
      </c>
      <c r="I21" s="438">
        <f t="shared" si="12"/>
        <v>0</v>
      </c>
      <c r="J21" s="438">
        <f t="shared" si="12"/>
        <v>0</v>
      </c>
      <c r="K21" s="438">
        <f t="shared" si="12"/>
        <v>0</v>
      </c>
      <c r="L21" s="438">
        <f t="shared" si="12"/>
        <v>0</v>
      </c>
      <c r="M21" s="438">
        <f t="shared" si="12"/>
        <v>0</v>
      </c>
      <c r="N21" s="438">
        <f t="shared" si="12"/>
        <v>0</v>
      </c>
      <c r="O21" s="438">
        <f t="shared" si="12"/>
        <v>65</v>
      </c>
      <c r="P21" s="438">
        <f t="shared" si="12"/>
        <v>65</v>
      </c>
    </row>
    <row r="29" spans="1:18" x14ac:dyDescent="0.35">
      <c r="K29" s="149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4"/>
  <sheetViews>
    <sheetView zoomScale="40" zoomScaleNormal="40" workbookViewId="0">
      <selection activeCell="A47" sqref="A47"/>
    </sheetView>
  </sheetViews>
  <sheetFormatPr defaultRowHeight="26.25" x14ac:dyDescent="0.4"/>
  <cols>
    <col min="1" max="1" width="102.28515625" style="197" customWidth="1"/>
    <col min="2" max="2" width="21.28515625" style="197" customWidth="1"/>
    <col min="3" max="3" width="20" style="197" customWidth="1"/>
    <col min="4" max="4" width="17" style="197" customWidth="1"/>
    <col min="5" max="5" width="19" style="197" customWidth="1"/>
    <col min="6" max="6" width="17.28515625" style="197" customWidth="1"/>
    <col min="7" max="7" width="15" style="197" customWidth="1"/>
    <col min="8" max="8" width="17.140625" style="197" customWidth="1"/>
    <col min="9" max="9" width="16.42578125" style="197" customWidth="1"/>
    <col min="10" max="10" width="16.5703125" style="197" customWidth="1"/>
    <col min="11" max="11" width="20.140625" style="197" customWidth="1"/>
    <col min="12" max="12" width="17" style="197" customWidth="1"/>
    <col min="13" max="13" width="16.42578125" style="197" customWidth="1"/>
    <col min="14" max="14" width="19.140625" style="197" customWidth="1"/>
    <col min="15" max="15" width="20.140625" style="197" customWidth="1"/>
    <col min="16" max="16" width="17" style="200" customWidth="1"/>
    <col min="17" max="240" width="9.140625" style="197"/>
    <col min="241" max="241" width="71.5703125" style="197" customWidth="1"/>
    <col min="242" max="242" width="21.28515625" style="197" customWidth="1"/>
    <col min="243" max="243" width="20" style="197" customWidth="1"/>
    <col min="244" max="244" width="17" style="197" customWidth="1"/>
    <col min="245" max="245" width="19" style="197" customWidth="1"/>
    <col min="246" max="246" width="17.28515625" style="197" customWidth="1"/>
    <col min="247" max="247" width="15" style="197" customWidth="1"/>
    <col min="248" max="248" width="17.140625" style="197" customWidth="1"/>
    <col min="249" max="249" width="16.42578125" style="197" customWidth="1"/>
    <col min="250" max="250" width="16.5703125" style="197" customWidth="1"/>
    <col min="251" max="251" width="20.140625" style="197" customWidth="1"/>
    <col min="252" max="252" width="17" style="197" customWidth="1"/>
    <col min="253" max="253" width="16.42578125" style="197" customWidth="1"/>
    <col min="254" max="254" width="19.140625" style="197" customWidth="1"/>
    <col min="255" max="255" width="20.140625" style="197" customWidth="1"/>
    <col min="256" max="256" width="17" style="197" customWidth="1"/>
    <col min="257" max="257" width="14.42578125" style="197" bestFit="1" customWidth="1"/>
    <col min="258" max="258" width="10.7109375" style="197" customWidth="1"/>
    <col min="259" max="260" width="9.140625" style="197" customWidth="1"/>
    <col min="261" max="261" width="11.28515625" style="197" customWidth="1"/>
    <col min="262" max="496" width="9.140625" style="197"/>
    <col min="497" max="497" width="71.5703125" style="197" customWidth="1"/>
    <col min="498" max="498" width="21.28515625" style="197" customWidth="1"/>
    <col min="499" max="499" width="20" style="197" customWidth="1"/>
    <col min="500" max="500" width="17" style="197" customWidth="1"/>
    <col min="501" max="501" width="19" style="197" customWidth="1"/>
    <col min="502" max="502" width="17.28515625" style="197" customWidth="1"/>
    <col min="503" max="503" width="15" style="197" customWidth="1"/>
    <col min="504" max="504" width="17.140625" style="197" customWidth="1"/>
    <col min="505" max="505" width="16.42578125" style="197" customWidth="1"/>
    <col min="506" max="506" width="16.5703125" style="197" customWidth="1"/>
    <col min="507" max="507" width="20.140625" style="197" customWidth="1"/>
    <col min="508" max="508" width="17" style="197" customWidth="1"/>
    <col min="509" max="509" width="16.42578125" style="197" customWidth="1"/>
    <col min="510" max="510" width="19.140625" style="197" customWidth="1"/>
    <col min="511" max="511" width="20.140625" style="197" customWidth="1"/>
    <col min="512" max="512" width="17" style="197" customWidth="1"/>
    <col min="513" max="513" width="14.42578125" style="197" bestFit="1" customWidth="1"/>
    <col min="514" max="514" width="10.7109375" style="197" customWidth="1"/>
    <col min="515" max="516" width="9.140625" style="197" customWidth="1"/>
    <col min="517" max="517" width="11.28515625" style="197" customWidth="1"/>
    <col min="518" max="752" width="9.140625" style="197"/>
    <col min="753" max="753" width="71.5703125" style="197" customWidth="1"/>
    <col min="754" max="754" width="21.28515625" style="197" customWidth="1"/>
    <col min="755" max="755" width="20" style="197" customWidth="1"/>
    <col min="756" max="756" width="17" style="197" customWidth="1"/>
    <col min="757" max="757" width="19" style="197" customWidth="1"/>
    <col min="758" max="758" width="17.28515625" style="197" customWidth="1"/>
    <col min="759" max="759" width="15" style="197" customWidth="1"/>
    <col min="760" max="760" width="17.140625" style="197" customWidth="1"/>
    <col min="761" max="761" width="16.42578125" style="197" customWidth="1"/>
    <col min="762" max="762" width="16.5703125" style="197" customWidth="1"/>
    <col min="763" max="763" width="20.140625" style="197" customWidth="1"/>
    <col min="764" max="764" width="17" style="197" customWidth="1"/>
    <col min="765" max="765" width="16.42578125" style="197" customWidth="1"/>
    <col min="766" max="766" width="19.140625" style="197" customWidth="1"/>
    <col min="767" max="767" width="20.140625" style="197" customWidth="1"/>
    <col min="768" max="768" width="17" style="197" customWidth="1"/>
    <col min="769" max="769" width="14.42578125" style="197" bestFit="1" customWidth="1"/>
    <col min="770" max="770" width="10.7109375" style="197" customWidth="1"/>
    <col min="771" max="772" width="9.140625" style="197" customWidth="1"/>
    <col min="773" max="773" width="11.28515625" style="197" customWidth="1"/>
    <col min="774" max="1008" width="9.140625" style="197"/>
    <col min="1009" max="1009" width="71.5703125" style="197" customWidth="1"/>
    <col min="1010" max="1010" width="21.28515625" style="197" customWidth="1"/>
    <col min="1011" max="1011" width="20" style="197" customWidth="1"/>
    <col min="1012" max="1012" width="17" style="197" customWidth="1"/>
    <col min="1013" max="1013" width="19" style="197" customWidth="1"/>
    <col min="1014" max="1014" width="17.28515625" style="197" customWidth="1"/>
    <col min="1015" max="1015" width="15" style="197" customWidth="1"/>
    <col min="1016" max="1016" width="17.140625" style="197" customWidth="1"/>
    <col min="1017" max="1017" width="16.42578125" style="197" customWidth="1"/>
    <col min="1018" max="1018" width="16.5703125" style="197" customWidth="1"/>
    <col min="1019" max="1019" width="20.140625" style="197" customWidth="1"/>
    <col min="1020" max="1020" width="17" style="197" customWidth="1"/>
    <col min="1021" max="1021" width="16.42578125" style="197" customWidth="1"/>
    <col min="1022" max="1022" width="19.140625" style="197" customWidth="1"/>
    <col min="1023" max="1023" width="20.140625" style="197" customWidth="1"/>
    <col min="1024" max="1024" width="17" style="197" customWidth="1"/>
    <col min="1025" max="1025" width="14.42578125" style="197" bestFit="1" customWidth="1"/>
    <col min="1026" max="1026" width="10.7109375" style="197" customWidth="1"/>
    <col min="1027" max="1028" width="9.140625" style="197" customWidth="1"/>
    <col min="1029" max="1029" width="11.28515625" style="197" customWidth="1"/>
    <col min="1030" max="1264" width="9.140625" style="197"/>
    <col min="1265" max="1265" width="71.5703125" style="197" customWidth="1"/>
    <col min="1266" max="1266" width="21.28515625" style="197" customWidth="1"/>
    <col min="1267" max="1267" width="20" style="197" customWidth="1"/>
    <col min="1268" max="1268" width="17" style="197" customWidth="1"/>
    <col min="1269" max="1269" width="19" style="197" customWidth="1"/>
    <col min="1270" max="1270" width="17.28515625" style="197" customWidth="1"/>
    <col min="1271" max="1271" width="15" style="197" customWidth="1"/>
    <col min="1272" max="1272" width="17.140625" style="197" customWidth="1"/>
    <col min="1273" max="1273" width="16.42578125" style="197" customWidth="1"/>
    <col min="1274" max="1274" width="16.5703125" style="197" customWidth="1"/>
    <col min="1275" max="1275" width="20.140625" style="197" customWidth="1"/>
    <col min="1276" max="1276" width="17" style="197" customWidth="1"/>
    <col min="1277" max="1277" width="16.42578125" style="197" customWidth="1"/>
    <col min="1278" max="1278" width="19.140625" style="197" customWidth="1"/>
    <col min="1279" max="1279" width="20.140625" style="197" customWidth="1"/>
    <col min="1280" max="1280" width="17" style="197" customWidth="1"/>
    <col min="1281" max="1281" width="14.42578125" style="197" bestFit="1" customWidth="1"/>
    <col min="1282" max="1282" width="10.7109375" style="197" customWidth="1"/>
    <col min="1283" max="1284" width="9.140625" style="197" customWidth="1"/>
    <col min="1285" max="1285" width="11.28515625" style="197" customWidth="1"/>
    <col min="1286" max="1520" width="9.140625" style="197"/>
    <col min="1521" max="1521" width="71.5703125" style="197" customWidth="1"/>
    <col min="1522" max="1522" width="21.28515625" style="197" customWidth="1"/>
    <col min="1523" max="1523" width="20" style="197" customWidth="1"/>
    <col min="1524" max="1524" width="17" style="197" customWidth="1"/>
    <col min="1525" max="1525" width="19" style="197" customWidth="1"/>
    <col min="1526" max="1526" width="17.28515625" style="197" customWidth="1"/>
    <col min="1527" max="1527" width="15" style="197" customWidth="1"/>
    <col min="1528" max="1528" width="17.140625" style="197" customWidth="1"/>
    <col min="1529" max="1529" width="16.42578125" style="197" customWidth="1"/>
    <col min="1530" max="1530" width="16.5703125" style="197" customWidth="1"/>
    <col min="1531" max="1531" width="20.140625" style="197" customWidth="1"/>
    <col min="1532" max="1532" width="17" style="197" customWidth="1"/>
    <col min="1533" max="1533" width="16.42578125" style="197" customWidth="1"/>
    <col min="1534" max="1534" width="19.140625" style="197" customWidth="1"/>
    <col min="1535" max="1535" width="20.140625" style="197" customWidth="1"/>
    <col min="1536" max="1536" width="17" style="197" customWidth="1"/>
    <col min="1537" max="1537" width="14.42578125" style="197" bestFit="1" customWidth="1"/>
    <col min="1538" max="1538" width="10.7109375" style="197" customWidth="1"/>
    <col min="1539" max="1540" width="9.140625" style="197" customWidth="1"/>
    <col min="1541" max="1541" width="11.28515625" style="197" customWidth="1"/>
    <col min="1542" max="1776" width="9.140625" style="197"/>
    <col min="1777" max="1777" width="71.5703125" style="197" customWidth="1"/>
    <col min="1778" max="1778" width="21.28515625" style="197" customWidth="1"/>
    <col min="1779" max="1779" width="20" style="197" customWidth="1"/>
    <col min="1780" max="1780" width="17" style="197" customWidth="1"/>
    <col min="1781" max="1781" width="19" style="197" customWidth="1"/>
    <col min="1782" max="1782" width="17.28515625" style="197" customWidth="1"/>
    <col min="1783" max="1783" width="15" style="197" customWidth="1"/>
    <col min="1784" max="1784" width="17.140625" style="197" customWidth="1"/>
    <col min="1785" max="1785" width="16.42578125" style="197" customWidth="1"/>
    <col min="1786" max="1786" width="16.5703125" style="197" customWidth="1"/>
    <col min="1787" max="1787" width="20.140625" style="197" customWidth="1"/>
    <col min="1788" max="1788" width="17" style="197" customWidth="1"/>
    <col min="1789" max="1789" width="16.42578125" style="197" customWidth="1"/>
    <col min="1790" max="1790" width="19.140625" style="197" customWidth="1"/>
    <col min="1791" max="1791" width="20.140625" style="197" customWidth="1"/>
    <col min="1792" max="1792" width="17" style="197" customWidth="1"/>
    <col min="1793" max="1793" width="14.42578125" style="197" bestFit="1" customWidth="1"/>
    <col min="1794" max="1794" width="10.7109375" style="197" customWidth="1"/>
    <col min="1795" max="1796" width="9.140625" style="197" customWidth="1"/>
    <col min="1797" max="1797" width="11.28515625" style="197" customWidth="1"/>
    <col min="1798" max="2032" width="9.140625" style="197"/>
    <col min="2033" max="2033" width="71.5703125" style="197" customWidth="1"/>
    <col min="2034" max="2034" width="21.28515625" style="197" customWidth="1"/>
    <col min="2035" max="2035" width="20" style="197" customWidth="1"/>
    <col min="2036" max="2036" width="17" style="197" customWidth="1"/>
    <col min="2037" max="2037" width="19" style="197" customWidth="1"/>
    <col min="2038" max="2038" width="17.28515625" style="197" customWidth="1"/>
    <col min="2039" max="2039" width="15" style="197" customWidth="1"/>
    <col min="2040" max="2040" width="17.140625" style="197" customWidth="1"/>
    <col min="2041" max="2041" width="16.42578125" style="197" customWidth="1"/>
    <col min="2042" max="2042" width="16.5703125" style="197" customWidth="1"/>
    <col min="2043" max="2043" width="20.140625" style="197" customWidth="1"/>
    <col min="2044" max="2044" width="17" style="197" customWidth="1"/>
    <col min="2045" max="2045" width="16.42578125" style="197" customWidth="1"/>
    <col min="2046" max="2046" width="19.140625" style="197" customWidth="1"/>
    <col min="2047" max="2047" width="20.140625" style="197" customWidth="1"/>
    <col min="2048" max="2048" width="17" style="197" customWidth="1"/>
    <col min="2049" max="2049" width="14.42578125" style="197" bestFit="1" customWidth="1"/>
    <col min="2050" max="2050" width="10.7109375" style="197" customWidth="1"/>
    <col min="2051" max="2052" width="9.140625" style="197" customWidth="1"/>
    <col min="2053" max="2053" width="11.28515625" style="197" customWidth="1"/>
    <col min="2054" max="2288" width="9.140625" style="197"/>
    <col min="2289" max="2289" width="71.5703125" style="197" customWidth="1"/>
    <col min="2290" max="2290" width="21.28515625" style="197" customWidth="1"/>
    <col min="2291" max="2291" width="20" style="197" customWidth="1"/>
    <col min="2292" max="2292" width="17" style="197" customWidth="1"/>
    <col min="2293" max="2293" width="19" style="197" customWidth="1"/>
    <col min="2294" max="2294" width="17.28515625" style="197" customWidth="1"/>
    <col min="2295" max="2295" width="15" style="197" customWidth="1"/>
    <col min="2296" max="2296" width="17.140625" style="197" customWidth="1"/>
    <col min="2297" max="2297" width="16.42578125" style="197" customWidth="1"/>
    <col min="2298" max="2298" width="16.5703125" style="197" customWidth="1"/>
    <col min="2299" max="2299" width="20.140625" style="197" customWidth="1"/>
    <col min="2300" max="2300" width="17" style="197" customWidth="1"/>
    <col min="2301" max="2301" width="16.42578125" style="197" customWidth="1"/>
    <col min="2302" max="2302" width="19.140625" style="197" customWidth="1"/>
    <col min="2303" max="2303" width="20.140625" style="197" customWidth="1"/>
    <col min="2304" max="2304" width="17" style="197" customWidth="1"/>
    <col min="2305" max="2305" width="14.42578125" style="197" bestFit="1" customWidth="1"/>
    <col min="2306" max="2306" width="10.7109375" style="197" customWidth="1"/>
    <col min="2307" max="2308" width="9.140625" style="197" customWidth="1"/>
    <col min="2309" max="2309" width="11.28515625" style="197" customWidth="1"/>
    <col min="2310" max="2544" width="9.140625" style="197"/>
    <col min="2545" max="2545" width="71.5703125" style="197" customWidth="1"/>
    <col min="2546" max="2546" width="21.28515625" style="197" customWidth="1"/>
    <col min="2547" max="2547" width="20" style="197" customWidth="1"/>
    <col min="2548" max="2548" width="17" style="197" customWidth="1"/>
    <col min="2549" max="2549" width="19" style="197" customWidth="1"/>
    <col min="2550" max="2550" width="17.28515625" style="197" customWidth="1"/>
    <col min="2551" max="2551" width="15" style="197" customWidth="1"/>
    <col min="2552" max="2552" width="17.140625" style="197" customWidth="1"/>
    <col min="2553" max="2553" width="16.42578125" style="197" customWidth="1"/>
    <col min="2554" max="2554" width="16.5703125" style="197" customWidth="1"/>
    <col min="2555" max="2555" width="20.140625" style="197" customWidth="1"/>
    <col min="2556" max="2556" width="17" style="197" customWidth="1"/>
    <col min="2557" max="2557" width="16.42578125" style="197" customWidth="1"/>
    <col min="2558" max="2558" width="19.140625" style="197" customWidth="1"/>
    <col min="2559" max="2559" width="20.140625" style="197" customWidth="1"/>
    <col min="2560" max="2560" width="17" style="197" customWidth="1"/>
    <col min="2561" max="2561" width="14.42578125" style="197" bestFit="1" customWidth="1"/>
    <col min="2562" max="2562" width="10.7109375" style="197" customWidth="1"/>
    <col min="2563" max="2564" width="9.140625" style="197" customWidth="1"/>
    <col min="2565" max="2565" width="11.28515625" style="197" customWidth="1"/>
    <col min="2566" max="2800" width="9.140625" style="197"/>
    <col min="2801" max="2801" width="71.5703125" style="197" customWidth="1"/>
    <col min="2802" max="2802" width="21.28515625" style="197" customWidth="1"/>
    <col min="2803" max="2803" width="20" style="197" customWidth="1"/>
    <col min="2804" max="2804" width="17" style="197" customWidth="1"/>
    <col min="2805" max="2805" width="19" style="197" customWidth="1"/>
    <col min="2806" max="2806" width="17.28515625" style="197" customWidth="1"/>
    <col min="2807" max="2807" width="15" style="197" customWidth="1"/>
    <col min="2808" max="2808" width="17.140625" style="197" customWidth="1"/>
    <col min="2809" max="2809" width="16.42578125" style="197" customWidth="1"/>
    <col min="2810" max="2810" width="16.5703125" style="197" customWidth="1"/>
    <col min="2811" max="2811" width="20.140625" style="197" customWidth="1"/>
    <col min="2812" max="2812" width="17" style="197" customWidth="1"/>
    <col min="2813" max="2813" width="16.42578125" style="197" customWidth="1"/>
    <col min="2814" max="2814" width="19.140625" style="197" customWidth="1"/>
    <col min="2815" max="2815" width="20.140625" style="197" customWidth="1"/>
    <col min="2816" max="2816" width="17" style="197" customWidth="1"/>
    <col min="2817" max="2817" width="14.42578125" style="197" bestFit="1" customWidth="1"/>
    <col min="2818" max="2818" width="10.7109375" style="197" customWidth="1"/>
    <col min="2819" max="2820" width="9.140625" style="197" customWidth="1"/>
    <col min="2821" max="2821" width="11.28515625" style="197" customWidth="1"/>
    <col min="2822" max="3056" width="9.140625" style="197"/>
    <col min="3057" max="3057" width="71.5703125" style="197" customWidth="1"/>
    <col min="3058" max="3058" width="21.28515625" style="197" customWidth="1"/>
    <col min="3059" max="3059" width="20" style="197" customWidth="1"/>
    <col min="3060" max="3060" width="17" style="197" customWidth="1"/>
    <col min="3061" max="3061" width="19" style="197" customWidth="1"/>
    <col min="3062" max="3062" width="17.28515625" style="197" customWidth="1"/>
    <col min="3063" max="3063" width="15" style="197" customWidth="1"/>
    <col min="3064" max="3064" width="17.140625" style="197" customWidth="1"/>
    <col min="3065" max="3065" width="16.42578125" style="197" customWidth="1"/>
    <col min="3066" max="3066" width="16.5703125" style="197" customWidth="1"/>
    <col min="3067" max="3067" width="20.140625" style="197" customWidth="1"/>
    <col min="3068" max="3068" width="17" style="197" customWidth="1"/>
    <col min="3069" max="3069" width="16.42578125" style="197" customWidth="1"/>
    <col min="3070" max="3070" width="19.140625" style="197" customWidth="1"/>
    <col min="3071" max="3071" width="20.140625" style="197" customWidth="1"/>
    <col min="3072" max="3072" width="17" style="197" customWidth="1"/>
    <col min="3073" max="3073" width="14.42578125" style="197" bestFit="1" customWidth="1"/>
    <col min="3074" max="3074" width="10.7109375" style="197" customWidth="1"/>
    <col min="3075" max="3076" width="9.140625" style="197" customWidth="1"/>
    <col min="3077" max="3077" width="11.28515625" style="197" customWidth="1"/>
    <col min="3078" max="3312" width="9.140625" style="197"/>
    <col min="3313" max="3313" width="71.5703125" style="197" customWidth="1"/>
    <col min="3314" max="3314" width="21.28515625" style="197" customWidth="1"/>
    <col min="3315" max="3315" width="20" style="197" customWidth="1"/>
    <col min="3316" max="3316" width="17" style="197" customWidth="1"/>
    <col min="3317" max="3317" width="19" style="197" customWidth="1"/>
    <col min="3318" max="3318" width="17.28515625" style="197" customWidth="1"/>
    <col min="3319" max="3319" width="15" style="197" customWidth="1"/>
    <col min="3320" max="3320" width="17.140625" style="197" customWidth="1"/>
    <col min="3321" max="3321" width="16.42578125" style="197" customWidth="1"/>
    <col min="3322" max="3322" width="16.5703125" style="197" customWidth="1"/>
    <col min="3323" max="3323" width="20.140625" style="197" customWidth="1"/>
    <col min="3324" max="3324" width="17" style="197" customWidth="1"/>
    <col min="3325" max="3325" width="16.42578125" style="197" customWidth="1"/>
    <col min="3326" max="3326" width="19.140625" style="197" customWidth="1"/>
    <col min="3327" max="3327" width="20.140625" style="197" customWidth="1"/>
    <col min="3328" max="3328" width="17" style="197" customWidth="1"/>
    <col min="3329" max="3329" width="14.42578125" style="197" bestFit="1" customWidth="1"/>
    <col min="3330" max="3330" width="10.7109375" style="197" customWidth="1"/>
    <col min="3331" max="3332" width="9.140625" style="197" customWidth="1"/>
    <col min="3333" max="3333" width="11.28515625" style="197" customWidth="1"/>
    <col min="3334" max="3568" width="9.140625" style="197"/>
    <col min="3569" max="3569" width="71.5703125" style="197" customWidth="1"/>
    <col min="3570" max="3570" width="21.28515625" style="197" customWidth="1"/>
    <col min="3571" max="3571" width="20" style="197" customWidth="1"/>
    <col min="3572" max="3572" width="17" style="197" customWidth="1"/>
    <col min="3573" max="3573" width="19" style="197" customWidth="1"/>
    <col min="3574" max="3574" width="17.28515625" style="197" customWidth="1"/>
    <col min="3575" max="3575" width="15" style="197" customWidth="1"/>
    <col min="3576" max="3576" width="17.140625" style="197" customWidth="1"/>
    <col min="3577" max="3577" width="16.42578125" style="197" customWidth="1"/>
    <col min="3578" max="3578" width="16.5703125" style="197" customWidth="1"/>
    <col min="3579" max="3579" width="20.140625" style="197" customWidth="1"/>
    <col min="3580" max="3580" width="17" style="197" customWidth="1"/>
    <col min="3581" max="3581" width="16.42578125" style="197" customWidth="1"/>
    <col min="3582" max="3582" width="19.140625" style="197" customWidth="1"/>
    <col min="3583" max="3583" width="20.140625" style="197" customWidth="1"/>
    <col min="3584" max="3584" width="17" style="197" customWidth="1"/>
    <col min="3585" max="3585" width="14.42578125" style="197" bestFit="1" customWidth="1"/>
    <col min="3586" max="3586" width="10.7109375" style="197" customWidth="1"/>
    <col min="3587" max="3588" width="9.140625" style="197" customWidth="1"/>
    <col min="3589" max="3589" width="11.28515625" style="197" customWidth="1"/>
    <col min="3590" max="3824" width="9.140625" style="197"/>
    <col min="3825" max="3825" width="71.5703125" style="197" customWidth="1"/>
    <col min="3826" max="3826" width="21.28515625" style="197" customWidth="1"/>
    <col min="3827" max="3827" width="20" style="197" customWidth="1"/>
    <col min="3828" max="3828" width="17" style="197" customWidth="1"/>
    <col min="3829" max="3829" width="19" style="197" customWidth="1"/>
    <col min="3830" max="3830" width="17.28515625" style="197" customWidth="1"/>
    <col min="3831" max="3831" width="15" style="197" customWidth="1"/>
    <col min="3832" max="3832" width="17.140625" style="197" customWidth="1"/>
    <col min="3833" max="3833" width="16.42578125" style="197" customWidth="1"/>
    <col min="3834" max="3834" width="16.5703125" style="197" customWidth="1"/>
    <col min="3835" max="3835" width="20.140625" style="197" customWidth="1"/>
    <col min="3836" max="3836" width="17" style="197" customWidth="1"/>
    <col min="3837" max="3837" width="16.42578125" style="197" customWidth="1"/>
    <col min="3838" max="3838" width="19.140625" style="197" customWidth="1"/>
    <col min="3839" max="3839" width="20.140625" style="197" customWidth="1"/>
    <col min="3840" max="3840" width="17" style="197" customWidth="1"/>
    <col min="3841" max="3841" width="14.42578125" style="197" bestFit="1" customWidth="1"/>
    <col min="3842" max="3842" width="10.7109375" style="197" customWidth="1"/>
    <col min="3843" max="3844" width="9.140625" style="197" customWidth="1"/>
    <col min="3845" max="3845" width="11.28515625" style="197" customWidth="1"/>
    <col min="3846" max="4080" width="9.140625" style="197"/>
    <col min="4081" max="4081" width="71.5703125" style="197" customWidth="1"/>
    <col min="4082" max="4082" width="21.28515625" style="197" customWidth="1"/>
    <col min="4083" max="4083" width="20" style="197" customWidth="1"/>
    <col min="4084" max="4084" width="17" style="197" customWidth="1"/>
    <col min="4085" max="4085" width="19" style="197" customWidth="1"/>
    <col min="4086" max="4086" width="17.28515625" style="197" customWidth="1"/>
    <col min="4087" max="4087" width="15" style="197" customWidth="1"/>
    <col min="4088" max="4088" width="17.140625" style="197" customWidth="1"/>
    <col min="4089" max="4089" width="16.42578125" style="197" customWidth="1"/>
    <col min="4090" max="4090" width="16.5703125" style="197" customWidth="1"/>
    <col min="4091" max="4091" width="20.140625" style="197" customWidth="1"/>
    <col min="4092" max="4092" width="17" style="197" customWidth="1"/>
    <col min="4093" max="4093" width="16.42578125" style="197" customWidth="1"/>
    <col min="4094" max="4094" width="19.140625" style="197" customWidth="1"/>
    <col min="4095" max="4095" width="20.140625" style="197" customWidth="1"/>
    <col min="4096" max="4096" width="17" style="197" customWidth="1"/>
    <col min="4097" max="4097" width="14.42578125" style="197" bestFit="1" customWidth="1"/>
    <col min="4098" max="4098" width="10.7109375" style="197" customWidth="1"/>
    <col min="4099" max="4100" width="9.140625" style="197" customWidth="1"/>
    <col min="4101" max="4101" width="11.28515625" style="197" customWidth="1"/>
    <col min="4102" max="4336" width="9.140625" style="197"/>
    <col min="4337" max="4337" width="71.5703125" style="197" customWidth="1"/>
    <col min="4338" max="4338" width="21.28515625" style="197" customWidth="1"/>
    <col min="4339" max="4339" width="20" style="197" customWidth="1"/>
    <col min="4340" max="4340" width="17" style="197" customWidth="1"/>
    <col min="4341" max="4341" width="19" style="197" customWidth="1"/>
    <col min="4342" max="4342" width="17.28515625" style="197" customWidth="1"/>
    <col min="4343" max="4343" width="15" style="197" customWidth="1"/>
    <col min="4344" max="4344" width="17.140625" style="197" customWidth="1"/>
    <col min="4345" max="4345" width="16.42578125" style="197" customWidth="1"/>
    <col min="4346" max="4346" width="16.5703125" style="197" customWidth="1"/>
    <col min="4347" max="4347" width="20.140625" style="197" customWidth="1"/>
    <col min="4348" max="4348" width="17" style="197" customWidth="1"/>
    <col min="4349" max="4349" width="16.42578125" style="197" customWidth="1"/>
    <col min="4350" max="4350" width="19.140625" style="197" customWidth="1"/>
    <col min="4351" max="4351" width="20.140625" style="197" customWidth="1"/>
    <col min="4352" max="4352" width="17" style="197" customWidth="1"/>
    <col min="4353" max="4353" width="14.42578125" style="197" bestFit="1" customWidth="1"/>
    <col min="4354" max="4354" width="10.7109375" style="197" customWidth="1"/>
    <col min="4355" max="4356" width="9.140625" style="197" customWidth="1"/>
    <col min="4357" max="4357" width="11.28515625" style="197" customWidth="1"/>
    <col min="4358" max="4592" width="9.140625" style="197"/>
    <col min="4593" max="4593" width="71.5703125" style="197" customWidth="1"/>
    <col min="4594" max="4594" width="21.28515625" style="197" customWidth="1"/>
    <col min="4595" max="4595" width="20" style="197" customWidth="1"/>
    <col min="4596" max="4596" width="17" style="197" customWidth="1"/>
    <col min="4597" max="4597" width="19" style="197" customWidth="1"/>
    <col min="4598" max="4598" width="17.28515625" style="197" customWidth="1"/>
    <col min="4599" max="4599" width="15" style="197" customWidth="1"/>
    <col min="4600" max="4600" width="17.140625" style="197" customWidth="1"/>
    <col min="4601" max="4601" width="16.42578125" style="197" customWidth="1"/>
    <col min="4602" max="4602" width="16.5703125" style="197" customWidth="1"/>
    <col min="4603" max="4603" width="20.140625" style="197" customWidth="1"/>
    <col min="4604" max="4604" width="17" style="197" customWidth="1"/>
    <col min="4605" max="4605" width="16.42578125" style="197" customWidth="1"/>
    <col min="4606" max="4606" width="19.140625" style="197" customWidth="1"/>
    <col min="4607" max="4607" width="20.140625" style="197" customWidth="1"/>
    <col min="4608" max="4608" width="17" style="197" customWidth="1"/>
    <col min="4609" max="4609" width="14.42578125" style="197" bestFit="1" customWidth="1"/>
    <col min="4610" max="4610" width="10.7109375" style="197" customWidth="1"/>
    <col min="4611" max="4612" width="9.140625" style="197" customWidth="1"/>
    <col min="4613" max="4613" width="11.28515625" style="197" customWidth="1"/>
    <col min="4614" max="4848" width="9.140625" style="197"/>
    <col min="4849" max="4849" width="71.5703125" style="197" customWidth="1"/>
    <col min="4850" max="4850" width="21.28515625" style="197" customWidth="1"/>
    <col min="4851" max="4851" width="20" style="197" customWidth="1"/>
    <col min="4852" max="4852" width="17" style="197" customWidth="1"/>
    <col min="4853" max="4853" width="19" style="197" customWidth="1"/>
    <col min="4854" max="4854" width="17.28515625" style="197" customWidth="1"/>
    <col min="4855" max="4855" width="15" style="197" customWidth="1"/>
    <col min="4856" max="4856" width="17.140625" style="197" customWidth="1"/>
    <col min="4857" max="4857" width="16.42578125" style="197" customWidth="1"/>
    <col min="4858" max="4858" width="16.5703125" style="197" customWidth="1"/>
    <col min="4859" max="4859" width="20.140625" style="197" customWidth="1"/>
    <col min="4860" max="4860" width="17" style="197" customWidth="1"/>
    <col min="4861" max="4861" width="16.42578125" style="197" customWidth="1"/>
    <col min="4862" max="4862" width="19.140625" style="197" customWidth="1"/>
    <col min="4863" max="4863" width="20.140625" style="197" customWidth="1"/>
    <col min="4864" max="4864" width="17" style="197" customWidth="1"/>
    <col min="4865" max="4865" width="14.42578125" style="197" bestFit="1" customWidth="1"/>
    <col min="4866" max="4866" width="10.7109375" style="197" customWidth="1"/>
    <col min="4867" max="4868" width="9.140625" style="197" customWidth="1"/>
    <col min="4869" max="4869" width="11.28515625" style="197" customWidth="1"/>
    <col min="4870" max="5104" width="9.140625" style="197"/>
    <col min="5105" max="5105" width="71.5703125" style="197" customWidth="1"/>
    <col min="5106" max="5106" width="21.28515625" style="197" customWidth="1"/>
    <col min="5107" max="5107" width="20" style="197" customWidth="1"/>
    <col min="5108" max="5108" width="17" style="197" customWidth="1"/>
    <col min="5109" max="5109" width="19" style="197" customWidth="1"/>
    <col min="5110" max="5110" width="17.28515625" style="197" customWidth="1"/>
    <col min="5111" max="5111" width="15" style="197" customWidth="1"/>
    <col min="5112" max="5112" width="17.140625" style="197" customWidth="1"/>
    <col min="5113" max="5113" width="16.42578125" style="197" customWidth="1"/>
    <col min="5114" max="5114" width="16.5703125" style="197" customWidth="1"/>
    <col min="5115" max="5115" width="20.140625" style="197" customWidth="1"/>
    <col min="5116" max="5116" width="17" style="197" customWidth="1"/>
    <col min="5117" max="5117" width="16.42578125" style="197" customWidth="1"/>
    <col min="5118" max="5118" width="19.140625" style="197" customWidth="1"/>
    <col min="5119" max="5119" width="20.140625" style="197" customWidth="1"/>
    <col min="5120" max="5120" width="17" style="197" customWidth="1"/>
    <col min="5121" max="5121" width="14.42578125" style="197" bestFit="1" customWidth="1"/>
    <col min="5122" max="5122" width="10.7109375" style="197" customWidth="1"/>
    <col min="5123" max="5124" width="9.140625" style="197" customWidth="1"/>
    <col min="5125" max="5125" width="11.28515625" style="197" customWidth="1"/>
    <col min="5126" max="5360" width="9.140625" style="197"/>
    <col min="5361" max="5361" width="71.5703125" style="197" customWidth="1"/>
    <col min="5362" max="5362" width="21.28515625" style="197" customWidth="1"/>
    <col min="5363" max="5363" width="20" style="197" customWidth="1"/>
    <col min="5364" max="5364" width="17" style="197" customWidth="1"/>
    <col min="5365" max="5365" width="19" style="197" customWidth="1"/>
    <col min="5366" max="5366" width="17.28515625" style="197" customWidth="1"/>
    <col min="5367" max="5367" width="15" style="197" customWidth="1"/>
    <col min="5368" max="5368" width="17.140625" style="197" customWidth="1"/>
    <col min="5369" max="5369" width="16.42578125" style="197" customWidth="1"/>
    <col min="5370" max="5370" width="16.5703125" style="197" customWidth="1"/>
    <col min="5371" max="5371" width="20.140625" style="197" customWidth="1"/>
    <col min="5372" max="5372" width="17" style="197" customWidth="1"/>
    <col min="5373" max="5373" width="16.42578125" style="197" customWidth="1"/>
    <col min="5374" max="5374" width="19.140625" style="197" customWidth="1"/>
    <col min="5375" max="5375" width="20.140625" style="197" customWidth="1"/>
    <col min="5376" max="5376" width="17" style="197" customWidth="1"/>
    <col min="5377" max="5377" width="14.42578125" style="197" bestFit="1" customWidth="1"/>
    <col min="5378" max="5378" width="10.7109375" style="197" customWidth="1"/>
    <col min="5379" max="5380" width="9.140625" style="197" customWidth="1"/>
    <col min="5381" max="5381" width="11.28515625" style="197" customWidth="1"/>
    <col min="5382" max="5616" width="9.140625" style="197"/>
    <col min="5617" max="5617" width="71.5703125" style="197" customWidth="1"/>
    <col min="5618" max="5618" width="21.28515625" style="197" customWidth="1"/>
    <col min="5619" max="5619" width="20" style="197" customWidth="1"/>
    <col min="5620" max="5620" width="17" style="197" customWidth="1"/>
    <col min="5621" max="5621" width="19" style="197" customWidth="1"/>
    <col min="5622" max="5622" width="17.28515625" style="197" customWidth="1"/>
    <col min="5623" max="5623" width="15" style="197" customWidth="1"/>
    <col min="5624" max="5624" width="17.140625" style="197" customWidth="1"/>
    <col min="5625" max="5625" width="16.42578125" style="197" customWidth="1"/>
    <col min="5626" max="5626" width="16.5703125" style="197" customWidth="1"/>
    <col min="5627" max="5627" width="20.140625" style="197" customWidth="1"/>
    <col min="5628" max="5628" width="17" style="197" customWidth="1"/>
    <col min="5629" max="5629" width="16.42578125" style="197" customWidth="1"/>
    <col min="5630" max="5630" width="19.140625" style="197" customWidth="1"/>
    <col min="5631" max="5631" width="20.140625" style="197" customWidth="1"/>
    <col min="5632" max="5632" width="17" style="197" customWidth="1"/>
    <col min="5633" max="5633" width="14.42578125" style="197" bestFit="1" customWidth="1"/>
    <col min="5634" max="5634" width="10.7109375" style="197" customWidth="1"/>
    <col min="5635" max="5636" width="9.140625" style="197" customWidth="1"/>
    <col min="5637" max="5637" width="11.28515625" style="197" customWidth="1"/>
    <col min="5638" max="5872" width="9.140625" style="197"/>
    <col min="5873" max="5873" width="71.5703125" style="197" customWidth="1"/>
    <col min="5874" max="5874" width="21.28515625" style="197" customWidth="1"/>
    <col min="5875" max="5875" width="20" style="197" customWidth="1"/>
    <col min="5876" max="5876" width="17" style="197" customWidth="1"/>
    <col min="5877" max="5877" width="19" style="197" customWidth="1"/>
    <col min="5878" max="5878" width="17.28515625" style="197" customWidth="1"/>
    <col min="5879" max="5879" width="15" style="197" customWidth="1"/>
    <col min="5880" max="5880" width="17.140625" style="197" customWidth="1"/>
    <col min="5881" max="5881" width="16.42578125" style="197" customWidth="1"/>
    <col min="5882" max="5882" width="16.5703125" style="197" customWidth="1"/>
    <col min="5883" max="5883" width="20.140625" style="197" customWidth="1"/>
    <col min="5884" max="5884" width="17" style="197" customWidth="1"/>
    <col min="5885" max="5885" width="16.42578125" style="197" customWidth="1"/>
    <col min="5886" max="5886" width="19.140625" style="197" customWidth="1"/>
    <col min="5887" max="5887" width="20.140625" style="197" customWidth="1"/>
    <col min="5888" max="5888" width="17" style="197" customWidth="1"/>
    <col min="5889" max="5889" width="14.42578125" style="197" bestFit="1" customWidth="1"/>
    <col min="5890" max="5890" width="10.7109375" style="197" customWidth="1"/>
    <col min="5891" max="5892" width="9.140625" style="197" customWidth="1"/>
    <col min="5893" max="5893" width="11.28515625" style="197" customWidth="1"/>
    <col min="5894" max="6128" width="9.140625" style="197"/>
    <col min="6129" max="6129" width="71.5703125" style="197" customWidth="1"/>
    <col min="6130" max="6130" width="21.28515625" style="197" customWidth="1"/>
    <col min="6131" max="6131" width="20" style="197" customWidth="1"/>
    <col min="6132" max="6132" width="17" style="197" customWidth="1"/>
    <col min="6133" max="6133" width="19" style="197" customWidth="1"/>
    <col min="6134" max="6134" width="17.28515625" style="197" customWidth="1"/>
    <col min="6135" max="6135" width="15" style="197" customWidth="1"/>
    <col min="6136" max="6136" width="17.140625" style="197" customWidth="1"/>
    <col min="6137" max="6137" width="16.42578125" style="197" customWidth="1"/>
    <col min="6138" max="6138" width="16.5703125" style="197" customWidth="1"/>
    <col min="6139" max="6139" width="20.140625" style="197" customWidth="1"/>
    <col min="6140" max="6140" width="17" style="197" customWidth="1"/>
    <col min="6141" max="6141" width="16.42578125" style="197" customWidth="1"/>
    <col min="6142" max="6142" width="19.140625" style="197" customWidth="1"/>
    <col min="6143" max="6143" width="20.140625" style="197" customWidth="1"/>
    <col min="6144" max="6144" width="17" style="197" customWidth="1"/>
    <col min="6145" max="6145" width="14.42578125" style="197" bestFit="1" customWidth="1"/>
    <col min="6146" max="6146" width="10.7109375" style="197" customWidth="1"/>
    <col min="6147" max="6148" width="9.140625" style="197" customWidth="1"/>
    <col min="6149" max="6149" width="11.28515625" style="197" customWidth="1"/>
    <col min="6150" max="6384" width="9.140625" style="197"/>
    <col min="6385" max="6385" width="71.5703125" style="197" customWidth="1"/>
    <col min="6386" max="6386" width="21.28515625" style="197" customWidth="1"/>
    <col min="6387" max="6387" width="20" style="197" customWidth="1"/>
    <col min="6388" max="6388" width="17" style="197" customWidth="1"/>
    <col min="6389" max="6389" width="19" style="197" customWidth="1"/>
    <col min="6390" max="6390" width="17.28515625" style="197" customWidth="1"/>
    <col min="6391" max="6391" width="15" style="197" customWidth="1"/>
    <col min="6392" max="6392" width="17.140625" style="197" customWidth="1"/>
    <col min="6393" max="6393" width="16.42578125" style="197" customWidth="1"/>
    <col min="6394" max="6394" width="16.5703125" style="197" customWidth="1"/>
    <col min="6395" max="6395" width="20.140625" style="197" customWidth="1"/>
    <col min="6396" max="6396" width="17" style="197" customWidth="1"/>
    <col min="6397" max="6397" width="16.42578125" style="197" customWidth="1"/>
    <col min="6398" max="6398" width="19.140625" style="197" customWidth="1"/>
    <col min="6399" max="6399" width="20.140625" style="197" customWidth="1"/>
    <col min="6400" max="6400" width="17" style="197" customWidth="1"/>
    <col min="6401" max="6401" width="14.42578125" style="197" bestFit="1" customWidth="1"/>
    <col min="6402" max="6402" width="10.7109375" style="197" customWidth="1"/>
    <col min="6403" max="6404" width="9.140625" style="197" customWidth="1"/>
    <col min="6405" max="6405" width="11.28515625" style="197" customWidth="1"/>
    <col min="6406" max="6640" width="9.140625" style="197"/>
    <col min="6641" max="6641" width="71.5703125" style="197" customWidth="1"/>
    <col min="6642" max="6642" width="21.28515625" style="197" customWidth="1"/>
    <col min="6643" max="6643" width="20" style="197" customWidth="1"/>
    <col min="6644" max="6644" width="17" style="197" customWidth="1"/>
    <col min="6645" max="6645" width="19" style="197" customWidth="1"/>
    <col min="6646" max="6646" width="17.28515625" style="197" customWidth="1"/>
    <col min="6647" max="6647" width="15" style="197" customWidth="1"/>
    <col min="6648" max="6648" width="17.140625" style="197" customWidth="1"/>
    <col min="6649" max="6649" width="16.42578125" style="197" customWidth="1"/>
    <col min="6650" max="6650" width="16.5703125" style="197" customWidth="1"/>
    <col min="6651" max="6651" width="20.140625" style="197" customWidth="1"/>
    <col min="6652" max="6652" width="17" style="197" customWidth="1"/>
    <col min="6653" max="6653" width="16.42578125" style="197" customWidth="1"/>
    <col min="6654" max="6654" width="19.140625" style="197" customWidth="1"/>
    <col min="6655" max="6655" width="20.140625" style="197" customWidth="1"/>
    <col min="6656" max="6656" width="17" style="197" customWidth="1"/>
    <col min="6657" max="6657" width="14.42578125" style="197" bestFit="1" customWidth="1"/>
    <col min="6658" max="6658" width="10.7109375" style="197" customWidth="1"/>
    <col min="6659" max="6660" width="9.140625" style="197" customWidth="1"/>
    <col min="6661" max="6661" width="11.28515625" style="197" customWidth="1"/>
    <col min="6662" max="6896" width="9.140625" style="197"/>
    <col min="6897" max="6897" width="71.5703125" style="197" customWidth="1"/>
    <col min="6898" max="6898" width="21.28515625" style="197" customWidth="1"/>
    <col min="6899" max="6899" width="20" style="197" customWidth="1"/>
    <col min="6900" max="6900" width="17" style="197" customWidth="1"/>
    <col min="6901" max="6901" width="19" style="197" customWidth="1"/>
    <col min="6902" max="6902" width="17.28515625" style="197" customWidth="1"/>
    <col min="6903" max="6903" width="15" style="197" customWidth="1"/>
    <col min="6904" max="6904" width="17.140625" style="197" customWidth="1"/>
    <col min="6905" max="6905" width="16.42578125" style="197" customWidth="1"/>
    <col min="6906" max="6906" width="16.5703125" style="197" customWidth="1"/>
    <col min="6907" max="6907" width="20.140625" style="197" customWidth="1"/>
    <col min="6908" max="6908" width="17" style="197" customWidth="1"/>
    <col min="6909" max="6909" width="16.42578125" style="197" customWidth="1"/>
    <col min="6910" max="6910" width="19.140625" style="197" customWidth="1"/>
    <col min="6911" max="6911" width="20.140625" style="197" customWidth="1"/>
    <col min="6912" max="6912" width="17" style="197" customWidth="1"/>
    <col min="6913" max="6913" width="14.42578125" style="197" bestFit="1" customWidth="1"/>
    <col min="6914" max="6914" width="10.7109375" style="197" customWidth="1"/>
    <col min="6915" max="6916" width="9.140625" style="197" customWidth="1"/>
    <col min="6917" max="6917" width="11.28515625" style="197" customWidth="1"/>
    <col min="6918" max="7152" width="9.140625" style="197"/>
    <col min="7153" max="7153" width="71.5703125" style="197" customWidth="1"/>
    <col min="7154" max="7154" width="21.28515625" style="197" customWidth="1"/>
    <col min="7155" max="7155" width="20" style="197" customWidth="1"/>
    <col min="7156" max="7156" width="17" style="197" customWidth="1"/>
    <col min="7157" max="7157" width="19" style="197" customWidth="1"/>
    <col min="7158" max="7158" width="17.28515625" style="197" customWidth="1"/>
    <col min="7159" max="7159" width="15" style="197" customWidth="1"/>
    <col min="7160" max="7160" width="17.140625" style="197" customWidth="1"/>
    <col min="7161" max="7161" width="16.42578125" style="197" customWidth="1"/>
    <col min="7162" max="7162" width="16.5703125" style="197" customWidth="1"/>
    <col min="7163" max="7163" width="20.140625" style="197" customWidth="1"/>
    <col min="7164" max="7164" width="17" style="197" customWidth="1"/>
    <col min="7165" max="7165" width="16.42578125" style="197" customWidth="1"/>
    <col min="7166" max="7166" width="19.140625" style="197" customWidth="1"/>
    <col min="7167" max="7167" width="20.140625" style="197" customWidth="1"/>
    <col min="7168" max="7168" width="17" style="197" customWidth="1"/>
    <col min="7169" max="7169" width="14.42578125" style="197" bestFit="1" customWidth="1"/>
    <col min="7170" max="7170" width="10.7109375" style="197" customWidth="1"/>
    <col min="7171" max="7172" width="9.140625" style="197" customWidth="1"/>
    <col min="7173" max="7173" width="11.28515625" style="197" customWidth="1"/>
    <col min="7174" max="7408" width="9.140625" style="197"/>
    <col min="7409" max="7409" width="71.5703125" style="197" customWidth="1"/>
    <col min="7410" max="7410" width="21.28515625" style="197" customWidth="1"/>
    <col min="7411" max="7411" width="20" style="197" customWidth="1"/>
    <col min="7412" max="7412" width="17" style="197" customWidth="1"/>
    <col min="7413" max="7413" width="19" style="197" customWidth="1"/>
    <col min="7414" max="7414" width="17.28515625" style="197" customWidth="1"/>
    <col min="7415" max="7415" width="15" style="197" customWidth="1"/>
    <col min="7416" max="7416" width="17.140625" style="197" customWidth="1"/>
    <col min="7417" max="7417" width="16.42578125" style="197" customWidth="1"/>
    <col min="7418" max="7418" width="16.5703125" style="197" customWidth="1"/>
    <col min="7419" max="7419" width="20.140625" style="197" customWidth="1"/>
    <col min="7420" max="7420" width="17" style="197" customWidth="1"/>
    <col min="7421" max="7421" width="16.42578125" style="197" customWidth="1"/>
    <col min="7422" max="7422" width="19.140625" style="197" customWidth="1"/>
    <col min="7423" max="7423" width="20.140625" style="197" customWidth="1"/>
    <col min="7424" max="7424" width="17" style="197" customWidth="1"/>
    <col min="7425" max="7425" width="14.42578125" style="197" bestFit="1" customWidth="1"/>
    <col min="7426" max="7426" width="10.7109375" style="197" customWidth="1"/>
    <col min="7427" max="7428" width="9.140625" style="197" customWidth="1"/>
    <col min="7429" max="7429" width="11.28515625" style="197" customWidth="1"/>
    <col min="7430" max="7664" width="9.140625" style="197"/>
    <col min="7665" max="7665" width="71.5703125" style="197" customWidth="1"/>
    <col min="7666" max="7666" width="21.28515625" style="197" customWidth="1"/>
    <col min="7667" max="7667" width="20" style="197" customWidth="1"/>
    <col min="7668" max="7668" width="17" style="197" customWidth="1"/>
    <col min="7669" max="7669" width="19" style="197" customWidth="1"/>
    <col min="7670" max="7670" width="17.28515625" style="197" customWidth="1"/>
    <col min="7671" max="7671" width="15" style="197" customWidth="1"/>
    <col min="7672" max="7672" width="17.140625" style="197" customWidth="1"/>
    <col min="7673" max="7673" width="16.42578125" style="197" customWidth="1"/>
    <col min="7674" max="7674" width="16.5703125" style="197" customWidth="1"/>
    <col min="7675" max="7675" width="20.140625" style="197" customWidth="1"/>
    <col min="7676" max="7676" width="17" style="197" customWidth="1"/>
    <col min="7677" max="7677" width="16.42578125" style="197" customWidth="1"/>
    <col min="7678" max="7678" width="19.140625" style="197" customWidth="1"/>
    <col min="7679" max="7679" width="20.140625" style="197" customWidth="1"/>
    <col min="7680" max="7680" width="17" style="197" customWidth="1"/>
    <col min="7681" max="7681" width="14.42578125" style="197" bestFit="1" customWidth="1"/>
    <col min="7682" max="7682" width="10.7109375" style="197" customWidth="1"/>
    <col min="7683" max="7684" width="9.140625" style="197" customWidth="1"/>
    <col min="7685" max="7685" width="11.28515625" style="197" customWidth="1"/>
    <col min="7686" max="7920" width="9.140625" style="197"/>
    <col min="7921" max="7921" width="71.5703125" style="197" customWidth="1"/>
    <col min="7922" max="7922" width="21.28515625" style="197" customWidth="1"/>
    <col min="7923" max="7923" width="20" style="197" customWidth="1"/>
    <col min="7924" max="7924" width="17" style="197" customWidth="1"/>
    <col min="7925" max="7925" width="19" style="197" customWidth="1"/>
    <col min="7926" max="7926" width="17.28515625" style="197" customWidth="1"/>
    <col min="7927" max="7927" width="15" style="197" customWidth="1"/>
    <col min="7928" max="7928" width="17.140625" style="197" customWidth="1"/>
    <col min="7929" max="7929" width="16.42578125" style="197" customWidth="1"/>
    <col min="7930" max="7930" width="16.5703125" style="197" customWidth="1"/>
    <col min="7931" max="7931" width="20.140625" style="197" customWidth="1"/>
    <col min="7932" max="7932" width="17" style="197" customWidth="1"/>
    <col min="7933" max="7933" width="16.42578125" style="197" customWidth="1"/>
    <col min="7934" max="7934" width="19.140625" style="197" customWidth="1"/>
    <col min="7935" max="7935" width="20.140625" style="197" customWidth="1"/>
    <col min="7936" max="7936" width="17" style="197" customWidth="1"/>
    <col min="7937" max="7937" width="14.42578125" style="197" bestFit="1" customWidth="1"/>
    <col min="7938" max="7938" width="10.7109375" style="197" customWidth="1"/>
    <col min="7939" max="7940" width="9.140625" style="197" customWidth="1"/>
    <col min="7941" max="7941" width="11.28515625" style="197" customWidth="1"/>
    <col min="7942" max="8176" width="9.140625" style="197"/>
    <col min="8177" max="8177" width="71.5703125" style="197" customWidth="1"/>
    <col min="8178" max="8178" width="21.28515625" style="197" customWidth="1"/>
    <col min="8179" max="8179" width="20" style="197" customWidth="1"/>
    <col min="8180" max="8180" width="17" style="197" customWidth="1"/>
    <col min="8181" max="8181" width="19" style="197" customWidth="1"/>
    <col min="8182" max="8182" width="17.28515625" style="197" customWidth="1"/>
    <col min="8183" max="8183" width="15" style="197" customWidth="1"/>
    <col min="8184" max="8184" width="17.140625" style="197" customWidth="1"/>
    <col min="8185" max="8185" width="16.42578125" style="197" customWidth="1"/>
    <col min="8186" max="8186" width="16.5703125" style="197" customWidth="1"/>
    <col min="8187" max="8187" width="20.140625" style="197" customWidth="1"/>
    <col min="8188" max="8188" width="17" style="197" customWidth="1"/>
    <col min="8189" max="8189" width="16.42578125" style="197" customWidth="1"/>
    <col min="8190" max="8190" width="19.140625" style="197" customWidth="1"/>
    <col min="8191" max="8191" width="20.140625" style="197" customWidth="1"/>
    <col min="8192" max="8192" width="17" style="197" customWidth="1"/>
    <col min="8193" max="8193" width="14.42578125" style="197" bestFit="1" customWidth="1"/>
    <col min="8194" max="8194" width="10.7109375" style="197" customWidth="1"/>
    <col min="8195" max="8196" width="9.140625" style="197" customWidth="1"/>
    <col min="8197" max="8197" width="11.28515625" style="197" customWidth="1"/>
    <col min="8198" max="8432" width="9.140625" style="197"/>
    <col min="8433" max="8433" width="71.5703125" style="197" customWidth="1"/>
    <col min="8434" max="8434" width="21.28515625" style="197" customWidth="1"/>
    <col min="8435" max="8435" width="20" style="197" customWidth="1"/>
    <col min="8436" max="8436" width="17" style="197" customWidth="1"/>
    <col min="8437" max="8437" width="19" style="197" customWidth="1"/>
    <col min="8438" max="8438" width="17.28515625" style="197" customWidth="1"/>
    <col min="8439" max="8439" width="15" style="197" customWidth="1"/>
    <col min="8440" max="8440" width="17.140625" style="197" customWidth="1"/>
    <col min="8441" max="8441" width="16.42578125" style="197" customWidth="1"/>
    <col min="8442" max="8442" width="16.5703125" style="197" customWidth="1"/>
    <col min="8443" max="8443" width="20.140625" style="197" customWidth="1"/>
    <col min="8444" max="8444" width="17" style="197" customWidth="1"/>
    <col min="8445" max="8445" width="16.42578125" style="197" customWidth="1"/>
    <col min="8446" max="8446" width="19.140625" style="197" customWidth="1"/>
    <col min="8447" max="8447" width="20.140625" style="197" customWidth="1"/>
    <col min="8448" max="8448" width="17" style="197" customWidth="1"/>
    <col min="8449" max="8449" width="14.42578125" style="197" bestFit="1" customWidth="1"/>
    <col min="8450" max="8450" width="10.7109375" style="197" customWidth="1"/>
    <col min="8451" max="8452" width="9.140625" style="197" customWidth="1"/>
    <col min="8453" max="8453" width="11.28515625" style="197" customWidth="1"/>
    <col min="8454" max="8688" width="9.140625" style="197"/>
    <col min="8689" max="8689" width="71.5703125" style="197" customWidth="1"/>
    <col min="8690" max="8690" width="21.28515625" style="197" customWidth="1"/>
    <col min="8691" max="8691" width="20" style="197" customWidth="1"/>
    <col min="8692" max="8692" width="17" style="197" customWidth="1"/>
    <col min="8693" max="8693" width="19" style="197" customWidth="1"/>
    <col min="8694" max="8694" width="17.28515625" style="197" customWidth="1"/>
    <col min="8695" max="8695" width="15" style="197" customWidth="1"/>
    <col min="8696" max="8696" width="17.140625" style="197" customWidth="1"/>
    <col min="8697" max="8697" width="16.42578125" style="197" customWidth="1"/>
    <col min="8698" max="8698" width="16.5703125" style="197" customWidth="1"/>
    <col min="8699" max="8699" width="20.140625" style="197" customWidth="1"/>
    <col min="8700" max="8700" width="17" style="197" customWidth="1"/>
    <col min="8701" max="8701" width="16.42578125" style="197" customWidth="1"/>
    <col min="8702" max="8702" width="19.140625" style="197" customWidth="1"/>
    <col min="8703" max="8703" width="20.140625" style="197" customWidth="1"/>
    <col min="8704" max="8704" width="17" style="197" customWidth="1"/>
    <col min="8705" max="8705" width="14.42578125" style="197" bestFit="1" customWidth="1"/>
    <col min="8706" max="8706" width="10.7109375" style="197" customWidth="1"/>
    <col min="8707" max="8708" width="9.140625" style="197" customWidth="1"/>
    <col min="8709" max="8709" width="11.28515625" style="197" customWidth="1"/>
    <col min="8710" max="8944" width="9.140625" style="197"/>
    <col min="8945" max="8945" width="71.5703125" style="197" customWidth="1"/>
    <col min="8946" max="8946" width="21.28515625" style="197" customWidth="1"/>
    <col min="8947" max="8947" width="20" style="197" customWidth="1"/>
    <col min="8948" max="8948" width="17" style="197" customWidth="1"/>
    <col min="8949" max="8949" width="19" style="197" customWidth="1"/>
    <col min="8950" max="8950" width="17.28515625" style="197" customWidth="1"/>
    <col min="8951" max="8951" width="15" style="197" customWidth="1"/>
    <col min="8952" max="8952" width="17.140625" style="197" customWidth="1"/>
    <col min="8953" max="8953" width="16.42578125" style="197" customWidth="1"/>
    <col min="8954" max="8954" width="16.5703125" style="197" customWidth="1"/>
    <col min="8955" max="8955" width="20.140625" style="197" customWidth="1"/>
    <col min="8956" max="8956" width="17" style="197" customWidth="1"/>
    <col min="8957" max="8957" width="16.42578125" style="197" customWidth="1"/>
    <col min="8958" max="8958" width="19.140625" style="197" customWidth="1"/>
    <col min="8959" max="8959" width="20.140625" style="197" customWidth="1"/>
    <col min="8960" max="8960" width="17" style="197" customWidth="1"/>
    <col min="8961" max="8961" width="14.42578125" style="197" bestFit="1" customWidth="1"/>
    <col min="8962" max="8962" width="10.7109375" style="197" customWidth="1"/>
    <col min="8963" max="8964" width="9.140625" style="197" customWidth="1"/>
    <col min="8965" max="8965" width="11.28515625" style="197" customWidth="1"/>
    <col min="8966" max="9200" width="9.140625" style="197"/>
    <col min="9201" max="9201" width="71.5703125" style="197" customWidth="1"/>
    <col min="9202" max="9202" width="21.28515625" style="197" customWidth="1"/>
    <col min="9203" max="9203" width="20" style="197" customWidth="1"/>
    <col min="9204" max="9204" width="17" style="197" customWidth="1"/>
    <col min="9205" max="9205" width="19" style="197" customWidth="1"/>
    <col min="9206" max="9206" width="17.28515625" style="197" customWidth="1"/>
    <col min="9207" max="9207" width="15" style="197" customWidth="1"/>
    <col min="9208" max="9208" width="17.140625" style="197" customWidth="1"/>
    <col min="9209" max="9209" width="16.42578125" style="197" customWidth="1"/>
    <col min="9210" max="9210" width="16.5703125" style="197" customWidth="1"/>
    <col min="9211" max="9211" width="20.140625" style="197" customWidth="1"/>
    <col min="9212" max="9212" width="17" style="197" customWidth="1"/>
    <col min="9213" max="9213" width="16.42578125" style="197" customWidth="1"/>
    <col min="9214" max="9214" width="19.140625" style="197" customWidth="1"/>
    <col min="9215" max="9215" width="20.140625" style="197" customWidth="1"/>
    <col min="9216" max="9216" width="17" style="197" customWidth="1"/>
    <col min="9217" max="9217" width="14.42578125" style="197" bestFit="1" customWidth="1"/>
    <col min="9218" max="9218" width="10.7109375" style="197" customWidth="1"/>
    <col min="9219" max="9220" width="9.140625" style="197" customWidth="1"/>
    <col min="9221" max="9221" width="11.28515625" style="197" customWidth="1"/>
    <col min="9222" max="9456" width="9.140625" style="197"/>
    <col min="9457" max="9457" width="71.5703125" style="197" customWidth="1"/>
    <col min="9458" max="9458" width="21.28515625" style="197" customWidth="1"/>
    <col min="9459" max="9459" width="20" style="197" customWidth="1"/>
    <col min="9460" max="9460" width="17" style="197" customWidth="1"/>
    <col min="9461" max="9461" width="19" style="197" customWidth="1"/>
    <col min="9462" max="9462" width="17.28515625" style="197" customWidth="1"/>
    <col min="9463" max="9463" width="15" style="197" customWidth="1"/>
    <col min="9464" max="9464" width="17.140625" style="197" customWidth="1"/>
    <col min="9465" max="9465" width="16.42578125" style="197" customWidth="1"/>
    <col min="9466" max="9466" width="16.5703125" style="197" customWidth="1"/>
    <col min="9467" max="9467" width="20.140625" style="197" customWidth="1"/>
    <col min="9468" max="9468" width="17" style="197" customWidth="1"/>
    <col min="9469" max="9469" width="16.42578125" style="197" customWidth="1"/>
    <col min="9470" max="9470" width="19.140625" style="197" customWidth="1"/>
    <col min="9471" max="9471" width="20.140625" style="197" customWidth="1"/>
    <col min="9472" max="9472" width="17" style="197" customWidth="1"/>
    <col min="9473" max="9473" width="14.42578125" style="197" bestFit="1" customWidth="1"/>
    <col min="9474" max="9474" width="10.7109375" style="197" customWidth="1"/>
    <col min="9475" max="9476" width="9.140625" style="197" customWidth="1"/>
    <col min="9477" max="9477" width="11.28515625" style="197" customWidth="1"/>
    <col min="9478" max="9712" width="9.140625" style="197"/>
    <col min="9713" max="9713" width="71.5703125" style="197" customWidth="1"/>
    <col min="9714" max="9714" width="21.28515625" style="197" customWidth="1"/>
    <col min="9715" max="9715" width="20" style="197" customWidth="1"/>
    <col min="9716" max="9716" width="17" style="197" customWidth="1"/>
    <col min="9717" max="9717" width="19" style="197" customWidth="1"/>
    <col min="9718" max="9718" width="17.28515625" style="197" customWidth="1"/>
    <col min="9719" max="9719" width="15" style="197" customWidth="1"/>
    <col min="9720" max="9720" width="17.140625" style="197" customWidth="1"/>
    <col min="9721" max="9721" width="16.42578125" style="197" customWidth="1"/>
    <col min="9722" max="9722" width="16.5703125" style="197" customWidth="1"/>
    <col min="9723" max="9723" width="20.140625" style="197" customWidth="1"/>
    <col min="9724" max="9724" width="17" style="197" customWidth="1"/>
    <col min="9725" max="9725" width="16.42578125" style="197" customWidth="1"/>
    <col min="9726" max="9726" width="19.140625" style="197" customWidth="1"/>
    <col min="9727" max="9727" width="20.140625" style="197" customWidth="1"/>
    <col min="9728" max="9728" width="17" style="197" customWidth="1"/>
    <col min="9729" max="9729" width="14.42578125" style="197" bestFit="1" customWidth="1"/>
    <col min="9730" max="9730" width="10.7109375" style="197" customWidth="1"/>
    <col min="9731" max="9732" width="9.140625" style="197" customWidth="1"/>
    <col min="9733" max="9733" width="11.28515625" style="197" customWidth="1"/>
    <col min="9734" max="9968" width="9.140625" style="197"/>
    <col min="9969" max="9969" width="71.5703125" style="197" customWidth="1"/>
    <col min="9970" max="9970" width="21.28515625" style="197" customWidth="1"/>
    <col min="9971" max="9971" width="20" style="197" customWidth="1"/>
    <col min="9972" max="9972" width="17" style="197" customWidth="1"/>
    <col min="9973" max="9973" width="19" style="197" customWidth="1"/>
    <col min="9974" max="9974" width="17.28515625" style="197" customWidth="1"/>
    <col min="9975" max="9975" width="15" style="197" customWidth="1"/>
    <col min="9976" max="9976" width="17.140625" style="197" customWidth="1"/>
    <col min="9977" max="9977" width="16.42578125" style="197" customWidth="1"/>
    <col min="9978" max="9978" width="16.5703125" style="197" customWidth="1"/>
    <col min="9979" max="9979" width="20.140625" style="197" customWidth="1"/>
    <col min="9980" max="9980" width="17" style="197" customWidth="1"/>
    <col min="9981" max="9981" width="16.42578125" style="197" customWidth="1"/>
    <col min="9982" max="9982" width="19.140625" style="197" customWidth="1"/>
    <col min="9983" max="9983" width="20.140625" style="197" customWidth="1"/>
    <col min="9984" max="9984" width="17" style="197" customWidth="1"/>
    <col min="9985" max="9985" width="14.42578125" style="197" bestFit="1" customWidth="1"/>
    <col min="9986" max="9986" width="10.7109375" style="197" customWidth="1"/>
    <col min="9987" max="9988" width="9.140625" style="197" customWidth="1"/>
    <col min="9989" max="9989" width="11.28515625" style="197" customWidth="1"/>
    <col min="9990" max="10224" width="9.140625" style="197"/>
    <col min="10225" max="10225" width="71.5703125" style="197" customWidth="1"/>
    <col min="10226" max="10226" width="21.28515625" style="197" customWidth="1"/>
    <col min="10227" max="10227" width="20" style="197" customWidth="1"/>
    <col min="10228" max="10228" width="17" style="197" customWidth="1"/>
    <col min="10229" max="10229" width="19" style="197" customWidth="1"/>
    <col min="10230" max="10230" width="17.28515625" style="197" customWidth="1"/>
    <col min="10231" max="10231" width="15" style="197" customWidth="1"/>
    <col min="10232" max="10232" width="17.140625" style="197" customWidth="1"/>
    <col min="10233" max="10233" width="16.42578125" style="197" customWidth="1"/>
    <col min="10234" max="10234" width="16.5703125" style="197" customWidth="1"/>
    <col min="10235" max="10235" width="20.140625" style="197" customWidth="1"/>
    <col min="10236" max="10236" width="17" style="197" customWidth="1"/>
    <col min="10237" max="10237" width="16.42578125" style="197" customWidth="1"/>
    <col min="10238" max="10238" width="19.140625" style="197" customWidth="1"/>
    <col min="10239" max="10239" width="20.140625" style="197" customWidth="1"/>
    <col min="10240" max="10240" width="17" style="197" customWidth="1"/>
    <col min="10241" max="10241" width="14.42578125" style="197" bestFit="1" customWidth="1"/>
    <col min="10242" max="10242" width="10.7109375" style="197" customWidth="1"/>
    <col min="10243" max="10244" width="9.140625" style="197" customWidth="1"/>
    <col min="10245" max="10245" width="11.28515625" style="197" customWidth="1"/>
    <col min="10246" max="10480" width="9.140625" style="197"/>
    <col min="10481" max="10481" width="71.5703125" style="197" customWidth="1"/>
    <col min="10482" max="10482" width="21.28515625" style="197" customWidth="1"/>
    <col min="10483" max="10483" width="20" style="197" customWidth="1"/>
    <col min="10484" max="10484" width="17" style="197" customWidth="1"/>
    <col min="10485" max="10485" width="19" style="197" customWidth="1"/>
    <col min="10486" max="10486" width="17.28515625" style="197" customWidth="1"/>
    <col min="10487" max="10487" width="15" style="197" customWidth="1"/>
    <col min="10488" max="10488" width="17.140625" style="197" customWidth="1"/>
    <col min="10489" max="10489" width="16.42578125" style="197" customWidth="1"/>
    <col min="10490" max="10490" width="16.5703125" style="197" customWidth="1"/>
    <col min="10491" max="10491" width="20.140625" style="197" customWidth="1"/>
    <col min="10492" max="10492" width="17" style="197" customWidth="1"/>
    <col min="10493" max="10493" width="16.42578125" style="197" customWidth="1"/>
    <col min="10494" max="10494" width="19.140625" style="197" customWidth="1"/>
    <col min="10495" max="10495" width="20.140625" style="197" customWidth="1"/>
    <col min="10496" max="10496" width="17" style="197" customWidth="1"/>
    <col min="10497" max="10497" width="14.42578125" style="197" bestFit="1" customWidth="1"/>
    <col min="10498" max="10498" width="10.7109375" style="197" customWidth="1"/>
    <col min="10499" max="10500" width="9.140625" style="197" customWidth="1"/>
    <col min="10501" max="10501" width="11.28515625" style="197" customWidth="1"/>
    <col min="10502" max="10736" width="9.140625" style="197"/>
    <col min="10737" max="10737" width="71.5703125" style="197" customWidth="1"/>
    <col min="10738" max="10738" width="21.28515625" style="197" customWidth="1"/>
    <col min="10739" max="10739" width="20" style="197" customWidth="1"/>
    <col min="10740" max="10740" width="17" style="197" customWidth="1"/>
    <col min="10741" max="10741" width="19" style="197" customWidth="1"/>
    <col min="10742" max="10742" width="17.28515625" style="197" customWidth="1"/>
    <col min="10743" max="10743" width="15" style="197" customWidth="1"/>
    <col min="10744" max="10744" width="17.140625" style="197" customWidth="1"/>
    <col min="10745" max="10745" width="16.42578125" style="197" customWidth="1"/>
    <col min="10746" max="10746" width="16.5703125" style="197" customWidth="1"/>
    <col min="10747" max="10747" width="20.140625" style="197" customWidth="1"/>
    <col min="10748" max="10748" width="17" style="197" customWidth="1"/>
    <col min="10749" max="10749" width="16.42578125" style="197" customWidth="1"/>
    <col min="10750" max="10750" width="19.140625" style="197" customWidth="1"/>
    <col min="10751" max="10751" width="20.140625" style="197" customWidth="1"/>
    <col min="10752" max="10752" width="17" style="197" customWidth="1"/>
    <col min="10753" max="10753" width="14.42578125" style="197" bestFit="1" customWidth="1"/>
    <col min="10754" max="10754" width="10.7109375" style="197" customWidth="1"/>
    <col min="10755" max="10756" width="9.140625" style="197" customWidth="1"/>
    <col min="10757" max="10757" width="11.28515625" style="197" customWidth="1"/>
    <col min="10758" max="10992" width="9.140625" style="197"/>
    <col min="10993" max="10993" width="71.5703125" style="197" customWidth="1"/>
    <col min="10994" max="10994" width="21.28515625" style="197" customWidth="1"/>
    <col min="10995" max="10995" width="20" style="197" customWidth="1"/>
    <col min="10996" max="10996" width="17" style="197" customWidth="1"/>
    <col min="10997" max="10997" width="19" style="197" customWidth="1"/>
    <col min="10998" max="10998" width="17.28515625" style="197" customWidth="1"/>
    <col min="10999" max="10999" width="15" style="197" customWidth="1"/>
    <col min="11000" max="11000" width="17.140625" style="197" customWidth="1"/>
    <col min="11001" max="11001" width="16.42578125" style="197" customWidth="1"/>
    <col min="11002" max="11002" width="16.5703125" style="197" customWidth="1"/>
    <col min="11003" max="11003" width="20.140625" style="197" customWidth="1"/>
    <col min="11004" max="11004" width="17" style="197" customWidth="1"/>
    <col min="11005" max="11005" width="16.42578125" style="197" customWidth="1"/>
    <col min="11006" max="11006" width="19.140625" style="197" customWidth="1"/>
    <col min="11007" max="11007" width="20.140625" style="197" customWidth="1"/>
    <col min="11008" max="11008" width="17" style="197" customWidth="1"/>
    <col min="11009" max="11009" width="14.42578125" style="197" bestFit="1" customWidth="1"/>
    <col min="11010" max="11010" width="10.7109375" style="197" customWidth="1"/>
    <col min="11011" max="11012" width="9.140625" style="197" customWidth="1"/>
    <col min="11013" max="11013" width="11.28515625" style="197" customWidth="1"/>
    <col min="11014" max="11248" width="9.140625" style="197"/>
    <col min="11249" max="11249" width="71.5703125" style="197" customWidth="1"/>
    <col min="11250" max="11250" width="21.28515625" style="197" customWidth="1"/>
    <col min="11251" max="11251" width="20" style="197" customWidth="1"/>
    <col min="11252" max="11252" width="17" style="197" customWidth="1"/>
    <col min="11253" max="11253" width="19" style="197" customWidth="1"/>
    <col min="11254" max="11254" width="17.28515625" style="197" customWidth="1"/>
    <col min="11255" max="11255" width="15" style="197" customWidth="1"/>
    <col min="11256" max="11256" width="17.140625" style="197" customWidth="1"/>
    <col min="11257" max="11257" width="16.42578125" style="197" customWidth="1"/>
    <col min="11258" max="11258" width="16.5703125" style="197" customWidth="1"/>
    <col min="11259" max="11259" width="20.140625" style="197" customWidth="1"/>
    <col min="11260" max="11260" width="17" style="197" customWidth="1"/>
    <col min="11261" max="11261" width="16.42578125" style="197" customWidth="1"/>
    <col min="11262" max="11262" width="19.140625" style="197" customWidth="1"/>
    <col min="11263" max="11263" width="20.140625" style="197" customWidth="1"/>
    <col min="11264" max="11264" width="17" style="197" customWidth="1"/>
    <col min="11265" max="11265" width="14.42578125" style="197" bestFit="1" customWidth="1"/>
    <col min="11266" max="11266" width="10.7109375" style="197" customWidth="1"/>
    <col min="11267" max="11268" width="9.140625" style="197" customWidth="1"/>
    <col min="11269" max="11269" width="11.28515625" style="197" customWidth="1"/>
    <col min="11270" max="11504" width="9.140625" style="197"/>
    <col min="11505" max="11505" width="71.5703125" style="197" customWidth="1"/>
    <col min="11506" max="11506" width="21.28515625" style="197" customWidth="1"/>
    <col min="11507" max="11507" width="20" style="197" customWidth="1"/>
    <col min="11508" max="11508" width="17" style="197" customWidth="1"/>
    <col min="11509" max="11509" width="19" style="197" customWidth="1"/>
    <col min="11510" max="11510" width="17.28515625" style="197" customWidth="1"/>
    <col min="11511" max="11511" width="15" style="197" customWidth="1"/>
    <col min="11512" max="11512" width="17.140625" style="197" customWidth="1"/>
    <col min="11513" max="11513" width="16.42578125" style="197" customWidth="1"/>
    <col min="11514" max="11514" width="16.5703125" style="197" customWidth="1"/>
    <col min="11515" max="11515" width="20.140625" style="197" customWidth="1"/>
    <col min="11516" max="11516" width="17" style="197" customWidth="1"/>
    <col min="11517" max="11517" width="16.42578125" style="197" customWidth="1"/>
    <col min="11518" max="11518" width="19.140625" style="197" customWidth="1"/>
    <col min="11519" max="11519" width="20.140625" style="197" customWidth="1"/>
    <col min="11520" max="11520" width="17" style="197" customWidth="1"/>
    <col min="11521" max="11521" width="14.42578125" style="197" bestFit="1" customWidth="1"/>
    <col min="11522" max="11522" width="10.7109375" style="197" customWidth="1"/>
    <col min="11523" max="11524" width="9.140625" style="197" customWidth="1"/>
    <col min="11525" max="11525" width="11.28515625" style="197" customWidth="1"/>
    <col min="11526" max="11760" width="9.140625" style="197"/>
    <col min="11761" max="11761" width="71.5703125" style="197" customWidth="1"/>
    <col min="11762" max="11762" width="21.28515625" style="197" customWidth="1"/>
    <col min="11763" max="11763" width="20" style="197" customWidth="1"/>
    <col min="11764" max="11764" width="17" style="197" customWidth="1"/>
    <col min="11765" max="11765" width="19" style="197" customWidth="1"/>
    <col min="11766" max="11766" width="17.28515625" style="197" customWidth="1"/>
    <col min="11767" max="11767" width="15" style="197" customWidth="1"/>
    <col min="11768" max="11768" width="17.140625" style="197" customWidth="1"/>
    <col min="11769" max="11769" width="16.42578125" style="197" customWidth="1"/>
    <col min="11770" max="11770" width="16.5703125" style="197" customWidth="1"/>
    <col min="11771" max="11771" width="20.140625" style="197" customWidth="1"/>
    <col min="11772" max="11772" width="17" style="197" customWidth="1"/>
    <col min="11773" max="11773" width="16.42578125" style="197" customWidth="1"/>
    <col min="11774" max="11774" width="19.140625" style="197" customWidth="1"/>
    <col min="11775" max="11775" width="20.140625" style="197" customWidth="1"/>
    <col min="11776" max="11776" width="17" style="197" customWidth="1"/>
    <col min="11777" max="11777" width="14.42578125" style="197" bestFit="1" customWidth="1"/>
    <col min="11778" max="11778" width="10.7109375" style="197" customWidth="1"/>
    <col min="11779" max="11780" width="9.140625" style="197" customWidth="1"/>
    <col min="11781" max="11781" width="11.28515625" style="197" customWidth="1"/>
    <col min="11782" max="12016" width="9.140625" style="197"/>
    <col min="12017" max="12017" width="71.5703125" style="197" customWidth="1"/>
    <col min="12018" max="12018" width="21.28515625" style="197" customWidth="1"/>
    <col min="12019" max="12019" width="20" style="197" customWidth="1"/>
    <col min="12020" max="12020" width="17" style="197" customWidth="1"/>
    <col min="12021" max="12021" width="19" style="197" customWidth="1"/>
    <col min="12022" max="12022" width="17.28515625" style="197" customWidth="1"/>
    <col min="12023" max="12023" width="15" style="197" customWidth="1"/>
    <col min="12024" max="12024" width="17.140625" style="197" customWidth="1"/>
    <col min="12025" max="12025" width="16.42578125" style="197" customWidth="1"/>
    <col min="12026" max="12026" width="16.5703125" style="197" customWidth="1"/>
    <col min="12027" max="12027" width="20.140625" style="197" customWidth="1"/>
    <col min="12028" max="12028" width="17" style="197" customWidth="1"/>
    <col min="12029" max="12029" width="16.42578125" style="197" customWidth="1"/>
    <col min="12030" max="12030" width="19.140625" style="197" customWidth="1"/>
    <col min="12031" max="12031" width="20.140625" style="197" customWidth="1"/>
    <col min="12032" max="12032" width="17" style="197" customWidth="1"/>
    <col min="12033" max="12033" width="14.42578125" style="197" bestFit="1" customWidth="1"/>
    <col min="12034" max="12034" width="10.7109375" style="197" customWidth="1"/>
    <col min="12035" max="12036" width="9.140625" style="197" customWidth="1"/>
    <col min="12037" max="12037" width="11.28515625" style="197" customWidth="1"/>
    <col min="12038" max="12272" width="9.140625" style="197"/>
    <col min="12273" max="12273" width="71.5703125" style="197" customWidth="1"/>
    <col min="12274" max="12274" width="21.28515625" style="197" customWidth="1"/>
    <col min="12275" max="12275" width="20" style="197" customWidth="1"/>
    <col min="12276" max="12276" width="17" style="197" customWidth="1"/>
    <col min="12277" max="12277" width="19" style="197" customWidth="1"/>
    <col min="12278" max="12278" width="17.28515625" style="197" customWidth="1"/>
    <col min="12279" max="12279" width="15" style="197" customWidth="1"/>
    <col min="12280" max="12280" width="17.140625" style="197" customWidth="1"/>
    <col min="12281" max="12281" width="16.42578125" style="197" customWidth="1"/>
    <col min="12282" max="12282" width="16.5703125" style="197" customWidth="1"/>
    <col min="12283" max="12283" width="20.140625" style="197" customWidth="1"/>
    <col min="12284" max="12284" width="17" style="197" customWidth="1"/>
    <col min="12285" max="12285" width="16.42578125" style="197" customWidth="1"/>
    <col min="12286" max="12286" width="19.140625" style="197" customWidth="1"/>
    <col min="12287" max="12287" width="20.140625" style="197" customWidth="1"/>
    <col min="12288" max="12288" width="17" style="197" customWidth="1"/>
    <col min="12289" max="12289" width="14.42578125" style="197" bestFit="1" customWidth="1"/>
    <col min="12290" max="12290" width="10.7109375" style="197" customWidth="1"/>
    <col min="12291" max="12292" width="9.140625" style="197" customWidth="1"/>
    <col min="12293" max="12293" width="11.28515625" style="197" customWidth="1"/>
    <col min="12294" max="12528" width="9.140625" style="197"/>
    <col min="12529" max="12529" width="71.5703125" style="197" customWidth="1"/>
    <col min="12530" max="12530" width="21.28515625" style="197" customWidth="1"/>
    <col min="12531" max="12531" width="20" style="197" customWidth="1"/>
    <col min="12532" max="12532" width="17" style="197" customWidth="1"/>
    <col min="12533" max="12533" width="19" style="197" customWidth="1"/>
    <col min="12534" max="12534" width="17.28515625" style="197" customWidth="1"/>
    <col min="12535" max="12535" width="15" style="197" customWidth="1"/>
    <col min="12536" max="12536" width="17.140625" style="197" customWidth="1"/>
    <col min="12537" max="12537" width="16.42578125" style="197" customWidth="1"/>
    <col min="12538" max="12538" width="16.5703125" style="197" customWidth="1"/>
    <col min="12539" max="12539" width="20.140625" style="197" customWidth="1"/>
    <col min="12540" max="12540" width="17" style="197" customWidth="1"/>
    <col min="12541" max="12541" width="16.42578125" style="197" customWidth="1"/>
    <col min="12542" max="12542" width="19.140625" style="197" customWidth="1"/>
    <col min="12543" max="12543" width="20.140625" style="197" customWidth="1"/>
    <col min="12544" max="12544" width="17" style="197" customWidth="1"/>
    <col min="12545" max="12545" width="14.42578125" style="197" bestFit="1" customWidth="1"/>
    <col min="12546" max="12546" width="10.7109375" style="197" customWidth="1"/>
    <col min="12547" max="12548" width="9.140625" style="197" customWidth="1"/>
    <col min="12549" max="12549" width="11.28515625" style="197" customWidth="1"/>
    <col min="12550" max="12784" width="9.140625" style="197"/>
    <col min="12785" max="12785" width="71.5703125" style="197" customWidth="1"/>
    <col min="12786" max="12786" width="21.28515625" style="197" customWidth="1"/>
    <col min="12787" max="12787" width="20" style="197" customWidth="1"/>
    <col min="12788" max="12788" width="17" style="197" customWidth="1"/>
    <col min="12789" max="12789" width="19" style="197" customWidth="1"/>
    <col min="12790" max="12790" width="17.28515625" style="197" customWidth="1"/>
    <col min="12791" max="12791" width="15" style="197" customWidth="1"/>
    <col min="12792" max="12792" width="17.140625" style="197" customWidth="1"/>
    <col min="12793" max="12793" width="16.42578125" style="197" customWidth="1"/>
    <col min="12794" max="12794" width="16.5703125" style="197" customWidth="1"/>
    <col min="12795" max="12795" width="20.140625" style="197" customWidth="1"/>
    <col min="12796" max="12796" width="17" style="197" customWidth="1"/>
    <col min="12797" max="12797" width="16.42578125" style="197" customWidth="1"/>
    <col min="12798" max="12798" width="19.140625" style="197" customWidth="1"/>
    <col min="12799" max="12799" width="20.140625" style="197" customWidth="1"/>
    <col min="12800" max="12800" width="17" style="197" customWidth="1"/>
    <col min="12801" max="12801" width="14.42578125" style="197" bestFit="1" customWidth="1"/>
    <col min="12802" max="12802" width="10.7109375" style="197" customWidth="1"/>
    <col min="12803" max="12804" width="9.140625" style="197" customWidth="1"/>
    <col min="12805" max="12805" width="11.28515625" style="197" customWidth="1"/>
    <col min="12806" max="13040" width="9.140625" style="197"/>
    <col min="13041" max="13041" width="71.5703125" style="197" customWidth="1"/>
    <col min="13042" max="13042" width="21.28515625" style="197" customWidth="1"/>
    <col min="13043" max="13043" width="20" style="197" customWidth="1"/>
    <col min="13044" max="13044" width="17" style="197" customWidth="1"/>
    <col min="13045" max="13045" width="19" style="197" customWidth="1"/>
    <col min="13046" max="13046" width="17.28515625" style="197" customWidth="1"/>
    <col min="13047" max="13047" width="15" style="197" customWidth="1"/>
    <col min="13048" max="13048" width="17.140625" style="197" customWidth="1"/>
    <col min="13049" max="13049" width="16.42578125" style="197" customWidth="1"/>
    <col min="13050" max="13050" width="16.5703125" style="197" customWidth="1"/>
    <col min="13051" max="13051" width="20.140625" style="197" customWidth="1"/>
    <col min="13052" max="13052" width="17" style="197" customWidth="1"/>
    <col min="13053" max="13053" width="16.42578125" style="197" customWidth="1"/>
    <col min="13054" max="13054" width="19.140625" style="197" customWidth="1"/>
    <col min="13055" max="13055" width="20.140625" style="197" customWidth="1"/>
    <col min="13056" max="13056" width="17" style="197" customWidth="1"/>
    <col min="13057" max="13057" width="14.42578125" style="197" bestFit="1" customWidth="1"/>
    <col min="13058" max="13058" width="10.7109375" style="197" customWidth="1"/>
    <col min="13059" max="13060" width="9.140625" style="197" customWidth="1"/>
    <col min="13061" max="13061" width="11.28515625" style="197" customWidth="1"/>
    <col min="13062" max="13296" width="9.140625" style="197"/>
    <col min="13297" max="13297" width="71.5703125" style="197" customWidth="1"/>
    <col min="13298" max="13298" width="21.28515625" style="197" customWidth="1"/>
    <col min="13299" max="13299" width="20" style="197" customWidth="1"/>
    <col min="13300" max="13300" width="17" style="197" customWidth="1"/>
    <col min="13301" max="13301" width="19" style="197" customWidth="1"/>
    <col min="13302" max="13302" width="17.28515625" style="197" customWidth="1"/>
    <col min="13303" max="13303" width="15" style="197" customWidth="1"/>
    <col min="13304" max="13304" width="17.140625" style="197" customWidth="1"/>
    <col min="13305" max="13305" width="16.42578125" style="197" customWidth="1"/>
    <col min="13306" max="13306" width="16.5703125" style="197" customWidth="1"/>
    <col min="13307" max="13307" width="20.140625" style="197" customWidth="1"/>
    <col min="13308" max="13308" width="17" style="197" customWidth="1"/>
    <col min="13309" max="13309" width="16.42578125" style="197" customWidth="1"/>
    <col min="13310" max="13310" width="19.140625" style="197" customWidth="1"/>
    <col min="13311" max="13311" width="20.140625" style="197" customWidth="1"/>
    <col min="13312" max="13312" width="17" style="197" customWidth="1"/>
    <col min="13313" max="13313" width="14.42578125" style="197" bestFit="1" customWidth="1"/>
    <col min="13314" max="13314" width="10.7109375" style="197" customWidth="1"/>
    <col min="13315" max="13316" width="9.140625" style="197" customWidth="1"/>
    <col min="13317" max="13317" width="11.28515625" style="197" customWidth="1"/>
    <col min="13318" max="13552" width="9.140625" style="197"/>
    <col min="13553" max="13553" width="71.5703125" style="197" customWidth="1"/>
    <col min="13554" max="13554" width="21.28515625" style="197" customWidth="1"/>
    <col min="13555" max="13555" width="20" style="197" customWidth="1"/>
    <col min="13556" max="13556" width="17" style="197" customWidth="1"/>
    <col min="13557" max="13557" width="19" style="197" customWidth="1"/>
    <col min="13558" max="13558" width="17.28515625" style="197" customWidth="1"/>
    <col min="13559" max="13559" width="15" style="197" customWidth="1"/>
    <col min="13560" max="13560" width="17.140625" style="197" customWidth="1"/>
    <col min="13561" max="13561" width="16.42578125" style="197" customWidth="1"/>
    <col min="13562" max="13562" width="16.5703125" style="197" customWidth="1"/>
    <col min="13563" max="13563" width="20.140625" style="197" customWidth="1"/>
    <col min="13564" max="13564" width="17" style="197" customWidth="1"/>
    <col min="13565" max="13565" width="16.42578125" style="197" customWidth="1"/>
    <col min="13566" max="13566" width="19.140625" style="197" customWidth="1"/>
    <col min="13567" max="13567" width="20.140625" style="197" customWidth="1"/>
    <col min="13568" max="13568" width="17" style="197" customWidth="1"/>
    <col min="13569" max="13569" width="14.42578125" style="197" bestFit="1" customWidth="1"/>
    <col min="13570" max="13570" width="10.7109375" style="197" customWidth="1"/>
    <col min="13571" max="13572" width="9.140625" style="197" customWidth="1"/>
    <col min="13573" max="13573" width="11.28515625" style="197" customWidth="1"/>
    <col min="13574" max="13808" width="9.140625" style="197"/>
    <col min="13809" max="13809" width="71.5703125" style="197" customWidth="1"/>
    <col min="13810" max="13810" width="21.28515625" style="197" customWidth="1"/>
    <col min="13811" max="13811" width="20" style="197" customWidth="1"/>
    <col min="13812" max="13812" width="17" style="197" customWidth="1"/>
    <col min="13813" max="13813" width="19" style="197" customWidth="1"/>
    <col min="13814" max="13814" width="17.28515625" style="197" customWidth="1"/>
    <col min="13815" max="13815" width="15" style="197" customWidth="1"/>
    <col min="13816" max="13816" width="17.140625" style="197" customWidth="1"/>
    <col min="13817" max="13817" width="16.42578125" style="197" customWidth="1"/>
    <col min="13818" max="13818" width="16.5703125" style="197" customWidth="1"/>
    <col min="13819" max="13819" width="20.140625" style="197" customWidth="1"/>
    <col min="13820" max="13820" width="17" style="197" customWidth="1"/>
    <col min="13821" max="13821" width="16.42578125" style="197" customWidth="1"/>
    <col min="13822" max="13822" width="19.140625" style="197" customWidth="1"/>
    <col min="13823" max="13823" width="20.140625" style="197" customWidth="1"/>
    <col min="13824" max="13824" width="17" style="197" customWidth="1"/>
    <col min="13825" max="13825" width="14.42578125" style="197" bestFit="1" customWidth="1"/>
    <col min="13826" max="13826" width="10.7109375" style="197" customWidth="1"/>
    <col min="13827" max="13828" width="9.140625" style="197" customWidth="1"/>
    <col min="13829" max="13829" width="11.28515625" style="197" customWidth="1"/>
    <col min="13830" max="14064" width="9.140625" style="197"/>
    <col min="14065" max="14065" width="71.5703125" style="197" customWidth="1"/>
    <col min="14066" max="14066" width="21.28515625" style="197" customWidth="1"/>
    <col min="14067" max="14067" width="20" style="197" customWidth="1"/>
    <col min="14068" max="14068" width="17" style="197" customWidth="1"/>
    <col min="14069" max="14069" width="19" style="197" customWidth="1"/>
    <col min="14070" max="14070" width="17.28515625" style="197" customWidth="1"/>
    <col min="14071" max="14071" width="15" style="197" customWidth="1"/>
    <col min="14072" max="14072" width="17.140625" style="197" customWidth="1"/>
    <col min="14073" max="14073" width="16.42578125" style="197" customWidth="1"/>
    <col min="14074" max="14074" width="16.5703125" style="197" customWidth="1"/>
    <col min="14075" max="14075" width="20.140625" style="197" customWidth="1"/>
    <col min="14076" max="14076" width="17" style="197" customWidth="1"/>
    <col min="14077" max="14077" width="16.42578125" style="197" customWidth="1"/>
    <col min="14078" max="14078" width="19.140625" style="197" customWidth="1"/>
    <col min="14079" max="14079" width="20.140625" style="197" customWidth="1"/>
    <col min="14080" max="14080" width="17" style="197" customWidth="1"/>
    <col min="14081" max="14081" width="14.42578125" style="197" bestFit="1" customWidth="1"/>
    <col min="14082" max="14082" width="10.7109375" style="197" customWidth="1"/>
    <col min="14083" max="14084" width="9.140625" style="197" customWidth="1"/>
    <col min="14085" max="14085" width="11.28515625" style="197" customWidth="1"/>
    <col min="14086" max="14320" width="9.140625" style="197"/>
    <col min="14321" max="14321" width="71.5703125" style="197" customWidth="1"/>
    <col min="14322" max="14322" width="21.28515625" style="197" customWidth="1"/>
    <col min="14323" max="14323" width="20" style="197" customWidth="1"/>
    <col min="14324" max="14324" width="17" style="197" customWidth="1"/>
    <col min="14325" max="14325" width="19" style="197" customWidth="1"/>
    <col min="14326" max="14326" width="17.28515625" style="197" customWidth="1"/>
    <col min="14327" max="14327" width="15" style="197" customWidth="1"/>
    <col min="14328" max="14328" width="17.140625" style="197" customWidth="1"/>
    <col min="14329" max="14329" width="16.42578125" style="197" customWidth="1"/>
    <col min="14330" max="14330" width="16.5703125" style="197" customWidth="1"/>
    <col min="14331" max="14331" width="20.140625" style="197" customWidth="1"/>
    <col min="14332" max="14332" width="17" style="197" customWidth="1"/>
    <col min="14333" max="14333" width="16.42578125" style="197" customWidth="1"/>
    <col min="14334" max="14334" width="19.140625" style="197" customWidth="1"/>
    <col min="14335" max="14335" width="20.140625" style="197" customWidth="1"/>
    <col min="14336" max="14336" width="17" style="197" customWidth="1"/>
    <col min="14337" max="14337" width="14.42578125" style="197" bestFit="1" customWidth="1"/>
    <col min="14338" max="14338" width="10.7109375" style="197" customWidth="1"/>
    <col min="14339" max="14340" width="9.140625" style="197" customWidth="1"/>
    <col min="14341" max="14341" width="11.28515625" style="197" customWidth="1"/>
    <col min="14342" max="14576" width="9.140625" style="197"/>
    <col min="14577" max="14577" width="71.5703125" style="197" customWidth="1"/>
    <col min="14578" max="14578" width="21.28515625" style="197" customWidth="1"/>
    <col min="14579" max="14579" width="20" style="197" customWidth="1"/>
    <col min="14580" max="14580" width="17" style="197" customWidth="1"/>
    <col min="14581" max="14581" width="19" style="197" customWidth="1"/>
    <col min="14582" max="14582" width="17.28515625" style="197" customWidth="1"/>
    <col min="14583" max="14583" width="15" style="197" customWidth="1"/>
    <col min="14584" max="14584" width="17.140625" style="197" customWidth="1"/>
    <col min="14585" max="14585" width="16.42578125" style="197" customWidth="1"/>
    <col min="14586" max="14586" width="16.5703125" style="197" customWidth="1"/>
    <col min="14587" max="14587" width="20.140625" style="197" customWidth="1"/>
    <col min="14588" max="14588" width="17" style="197" customWidth="1"/>
    <col min="14589" max="14589" width="16.42578125" style="197" customWidth="1"/>
    <col min="14590" max="14590" width="19.140625" style="197" customWidth="1"/>
    <col min="14591" max="14591" width="20.140625" style="197" customWidth="1"/>
    <col min="14592" max="14592" width="17" style="197" customWidth="1"/>
    <col min="14593" max="14593" width="14.42578125" style="197" bestFit="1" customWidth="1"/>
    <col min="14594" max="14594" width="10.7109375" style="197" customWidth="1"/>
    <col min="14595" max="14596" width="9.140625" style="197" customWidth="1"/>
    <col min="14597" max="14597" width="11.28515625" style="197" customWidth="1"/>
    <col min="14598" max="14832" width="9.140625" style="197"/>
    <col min="14833" max="14833" width="71.5703125" style="197" customWidth="1"/>
    <col min="14834" max="14834" width="21.28515625" style="197" customWidth="1"/>
    <col min="14835" max="14835" width="20" style="197" customWidth="1"/>
    <col min="14836" max="14836" width="17" style="197" customWidth="1"/>
    <col min="14837" max="14837" width="19" style="197" customWidth="1"/>
    <col min="14838" max="14838" width="17.28515625" style="197" customWidth="1"/>
    <col min="14839" max="14839" width="15" style="197" customWidth="1"/>
    <col min="14840" max="14840" width="17.140625" style="197" customWidth="1"/>
    <col min="14841" max="14841" width="16.42578125" style="197" customWidth="1"/>
    <col min="14842" max="14842" width="16.5703125" style="197" customWidth="1"/>
    <col min="14843" max="14843" width="20.140625" style="197" customWidth="1"/>
    <col min="14844" max="14844" width="17" style="197" customWidth="1"/>
    <col min="14845" max="14845" width="16.42578125" style="197" customWidth="1"/>
    <col min="14846" max="14846" width="19.140625" style="197" customWidth="1"/>
    <col min="14847" max="14847" width="20.140625" style="197" customWidth="1"/>
    <col min="14848" max="14848" width="17" style="197" customWidth="1"/>
    <col min="14849" max="14849" width="14.42578125" style="197" bestFit="1" customWidth="1"/>
    <col min="14850" max="14850" width="10.7109375" style="197" customWidth="1"/>
    <col min="14851" max="14852" width="9.140625" style="197" customWidth="1"/>
    <col min="14853" max="14853" width="11.28515625" style="197" customWidth="1"/>
    <col min="14854" max="15088" width="9.140625" style="197"/>
    <col min="15089" max="15089" width="71.5703125" style="197" customWidth="1"/>
    <col min="15090" max="15090" width="21.28515625" style="197" customWidth="1"/>
    <col min="15091" max="15091" width="20" style="197" customWidth="1"/>
    <col min="15092" max="15092" width="17" style="197" customWidth="1"/>
    <col min="15093" max="15093" width="19" style="197" customWidth="1"/>
    <col min="15094" max="15094" width="17.28515625" style="197" customWidth="1"/>
    <col min="15095" max="15095" width="15" style="197" customWidth="1"/>
    <col min="15096" max="15096" width="17.140625" style="197" customWidth="1"/>
    <col min="15097" max="15097" width="16.42578125" style="197" customWidth="1"/>
    <col min="15098" max="15098" width="16.5703125" style="197" customWidth="1"/>
    <col min="15099" max="15099" width="20.140625" style="197" customWidth="1"/>
    <col min="15100" max="15100" width="17" style="197" customWidth="1"/>
    <col min="15101" max="15101" width="16.42578125" style="197" customWidth="1"/>
    <col min="15102" max="15102" width="19.140625" style="197" customWidth="1"/>
    <col min="15103" max="15103" width="20.140625" style="197" customWidth="1"/>
    <col min="15104" max="15104" width="17" style="197" customWidth="1"/>
    <col min="15105" max="15105" width="14.42578125" style="197" bestFit="1" customWidth="1"/>
    <col min="15106" max="15106" width="10.7109375" style="197" customWidth="1"/>
    <col min="15107" max="15108" width="9.140625" style="197" customWidth="1"/>
    <col min="15109" max="15109" width="11.28515625" style="197" customWidth="1"/>
    <col min="15110" max="15344" width="9.140625" style="197"/>
    <col min="15345" max="15345" width="71.5703125" style="197" customWidth="1"/>
    <col min="15346" max="15346" width="21.28515625" style="197" customWidth="1"/>
    <col min="15347" max="15347" width="20" style="197" customWidth="1"/>
    <col min="15348" max="15348" width="17" style="197" customWidth="1"/>
    <col min="15349" max="15349" width="19" style="197" customWidth="1"/>
    <col min="15350" max="15350" width="17.28515625" style="197" customWidth="1"/>
    <col min="15351" max="15351" width="15" style="197" customWidth="1"/>
    <col min="15352" max="15352" width="17.140625" style="197" customWidth="1"/>
    <col min="15353" max="15353" width="16.42578125" style="197" customWidth="1"/>
    <col min="15354" max="15354" width="16.5703125" style="197" customWidth="1"/>
    <col min="15355" max="15355" width="20.140625" style="197" customWidth="1"/>
    <col min="15356" max="15356" width="17" style="197" customWidth="1"/>
    <col min="15357" max="15357" width="16.42578125" style="197" customWidth="1"/>
    <col min="15358" max="15358" width="19.140625" style="197" customWidth="1"/>
    <col min="15359" max="15359" width="20.140625" style="197" customWidth="1"/>
    <col min="15360" max="15360" width="17" style="197" customWidth="1"/>
    <col min="15361" max="15361" width="14.42578125" style="197" bestFit="1" customWidth="1"/>
    <col min="15362" max="15362" width="10.7109375" style="197" customWidth="1"/>
    <col min="15363" max="15364" width="9.140625" style="197" customWidth="1"/>
    <col min="15365" max="15365" width="11.28515625" style="197" customWidth="1"/>
    <col min="15366" max="15600" width="9.140625" style="197"/>
    <col min="15601" max="15601" width="71.5703125" style="197" customWidth="1"/>
    <col min="15602" max="15602" width="21.28515625" style="197" customWidth="1"/>
    <col min="15603" max="15603" width="20" style="197" customWidth="1"/>
    <col min="15604" max="15604" width="17" style="197" customWidth="1"/>
    <col min="15605" max="15605" width="19" style="197" customWidth="1"/>
    <col min="15606" max="15606" width="17.28515625" style="197" customWidth="1"/>
    <col min="15607" max="15607" width="15" style="197" customWidth="1"/>
    <col min="15608" max="15608" width="17.140625" style="197" customWidth="1"/>
    <col min="15609" max="15609" width="16.42578125" style="197" customWidth="1"/>
    <col min="15610" max="15610" width="16.5703125" style="197" customWidth="1"/>
    <col min="15611" max="15611" width="20.140625" style="197" customWidth="1"/>
    <col min="15612" max="15612" width="17" style="197" customWidth="1"/>
    <col min="15613" max="15613" width="16.42578125" style="197" customWidth="1"/>
    <col min="15614" max="15614" width="19.140625" style="197" customWidth="1"/>
    <col min="15615" max="15615" width="20.140625" style="197" customWidth="1"/>
    <col min="15616" max="15616" width="17" style="197" customWidth="1"/>
    <col min="15617" max="15617" width="14.42578125" style="197" bestFit="1" customWidth="1"/>
    <col min="15618" max="15618" width="10.7109375" style="197" customWidth="1"/>
    <col min="15619" max="15620" width="9.140625" style="197" customWidth="1"/>
    <col min="15621" max="15621" width="11.28515625" style="197" customWidth="1"/>
    <col min="15622" max="15856" width="9.140625" style="197"/>
    <col min="15857" max="15857" width="71.5703125" style="197" customWidth="1"/>
    <col min="15858" max="15858" width="21.28515625" style="197" customWidth="1"/>
    <col min="15859" max="15859" width="20" style="197" customWidth="1"/>
    <col min="15860" max="15860" width="17" style="197" customWidth="1"/>
    <col min="15861" max="15861" width="19" style="197" customWidth="1"/>
    <col min="15862" max="15862" width="17.28515625" style="197" customWidth="1"/>
    <col min="15863" max="15863" width="15" style="197" customWidth="1"/>
    <col min="15864" max="15864" width="17.140625" style="197" customWidth="1"/>
    <col min="15865" max="15865" width="16.42578125" style="197" customWidth="1"/>
    <col min="15866" max="15866" width="16.5703125" style="197" customWidth="1"/>
    <col min="15867" max="15867" width="20.140625" style="197" customWidth="1"/>
    <col min="15868" max="15868" width="17" style="197" customWidth="1"/>
    <col min="15869" max="15869" width="16.42578125" style="197" customWidth="1"/>
    <col min="15870" max="15870" width="19.140625" style="197" customWidth="1"/>
    <col min="15871" max="15871" width="20.140625" style="197" customWidth="1"/>
    <col min="15872" max="15872" width="17" style="197" customWidth="1"/>
    <col min="15873" max="15873" width="14.42578125" style="197" bestFit="1" customWidth="1"/>
    <col min="15874" max="15874" width="10.7109375" style="197" customWidth="1"/>
    <col min="15875" max="15876" width="9.140625" style="197" customWidth="1"/>
    <col min="15877" max="15877" width="11.28515625" style="197" customWidth="1"/>
    <col min="15878" max="16112" width="9.140625" style="197"/>
    <col min="16113" max="16113" width="71.5703125" style="197" customWidth="1"/>
    <col min="16114" max="16114" width="21.28515625" style="197" customWidth="1"/>
    <col min="16115" max="16115" width="20" style="197" customWidth="1"/>
    <col min="16116" max="16116" width="17" style="197" customWidth="1"/>
    <col min="16117" max="16117" width="19" style="197" customWidth="1"/>
    <col min="16118" max="16118" width="17.28515625" style="197" customWidth="1"/>
    <col min="16119" max="16119" width="15" style="197" customWidth="1"/>
    <col min="16120" max="16120" width="17.140625" style="197" customWidth="1"/>
    <col min="16121" max="16121" width="16.42578125" style="197" customWidth="1"/>
    <col min="16122" max="16122" width="16.5703125" style="197" customWidth="1"/>
    <col min="16123" max="16123" width="20.140625" style="197" customWidth="1"/>
    <col min="16124" max="16124" width="17" style="197" customWidth="1"/>
    <col min="16125" max="16125" width="16.42578125" style="197" customWidth="1"/>
    <col min="16126" max="16126" width="19.140625" style="197" customWidth="1"/>
    <col min="16127" max="16127" width="20.140625" style="197" customWidth="1"/>
    <col min="16128" max="16128" width="17" style="197" customWidth="1"/>
    <col min="16129" max="16129" width="14.42578125" style="197" bestFit="1" customWidth="1"/>
    <col min="16130" max="16130" width="10.7109375" style="197" customWidth="1"/>
    <col min="16131" max="16132" width="9.140625" style="197" customWidth="1"/>
    <col min="16133" max="16133" width="11.28515625" style="197" customWidth="1"/>
    <col min="16134" max="16384" width="9.140625" style="197"/>
  </cols>
  <sheetData>
    <row r="1" spans="1:30" ht="45.75" customHeight="1" x14ac:dyDescent="0.35">
      <c r="A1" s="1280"/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</row>
    <row r="2" spans="1:30" ht="47.25" customHeight="1" x14ac:dyDescent="0.35">
      <c r="A2" s="1281" t="s">
        <v>69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98"/>
      <c r="R2" s="198"/>
      <c r="S2" s="198"/>
      <c r="T2" s="198"/>
      <c r="U2" s="198"/>
      <c r="V2" s="198"/>
    </row>
    <row r="3" spans="1:30" ht="26.25" customHeight="1" x14ac:dyDescent="0.35">
      <c r="A3" s="1282" t="s">
        <v>94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</row>
    <row r="4" spans="1:30" ht="33" customHeight="1" thickBot="1" x14ac:dyDescent="0.45">
      <c r="A4" s="199"/>
    </row>
    <row r="5" spans="1:30" ht="33" customHeight="1" thickBot="1" x14ac:dyDescent="0.4">
      <c r="A5" s="1279" t="s">
        <v>7</v>
      </c>
      <c r="B5" s="1274" t="s">
        <v>0</v>
      </c>
      <c r="C5" s="1274"/>
      <c r="D5" s="1274"/>
      <c r="E5" s="1274" t="s">
        <v>1</v>
      </c>
      <c r="F5" s="1274"/>
      <c r="G5" s="1274"/>
      <c r="H5" s="1274" t="s">
        <v>2</v>
      </c>
      <c r="I5" s="1274"/>
      <c r="J5" s="1274"/>
      <c r="K5" s="1274" t="s">
        <v>3</v>
      </c>
      <c r="L5" s="1274"/>
      <c r="M5" s="1274"/>
      <c r="N5" s="1275" t="s">
        <v>22</v>
      </c>
      <c r="O5" s="1275"/>
      <c r="P5" s="1275"/>
    </row>
    <row r="6" spans="1:30" ht="99.75" customHeight="1" thickBot="1" x14ac:dyDescent="0.4">
      <c r="A6" s="1279"/>
      <c r="B6" s="803" t="s">
        <v>16</v>
      </c>
      <c r="C6" s="803" t="s">
        <v>17</v>
      </c>
      <c r="D6" s="804" t="s">
        <v>4</v>
      </c>
      <c r="E6" s="803" t="s">
        <v>16</v>
      </c>
      <c r="F6" s="803" t="s">
        <v>17</v>
      </c>
      <c r="G6" s="804" t="s">
        <v>4</v>
      </c>
      <c r="H6" s="803" t="s">
        <v>16</v>
      </c>
      <c r="I6" s="803" t="s">
        <v>17</v>
      </c>
      <c r="J6" s="804" t="s">
        <v>4</v>
      </c>
      <c r="K6" s="803" t="s">
        <v>16</v>
      </c>
      <c r="L6" s="803" t="s">
        <v>17</v>
      </c>
      <c r="M6" s="804" t="s">
        <v>4</v>
      </c>
      <c r="N6" s="803" t="s">
        <v>16</v>
      </c>
      <c r="O6" s="803" t="s">
        <v>17</v>
      </c>
      <c r="P6" s="805" t="s">
        <v>4</v>
      </c>
    </row>
    <row r="7" spans="1:30" ht="21.75" customHeight="1" thickBot="1" x14ac:dyDescent="0.4">
      <c r="A7" s="201"/>
      <c r="B7" s="202"/>
      <c r="C7" s="203"/>
      <c r="D7" s="204"/>
      <c r="E7" s="202"/>
      <c r="F7" s="203"/>
      <c r="G7" s="204"/>
      <c r="H7" s="202"/>
      <c r="I7" s="203"/>
      <c r="J7" s="204"/>
      <c r="K7" s="205"/>
      <c r="L7" s="203"/>
      <c r="M7" s="204"/>
      <c r="N7" s="206"/>
      <c r="O7" s="207"/>
      <c r="P7" s="368"/>
    </row>
    <row r="8" spans="1:30" ht="26.1" customHeight="1" thickBot="1" x14ac:dyDescent="0.4">
      <c r="A8" s="369" t="s">
        <v>13</v>
      </c>
      <c r="B8" s="527"/>
      <c r="C8" s="528"/>
      <c r="D8" s="529"/>
      <c r="E8" s="530"/>
      <c r="F8" s="528"/>
      <c r="G8" s="531"/>
      <c r="H8" s="527"/>
      <c r="I8" s="528"/>
      <c r="J8" s="529"/>
      <c r="K8" s="530"/>
      <c r="L8" s="528"/>
      <c r="M8" s="531"/>
      <c r="N8" s="532"/>
      <c r="O8" s="528"/>
      <c r="P8" s="533"/>
    </row>
    <row r="9" spans="1:30" ht="26.1" customHeight="1" thickBot="1" x14ac:dyDescent="0.4">
      <c r="A9" s="208" t="s">
        <v>51</v>
      </c>
      <c r="B9" s="534">
        <f t="shared" ref="B9:M9" si="0">SUM(B10:B16)</f>
        <v>0</v>
      </c>
      <c r="C9" s="534">
        <f t="shared" si="0"/>
        <v>58</v>
      </c>
      <c r="D9" s="534">
        <f t="shared" si="0"/>
        <v>58</v>
      </c>
      <c r="E9" s="534">
        <f t="shared" si="0"/>
        <v>0</v>
      </c>
      <c r="F9" s="534">
        <f t="shared" si="0"/>
        <v>2</v>
      </c>
      <c r="G9" s="534">
        <f t="shared" si="0"/>
        <v>2</v>
      </c>
      <c r="H9" s="534">
        <f t="shared" si="0"/>
        <v>4</v>
      </c>
      <c r="I9" s="534">
        <f t="shared" si="0"/>
        <v>45</v>
      </c>
      <c r="J9" s="534">
        <f t="shared" si="0"/>
        <v>49</v>
      </c>
      <c r="K9" s="534">
        <f t="shared" si="0"/>
        <v>3</v>
      </c>
      <c r="L9" s="534">
        <f t="shared" si="0"/>
        <v>11</v>
      </c>
      <c r="M9" s="535">
        <f t="shared" si="0"/>
        <v>14</v>
      </c>
      <c r="N9" s="536">
        <f>B9+E9+H9+K9</f>
        <v>7</v>
      </c>
      <c r="O9" s="537">
        <f>C9+F9+I9+L9</f>
        <v>116</v>
      </c>
      <c r="P9" s="1201">
        <f>SUM(N9:O9)</f>
        <v>123</v>
      </c>
    </row>
    <row r="10" spans="1:30" ht="25.5" customHeight="1" x14ac:dyDescent="0.4">
      <c r="A10" s="538" t="s">
        <v>59</v>
      </c>
      <c r="B10" s="539">
        <v>0</v>
      </c>
      <c r="C10" s="540">
        <v>25</v>
      </c>
      <c r="D10" s="541">
        <f t="shared" ref="D10:D16" si="1">C10+B10</f>
        <v>25</v>
      </c>
      <c r="E10" s="287">
        <v>0</v>
      </c>
      <c r="F10" s="287">
        <v>1</v>
      </c>
      <c r="G10" s="542">
        <v>1</v>
      </c>
      <c r="H10" s="287">
        <v>0</v>
      </c>
      <c r="I10" s="287">
        <v>18</v>
      </c>
      <c r="J10" s="542">
        <f t="shared" ref="J10:J16" si="2">I10+H10</f>
        <v>18</v>
      </c>
      <c r="K10" s="287">
        <v>0</v>
      </c>
      <c r="L10" s="287">
        <v>0</v>
      </c>
      <c r="M10" s="541">
        <f t="shared" ref="M10:M16" si="3">L10+K10</f>
        <v>0</v>
      </c>
      <c r="N10" s="543">
        <f t="shared" ref="N10:O16" si="4">B10+E10+H10+K10</f>
        <v>0</v>
      </c>
      <c r="O10" s="544">
        <f t="shared" si="4"/>
        <v>44</v>
      </c>
      <c r="P10" s="541">
        <f t="shared" ref="P10:P16" si="5">O10+N10</f>
        <v>44</v>
      </c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</row>
    <row r="11" spans="1:30" ht="25.5" customHeight="1" x14ac:dyDescent="0.4">
      <c r="A11" s="545" t="s">
        <v>70</v>
      </c>
      <c r="B11" s="546">
        <v>0</v>
      </c>
      <c r="C11" s="547">
        <v>24</v>
      </c>
      <c r="D11" s="548">
        <f t="shared" si="1"/>
        <v>24</v>
      </c>
      <c r="E11" s="287">
        <v>0</v>
      </c>
      <c r="F11" s="287">
        <v>0</v>
      </c>
      <c r="G11" s="549">
        <f t="shared" ref="G11:G16" si="6">F11+E11</f>
        <v>0</v>
      </c>
      <c r="H11" s="287">
        <v>3</v>
      </c>
      <c r="I11" s="287">
        <v>5</v>
      </c>
      <c r="J11" s="549">
        <f t="shared" si="2"/>
        <v>8</v>
      </c>
      <c r="K11" s="287">
        <v>1</v>
      </c>
      <c r="L11" s="287">
        <v>4</v>
      </c>
      <c r="M11" s="548">
        <f t="shared" si="3"/>
        <v>5</v>
      </c>
      <c r="N11" s="550">
        <f t="shared" si="4"/>
        <v>4</v>
      </c>
      <c r="O11" s="551">
        <f t="shared" si="4"/>
        <v>33</v>
      </c>
      <c r="P11" s="548">
        <f t="shared" si="5"/>
        <v>37</v>
      </c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</row>
    <row r="12" spans="1:30" ht="25.5" customHeight="1" x14ac:dyDescent="0.4">
      <c r="A12" s="545" t="s">
        <v>71</v>
      </c>
      <c r="B12" s="546">
        <v>0</v>
      </c>
      <c r="C12" s="547">
        <v>0</v>
      </c>
      <c r="D12" s="548">
        <f t="shared" si="1"/>
        <v>0</v>
      </c>
      <c r="E12" s="287">
        <v>0</v>
      </c>
      <c r="F12" s="287">
        <v>1</v>
      </c>
      <c r="G12" s="549">
        <f t="shared" si="6"/>
        <v>1</v>
      </c>
      <c r="H12" s="287">
        <v>0</v>
      </c>
      <c r="I12" s="287">
        <v>16</v>
      </c>
      <c r="J12" s="549">
        <f t="shared" si="2"/>
        <v>16</v>
      </c>
      <c r="K12" s="287">
        <v>0</v>
      </c>
      <c r="L12" s="287">
        <v>5</v>
      </c>
      <c r="M12" s="548">
        <f t="shared" si="3"/>
        <v>5</v>
      </c>
      <c r="N12" s="550">
        <f t="shared" si="4"/>
        <v>0</v>
      </c>
      <c r="O12" s="551">
        <f t="shared" si="4"/>
        <v>22</v>
      </c>
      <c r="P12" s="548">
        <f t="shared" si="5"/>
        <v>22</v>
      </c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</row>
    <row r="13" spans="1:30" ht="25.5" customHeight="1" x14ac:dyDescent="0.4">
      <c r="A13" s="545" t="s">
        <v>72</v>
      </c>
      <c r="B13" s="546">
        <v>0</v>
      </c>
      <c r="C13" s="547">
        <v>0</v>
      </c>
      <c r="D13" s="548">
        <f t="shared" si="1"/>
        <v>0</v>
      </c>
      <c r="E13" s="552">
        <v>0</v>
      </c>
      <c r="F13" s="552">
        <v>0</v>
      </c>
      <c r="G13" s="548">
        <f t="shared" si="6"/>
        <v>0</v>
      </c>
      <c r="H13" s="552">
        <v>0</v>
      </c>
      <c r="I13" s="552">
        <v>0</v>
      </c>
      <c r="J13" s="548">
        <f t="shared" si="2"/>
        <v>0</v>
      </c>
      <c r="K13" s="552">
        <v>0</v>
      </c>
      <c r="L13" s="552">
        <v>0</v>
      </c>
      <c r="M13" s="548">
        <f t="shared" si="3"/>
        <v>0</v>
      </c>
      <c r="N13" s="550">
        <f t="shared" si="4"/>
        <v>0</v>
      </c>
      <c r="O13" s="551">
        <f t="shared" si="4"/>
        <v>0</v>
      </c>
      <c r="P13" s="548">
        <f t="shared" si="5"/>
        <v>0</v>
      </c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</row>
    <row r="14" spans="1:30" ht="25.5" customHeight="1" x14ac:dyDescent="0.4">
      <c r="A14" s="545" t="s">
        <v>73</v>
      </c>
      <c r="B14" s="546">
        <v>0</v>
      </c>
      <c r="C14" s="547">
        <v>0</v>
      </c>
      <c r="D14" s="548">
        <f t="shared" si="1"/>
        <v>0</v>
      </c>
      <c r="E14" s="552">
        <v>0</v>
      </c>
      <c r="F14" s="552">
        <v>0</v>
      </c>
      <c r="G14" s="548">
        <f t="shared" si="6"/>
        <v>0</v>
      </c>
      <c r="H14" s="552">
        <v>0</v>
      </c>
      <c r="I14" s="552">
        <v>0</v>
      </c>
      <c r="J14" s="548">
        <f t="shared" si="2"/>
        <v>0</v>
      </c>
      <c r="K14" s="552">
        <v>0</v>
      </c>
      <c r="L14" s="552">
        <v>0</v>
      </c>
      <c r="M14" s="548">
        <f t="shared" si="3"/>
        <v>0</v>
      </c>
      <c r="N14" s="550">
        <f t="shared" si="4"/>
        <v>0</v>
      </c>
      <c r="O14" s="551">
        <f t="shared" si="4"/>
        <v>0</v>
      </c>
      <c r="P14" s="548">
        <f t="shared" si="5"/>
        <v>0</v>
      </c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</row>
    <row r="15" spans="1:30" ht="25.5" customHeight="1" x14ac:dyDescent="0.4">
      <c r="A15" s="545" t="s">
        <v>24</v>
      </c>
      <c r="B15" s="546">
        <v>0</v>
      </c>
      <c r="C15" s="547">
        <v>9</v>
      </c>
      <c r="D15" s="548">
        <f t="shared" si="1"/>
        <v>9</v>
      </c>
      <c r="E15" s="552">
        <v>0</v>
      </c>
      <c r="F15" s="552">
        <v>0</v>
      </c>
      <c r="G15" s="548">
        <f t="shared" si="6"/>
        <v>0</v>
      </c>
      <c r="H15" s="552">
        <v>1</v>
      </c>
      <c r="I15" s="552">
        <v>6</v>
      </c>
      <c r="J15" s="548">
        <f t="shared" si="2"/>
        <v>7</v>
      </c>
      <c r="K15" s="552">
        <v>2</v>
      </c>
      <c r="L15" s="552">
        <v>1</v>
      </c>
      <c r="M15" s="548">
        <f t="shared" si="3"/>
        <v>3</v>
      </c>
      <c r="N15" s="550">
        <f t="shared" si="4"/>
        <v>3</v>
      </c>
      <c r="O15" s="551">
        <f t="shared" si="4"/>
        <v>16</v>
      </c>
      <c r="P15" s="548">
        <f t="shared" si="5"/>
        <v>19</v>
      </c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</row>
    <row r="16" spans="1:30" ht="26.1" customHeight="1" thickBot="1" x14ac:dyDescent="0.45">
      <c r="A16" s="545" t="s">
        <v>74</v>
      </c>
      <c r="B16" s="553">
        <v>0</v>
      </c>
      <c r="C16" s="554">
        <v>0</v>
      </c>
      <c r="D16" s="555">
        <f t="shared" si="1"/>
        <v>0</v>
      </c>
      <c r="E16" s="552">
        <v>0</v>
      </c>
      <c r="F16" s="552">
        <v>0</v>
      </c>
      <c r="G16" s="548">
        <f t="shared" si="6"/>
        <v>0</v>
      </c>
      <c r="H16" s="552">
        <v>0</v>
      </c>
      <c r="I16" s="552">
        <v>0</v>
      </c>
      <c r="J16" s="548">
        <f t="shared" si="2"/>
        <v>0</v>
      </c>
      <c r="K16" s="552">
        <v>0</v>
      </c>
      <c r="L16" s="552">
        <v>1</v>
      </c>
      <c r="M16" s="548">
        <f t="shared" si="3"/>
        <v>1</v>
      </c>
      <c r="N16" s="556">
        <f t="shared" si="4"/>
        <v>0</v>
      </c>
      <c r="O16" s="557">
        <f t="shared" si="4"/>
        <v>1</v>
      </c>
      <c r="P16" s="548">
        <f t="shared" si="5"/>
        <v>1</v>
      </c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</row>
    <row r="17" spans="1:16" ht="26.1" customHeight="1" thickBot="1" x14ac:dyDescent="0.4">
      <c r="A17" s="209" t="s">
        <v>52</v>
      </c>
      <c r="B17" s="558">
        <f t="shared" ref="B17:M17" si="7">SUM(B18:B24)</f>
        <v>71</v>
      </c>
      <c r="C17" s="559">
        <f t="shared" si="7"/>
        <v>120</v>
      </c>
      <c r="D17" s="560">
        <f t="shared" si="7"/>
        <v>191</v>
      </c>
      <c r="E17" s="561">
        <f t="shared" si="7"/>
        <v>72</v>
      </c>
      <c r="F17" s="534">
        <f t="shared" si="7"/>
        <v>112</v>
      </c>
      <c r="G17" s="534">
        <f t="shared" si="7"/>
        <v>184</v>
      </c>
      <c r="H17" s="534">
        <f t="shared" si="7"/>
        <v>55</v>
      </c>
      <c r="I17" s="534">
        <f t="shared" si="7"/>
        <v>55</v>
      </c>
      <c r="J17" s="534">
        <f t="shared" si="7"/>
        <v>110</v>
      </c>
      <c r="K17" s="534">
        <f t="shared" si="7"/>
        <v>42</v>
      </c>
      <c r="L17" s="534">
        <f t="shared" si="7"/>
        <v>20</v>
      </c>
      <c r="M17" s="535">
        <f t="shared" si="7"/>
        <v>62</v>
      </c>
      <c r="N17" s="562">
        <f>B17+E17+H17+K17</f>
        <v>240</v>
      </c>
      <c r="O17" s="563">
        <f>C17+F17+I17+L17</f>
        <v>307</v>
      </c>
      <c r="P17" s="1201">
        <f>SUM(N17:O17)</f>
        <v>547</v>
      </c>
    </row>
    <row r="18" spans="1:16" ht="27" customHeight="1" x14ac:dyDescent="0.4">
      <c r="A18" s="538" t="s">
        <v>59</v>
      </c>
      <c r="B18" s="564">
        <v>8</v>
      </c>
      <c r="C18" s="565">
        <v>29</v>
      </c>
      <c r="D18" s="566">
        <f t="shared" ref="D18:D24" si="8">C18+B18</f>
        <v>37</v>
      </c>
      <c r="E18" s="567">
        <v>8</v>
      </c>
      <c r="F18" s="552">
        <v>23</v>
      </c>
      <c r="G18" s="541">
        <f t="shared" ref="G18:G24" si="9">F18+E18</f>
        <v>31</v>
      </c>
      <c r="H18" s="552">
        <v>7</v>
      </c>
      <c r="I18" s="552">
        <v>19</v>
      </c>
      <c r="J18" s="541">
        <f t="shared" ref="J18:J24" si="10">I18+H18</f>
        <v>26</v>
      </c>
      <c r="K18" s="552">
        <v>0</v>
      </c>
      <c r="L18" s="552">
        <v>0</v>
      </c>
      <c r="M18" s="541">
        <f t="shared" ref="M18:M24" si="11">L18+K18</f>
        <v>0</v>
      </c>
      <c r="N18" s="543">
        <f t="shared" ref="N18:O24" si="12">B18+E18+H18+K18</f>
        <v>23</v>
      </c>
      <c r="O18" s="544">
        <f t="shared" si="12"/>
        <v>71</v>
      </c>
      <c r="P18" s="541">
        <f t="shared" ref="P18:P24" si="13">O18+N18</f>
        <v>94</v>
      </c>
    </row>
    <row r="19" spans="1:16" ht="25.5" customHeight="1" x14ac:dyDescent="0.4">
      <c r="A19" s="545" t="s">
        <v>70</v>
      </c>
      <c r="B19" s="568">
        <v>23</v>
      </c>
      <c r="C19" s="569">
        <v>48</v>
      </c>
      <c r="D19" s="570">
        <f t="shared" si="8"/>
        <v>71</v>
      </c>
      <c r="E19" s="567">
        <v>24</v>
      </c>
      <c r="F19" s="552">
        <v>22</v>
      </c>
      <c r="G19" s="548">
        <f t="shared" si="9"/>
        <v>46</v>
      </c>
      <c r="H19" s="552">
        <v>17</v>
      </c>
      <c r="I19" s="552">
        <v>8</v>
      </c>
      <c r="J19" s="548">
        <f t="shared" si="10"/>
        <v>25</v>
      </c>
      <c r="K19" s="552">
        <v>17</v>
      </c>
      <c r="L19" s="552">
        <v>7</v>
      </c>
      <c r="M19" s="548">
        <f t="shared" si="11"/>
        <v>24</v>
      </c>
      <c r="N19" s="550">
        <f t="shared" si="12"/>
        <v>81</v>
      </c>
      <c r="O19" s="551">
        <f t="shared" si="12"/>
        <v>85</v>
      </c>
      <c r="P19" s="548">
        <f t="shared" si="13"/>
        <v>166</v>
      </c>
    </row>
    <row r="20" spans="1:16" ht="25.5" customHeight="1" x14ac:dyDescent="0.4">
      <c r="A20" s="545" t="s">
        <v>71</v>
      </c>
      <c r="B20" s="568">
        <v>0</v>
      </c>
      <c r="C20" s="569">
        <v>0</v>
      </c>
      <c r="D20" s="570">
        <f t="shared" si="8"/>
        <v>0</v>
      </c>
      <c r="E20" s="567">
        <v>0</v>
      </c>
      <c r="F20" s="552">
        <v>37</v>
      </c>
      <c r="G20" s="548">
        <f t="shared" si="9"/>
        <v>37</v>
      </c>
      <c r="H20" s="552">
        <v>0</v>
      </c>
      <c r="I20" s="552">
        <v>16</v>
      </c>
      <c r="J20" s="548">
        <f t="shared" si="10"/>
        <v>16</v>
      </c>
      <c r="K20" s="552">
        <v>1</v>
      </c>
      <c r="L20" s="552">
        <v>8</v>
      </c>
      <c r="M20" s="548">
        <f t="shared" si="11"/>
        <v>9</v>
      </c>
      <c r="N20" s="550">
        <f t="shared" si="12"/>
        <v>1</v>
      </c>
      <c r="O20" s="551">
        <f t="shared" si="12"/>
        <v>61</v>
      </c>
      <c r="P20" s="548">
        <f t="shared" si="13"/>
        <v>62</v>
      </c>
    </row>
    <row r="21" spans="1:16" ht="24" customHeight="1" x14ac:dyDescent="0.4">
      <c r="A21" s="545" t="s">
        <v>72</v>
      </c>
      <c r="B21" s="568">
        <v>10</v>
      </c>
      <c r="C21" s="569">
        <v>0</v>
      </c>
      <c r="D21" s="570">
        <f t="shared" si="8"/>
        <v>10</v>
      </c>
      <c r="E21" s="567">
        <v>8</v>
      </c>
      <c r="F21" s="552">
        <v>0</v>
      </c>
      <c r="G21" s="548">
        <f t="shared" si="9"/>
        <v>8</v>
      </c>
      <c r="H21" s="552">
        <v>4</v>
      </c>
      <c r="I21" s="552">
        <v>0</v>
      </c>
      <c r="J21" s="548">
        <f t="shared" si="10"/>
        <v>4</v>
      </c>
      <c r="K21" s="552">
        <v>6</v>
      </c>
      <c r="L21" s="552">
        <v>0</v>
      </c>
      <c r="M21" s="548">
        <f t="shared" si="11"/>
        <v>6</v>
      </c>
      <c r="N21" s="550">
        <f t="shared" si="12"/>
        <v>28</v>
      </c>
      <c r="O21" s="551">
        <f t="shared" si="12"/>
        <v>0</v>
      </c>
      <c r="P21" s="548">
        <f t="shared" si="13"/>
        <v>28</v>
      </c>
    </row>
    <row r="22" spans="1:16" ht="25.5" customHeight="1" x14ac:dyDescent="0.4">
      <c r="A22" s="545" t="s">
        <v>73</v>
      </c>
      <c r="B22" s="568">
        <v>9</v>
      </c>
      <c r="C22" s="569">
        <v>0</v>
      </c>
      <c r="D22" s="570">
        <f t="shared" si="8"/>
        <v>9</v>
      </c>
      <c r="E22" s="567">
        <v>10</v>
      </c>
      <c r="F22" s="552">
        <v>1</v>
      </c>
      <c r="G22" s="548">
        <f t="shared" si="9"/>
        <v>11</v>
      </c>
      <c r="H22" s="552">
        <v>1</v>
      </c>
      <c r="I22" s="552">
        <v>2</v>
      </c>
      <c r="J22" s="548">
        <f t="shared" si="10"/>
        <v>3</v>
      </c>
      <c r="K22" s="552">
        <v>4</v>
      </c>
      <c r="L22" s="552">
        <v>0</v>
      </c>
      <c r="M22" s="548">
        <f t="shared" si="11"/>
        <v>4</v>
      </c>
      <c r="N22" s="550">
        <f t="shared" si="12"/>
        <v>24</v>
      </c>
      <c r="O22" s="551">
        <f t="shared" si="12"/>
        <v>3</v>
      </c>
      <c r="P22" s="548">
        <f t="shared" si="13"/>
        <v>27</v>
      </c>
    </row>
    <row r="23" spans="1:16" ht="24" customHeight="1" x14ac:dyDescent="0.4">
      <c r="A23" s="545" t="s">
        <v>24</v>
      </c>
      <c r="B23" s="288">
        <v>13</v>
      </c>
      <c r="C23" s="571">
        <v>31</v>
      </c>
      <c r="D23" s="570">
        <f t="shared" si="8"/>
        <v>44</v>
      </c>
      <c r="E23" s="572">
        <v>13</v>
      </c>
      <c r="F23" s="287">
        <v>26</v>
      </c>
      <c r="G23" s="549">
        <f t="shared" si="9"/>
        <v>39</v>
      </c>
      <c r="H23" s="287">
        <v>18</v>
      </c>
      <c r="I23" s="287">
        <v>8</v>
      </c>
      <c r="J23" s="549">
        <f t="shared" si="10"/>
        <v>26</v>
      </c>
      <c r="K23" s="287">
        <v>8</v>
      </c>
      <c r="L23" s="287">
        <v>4</v>
      </c>
      <c r="M23" s="548">
        <f t="shared" si="11"/>
        <v>12</v>
      </c>
      <c r="N23" s="550">
        <f t="shared" si="12"/>
        <v>52</v>
      </c>
      <c r="O23" s="551">
        <f t="shared" si="12"/>
        <v>69</v>
      </c>
      <c r="P23" s="548">
        <f t="shared" si="13"/>
        <v>121</v>
      </c>
    </row>
    <row r="24" spans="1:16" ht="26.1" customHeight="1" thickBot="1" x14ac:dyDescent="0.45">
      <c r="A24" s="545" t="s">
        <v>74</v>
      </c>
      <c r="B24" s="289">
        <v>8</v>
      </c>
      <c r="C24" s="573">
        <v>12</v>
      </c>
      <c r="D24" s="574">
        <f t="shared" si="8"/>
        <v>20</v>
      </c>
      <c r="E24" s="572">
        <v>9</v>
      </c>
      <c r="F24" s="287">
        <v>3</v>
      </c>
      <c r="G24" s="549">
        <f t="shared" si="9"/>
        <v>12</v>
      </c>
      <c r="H24" s="287">
        <v>8</v>
      </c>
      <c r="I24" s="287">
        <v>2</v>
      </c>
      <c r="J24" s="549">
        <f t="shared" si="10"/>
        <v>10</v>
      </c>
      <c r="K24" s="287">
        <v>6</v>
      </c>
      <c r="L24" s="287">
        <v>1</v>
      </c>
      <c r="M24" s="548">
        <f t="shared" si="11"/>
        <v>7</v>
      </c>
      <c r="N24" s="556">
        <f t="shared" si="12"/>
        <v>31</v>
      </c>
      <c r="O24" s="557">
        <f t="shared" si="12"/>
        <v>18</v>
      </c>
      <c r="P24" s="548">
        <f t="shared" si="13"/>
        <v>49</v>
      </c>
    </row>
    <row r="25" spans="1:16" ht="29.25" customHeight="1" thickBot="1" x14ac:dyDescent="0.4">
      <c r="A25" s="391" t="s">
        <v>10</v>
      </c>
      <c r="B25" s="575">
        <f t="shared" ref="B25:P25" si="14">B17+B9</f>
        <v>71</v>
      </c>
      <c r="C25" s="576">
        <f t="shared" si="14"/>
        <v>178</v>
      </c>
      <c r="D25" s="577">
        <f t="shared" si="14"/>
        <v>249</v>
      </c>
      <c r="E25" s="561">
        <f t="shared" si="14"/>
        <v>72</v>
      </c>
      <c r="F25" s="534">
        <f t="shared" si="14"/>
        <v>114</v>
      </c>
      <c r="G25" s="534">
        <f t="shared" si="14"/>
        <v>186</v>
      </c>
      <c r="H25" s="534">
        <f t="shared" si="14"/>
        <v>59</v>
      </c>
      <c r="I25" s="534">
        <f t="shared" si="14"/>
        <v>100</v>
      </c>
      <c r="J25" s="534">
        <f t="shared" si="14"/>
        <v>159</v>
      </c>
      <c r="K25" s="534">
        <f t="shared" si="14"/>
        <v>45</v>
      </c>
      <c r="L25" s="534">
        <f t="shared" si="14"/>
        <v>31</v>
      </c>
      <c r="M25" s="535">
        <f t="shared" si="14"/>
        <v>76</v>
      </c>
      <c r="N25" s="578">
        <f t="shared" si="14"/>
        <v>247</v>
      </c>
      <c r="O25" s="534">
        <f t="shared" si="14"/>
        <v>423</v>
      </c>
      <c r="P25" s="579">
        <f t="shared" si="14"/>
        <v>670</v>
      </c>
    </row>
    <row r="26" spans="1:16" ht="26.1" customHeight="1" thickBot="1" x14ac:dyDescent="0.4">
      <c r="A26" s="391" t="s">
        <v>14</v>
      </c>
      <c r="B26" s="580"/>
      <c r="C26" s="581"/>
      <c r="D26" s="582"/>
      <c r="E26" s="583"/>
      <c r="F26" s="581"/>
      <c r="G26" s="584"/>
      <c r="H26" s="580"/>
      <c r="I26" s="581"/>
      <c r="J26" s="582"/>
      <c r="K26" s="583"/>
      <c r="L26" s="581"/>
      <c r="M26" s="584"/>
      <c r="N26" s="210"/>
      <c r="O26" s="211"/>
      <c r="P26" s="212"/>
    </row>
    <row r="27" spans="1:16" ht="26.1" customHeight="1" thickBot="1" x14ac:dyDescent="0.4">
      <c r="A27" s="391" t="s">
        <v>9</v>
      </c>
      <c r="B27" s="585"/>
      <c r="C27" s="586"/>
      <c r="D27" s="587"/>
      <c r="E27" s="588"/>
      <c r="F27" s="586"/>
      <c r="G27" s="589"/>
      <c r="H27" s="585"/>
      <c r="I27" s="586" t="s">
        <v>5</v>
      </c>
      <c r="J27" s="587"/>
      <c r="K27" s="588"/>
      <c r="L27" s="586"/>
      <c r="M27" s="589"/>
      <c r="N27" s="590"/>
      <c r="O27" s="591"/>
      <c r="P27" s="592"/>
    </row>
    <row r="28" spans="1:16" ht="25.5" customHeight="1" thickBot="1" x14ac:dyDescent="0.4">
      <c r="A28" s="208" t="s">
        <v>51</v>
      </c>
      <c r="B28" s="534">
        <f t="shared" ref="B28:M43" si="15">B9-B46</f>
        <v>0</v>
      </c>
      <c r="C28" s="534">
        <f t="shared" si="15"/>
        <v>58</v>
      </c>
      <c r="D28" s="534">
        <f t="shared" si="15"/>
        <v>58</v>
      </c>
      <c r="E28" s="534">
        <f t="shared" si="15"/>
        <v>0</v>
      </c>
      <c r="F28" s="534">
        <f t="shared" si="15"/>
        <v>2</v>
      </c>
      <c r="G28" s="534">
        <f t="shared" si="15"/>
        <v>2</v>
      </c>
      <c r="H28" s="534">
        <f t="shared" si="15"/>
        <v>4</v>
      </c>
      <c r="I28" s="534">
        <f t="shared" si="15"/>
        <v>44</v>
      </c>
      <c r="J28" s="534">
        <f t="shared" si="15"/>
        <v>48</v>
      </c>
      <c r="K28" s="534">
        <f t="shared" si="15"/>
        <v>3</v>
      </c>
      <c r="L28" s="534">
        <f t="shared" si="15"/>
        <v>11</v>
      </c>
      <c r="M28" s="535">
        <f t="shared" si="15"/>
        <v>14</v>
      </c>
      <c r="N28" s="593">
        <f>B28+E28+H28+K28</f>
        <v>7</v>
      </c>
      <c r="O28" s="594">
        <f>C28+F28+I28+L28</f>
        <v>115</v>
      </c>
      <c r="P28" s="595">
        <f>SUM(N28:O28)</f>
        <v>122</v>
      </c>
    </row>
    <row r="29" spans="1:16" ht="25.5" customHeight="1" x14ac:dyDescent="0.35">
      <c r="A29" s="538" t="s">
        <v>59</v>
      </c>
      <c r="B29" s="539">
        <f t="shared" si="15"/>
        <v>0</v>
      </c>
      <c r="C29" s="539">
        <f t="shared" si="15"/>
        <v>25</v>
      </c>
      <c r="D29" s="539">
        <f t="shared" si="15"/>
        <v>25</v>
      </c>
      <c r="E29" s="539">
        <f t="shared" si="15"/>
        <v>0</v>
      </c>
      <c r="F29" s="539">
        <f t="shared" si="15"/>
        <v>1</v>
      </c>
      <c r="G29" s="539">
        <f t="shared" si="15"/>
        <v>1</v>
      </c>
      <c r="H29" s="539">
        <f t="shared" si="15"/>
        <v>0</v>
      </c>
      <c r="I29" s="539">
        <f t="shared" si="15"/>
        <v>17</v>
      </c>
      <c r="J29" s="539">
        <f t="shared" si="15"/>
        <v>17</v>
      </c>
      <c r="K29" s="539">
        <f t="shared" si="15"/>
        <v>0</v>
      </c>
      <c r="L29" s="539">
        <f t="shared" si="15"/>
        <v>0</v>
      </c>
      <c r="M29" s="596">
        <f t="shared" si="15"/>
        <v>0</v>
      </c>
      <c r="N29" s="543">
        <f t="shared" ref="N29:O35" si="16">B29+E29+H29+K29</f>
        <v>0</v>
      </c>
      <c r="O29" s="544">
        <f t="shared" si="16"/>
        <v>43</v>
      </c>
      <c r="P29" s="597">
        <f t="shared" ref="P29:P35" si="17">SUM(N29:O29)</f>
        <v>43</v>
      </c>
    </row>
    <row r="30" spans="1:16" ht="25.5" customHeight="1" x14ac:dyDescent="0.35">
      <c r="A30" s="545" t="s">
        <v>70</v>
      </c>
      <c r="B30" s="546">
        <f t="shared" si="15"/>
        <v>0</v>
      </c>
      <c r="C30" s="546">
        <f t="shared" si="15"/>
        <v>24</v>
      </c>
      <c r="D30" s="546">
        <f t="shared" si="15"/>
        <v>24</v>
      </c>
      <c r="E30" s="546">
        <f t="shared" si="15"/>
        <v>0</v>
      </c>
      <c r="F30" s="546">
        <f t="shared" si="15"/>
        <v>0</v>
      </c>
      <c r="G30" s="546">
        <f t="shared" si="15"/>
        <v>0</v>
      </c>
      <c r="H30" s="546">
        <f t="shared" si="15"/>
        <v>3</v>
      </c>
      <c r="I30" s="546">
        <f t="shared" si="15"/>
        <v>5</v>
      </c>
      <c r="J30" s="546">
        <f t="shared" si="15"/>
        <v>8</v>
      </c>
      <c r="K30" s="546">
        <f t="shared" si="15"/>
        <v>1</v>
      </c>
      <c r="L30" s="546">
        <f t="shared" si="15"/>
        <v>4</v>
      </c>
      <c r="M30" s="598">
        <f t="shared" si="15"/>
        <v>5</v>
      </c>
      <c r="N30" s="550">
        <f t="shared" si="16"/>
        <v>4</v>
      </c>
      <c r="O30" s="551">
        <f t="shared" si="16"/>
        <v>33</v>
      </c>
      <c r="P30" s="599">
        <f t="shared" si="17"/>
        <v>37</v>
      </c>
    </row>
    <row r="31" spans="1:16" ht="25.5" customHeight="1" x14ac:dyDescent="0.35">
      <c r="A31" s="545" t="s">
        <v>71</v>
      </c>
      <c r="B31" s="546">
        <f t="shared" si="15"/>
        <v>0</v>
      </c>
      <c r="C31" s="546">
        <f t="shared" si="15"/>
        <v>0</v>
      </c>
      <c r="D31" s="546">
        <f t="shared" si="15"/>
        <v>0</v>
      </c>
      <c r="E31" s="546">
        <f t="shared" si="15"/>
        <v>0</v>
      </c>
      <c r="F31" s="546">
        <f t="shared" si="15"/>
        <v>1</v>
      </c>
      <c r="G31" s="546">
        <f t="shared" si="15"/>
        <v>1</v>
      </c>
      <c r="H31" s="546">
        <f t="shared" si="15"/>
        <v>0</v>
      </c>
      <c r="I31" s="546">
        <f t="shared" si="15"/>
        <v>16</v>
      </c>
      <c r="J31" s="546">
        <f t="shared" si="15"/>
        <v>16</v>
      </c>
      <c r="K31" s="546">
        <f t="shared" si="15"/>
        <v>0</v>
      </c>
      <c r="L31" s="546">
        <f t="shared" si="15"/>
        <v>5</v>
      </c>
      <c r="M31" s="598">
        <f t="shared" si="15"/>
        <v>5</v>
      </c>
      <c r="N31" s="550">
        <f t="shared" si="16"/>
        <v>0</v>
      </c>
      <c r="O31" s="551">
        <f t="shared" si="16"/>
        <v>22</v>
      </c>
      <c r="P31" s="599">
        <f t="shared" si="17"/>
        <v>22</v>
      </c>
    </row>
    <row r="32" spans="1:16" ht="25.5" customHeight="1" x14ac:dyDescent="0.35">
      <c r="A32" s="545" t="s">
        <v>72</v>
      </c>
      <c r="B32" s="546">
        <f t="shared" si="15"/>
        <v>0</v>
      </c>
      <c r="C32" s="546">
        <f t="shared" si="15"/>
        <v>0</v>
      </c>
      <c r="D32" s="546">
        <f t="shared" si="15"/>
        <v>0</v>
      </c>
      <c r="E32" s="546">
        <f t="shared" si="15"/>
        <v>0</v>
      </c>
      <c r="F32" s="546">
        <f t="shared" si="15"/>
        <v>0</v>
      </c>
      <c r="G32" s="546">
        <f t="shared" si="15"/>
        <v>0</v>
      </c>
      <c r="H32" s="546">
        <f t="shared" si="15"/>
        <v>0</v>
      </c>
      <c r="I32" s="546">
        <f t="shared" si="15"/>
        <v>0</v>
      </c>
      <c r="J32" s="546">
        <f t="shared" si="15"/>
        <v>0</v>
      </c>
      <c r="K32" s="546">
        <f t="shared" si="15"/>
        <v>0</v>
      </c>
      <c r="L32" s="546">
        <f t="shared" si="15"/>
        <v>0</v>
      </c>
      <c r="M32" s="598">
        <f t="shared" si="15"/>
        <v>0</v>
      </c>
      <c r="N32" s="550">
        <f t="shared" si="16"/>
        <v>0</v>
      </c>
      <c r="O32" s="551">
        <f t="shared" si="16"/>
        <v>0</v>
      </c>
      <c r="P32" s="599">
        <f t="shared" si="17"/>
        <v>0</v>
      </c>
    </row>
    <row r="33" spans="1:16" ht="25.5" customHeight="1" x14ac:dyDescent="0.35">
      <c r="A33" s="545" t="s">
        <v>73</v>
      </c>
      <c r="B33" s="546">
        <f t="shared" si="15"/>
        <v>0</v>
      </c>
      <c r="C33" s="546">
        <f t="shared" si="15"/>
        <v>0</v>
      </c>
      <c r="D33" s="546">
        <f t="shared" si="15"/>
        <v>0</v>
      </c>
      <c r="E33" s="546">
        <f t="shared" si="15"/>
        <v>0</v>
      </c>
      <c r="F33" s="546">
        <f t="shared" si="15"/>
        <v>0</v>
      </c>
      <c r="G33" s="546">
        <f t="shared" si="15"/>
        <v>0</v>
      </c>
      <c r="H33" s="546">
        <f t="shared" si="15"/>
        <v>0</v>
      </c>
      <c r="I33" s="546">
        <f t="shared" si="15"/>
        <v>0</v>
      </c>
      <c r="J33" s="546">
        <f t="shared" si="15"/>
        <v>0</v>
      </c>
      <c r="K33" s="546">
        <f t="shared" si="15"/>
        <v>0</v>
      </c>
      <c r="L33" s="546">
        <f t="shared" si="15"/>
        <v>0</v>
      </c>
      <c r="M33" s="598">
        <f t="shared" si="15"/>
        <v>0</v>
      </c>
      <c r="N33" s="550">
        <f t="shared" si="16"/>
        <v>0</v>
      </c>
      <c r="O33" s="551">
        <f t="shared" si="16"/>
        <v>0</v>
      </c>
      <c r="P33" s="599">
        <f t="shared" si="17"/>
        <v>0</v>
      </c>
    </row>
    <row r="34" spans="1:16" ht="25.5" customHeight="1" x14ac:dyDescent="0.35">
      <c r="A34" s="545" t="s">
        <v>24</v>
      </c>
      <c r="B34" s="546">
        <f t="shared" si="15"/>
        <v>0</v>
      </c>
      <c r="C34" s="546">
        <f t="shared" si="15"/>
        <v>9</v>
      </c>
      <c r="D34" s="546">
        <f t="shared" si="15"/>
        <v>9</v>
      </c>
      <c r="E34" s="546">
        <f t="shared" si="15"/>
        <v>0</v>
      </c>
      <c r="F34" s="546">
        <f t="shared" si="15"/>
        <v>0</v>
      </c>
      <c r="G34" s="546">
        <f t="shared" si="15"/>
        <v>0</v>
      </c>
      <c r="H34" s="546">
        <f t="shared" si="15"/>
        <v>1</v>
      </c>
      <c r="I34" s="546">
        <f t="shared" si="15"/>
        <v>6</v>
      </c>
      <c r="J34" s="546">
        <f t="shared" si="15"/>
        <v>7</v>
      </c>
      <c r="K34" s="546">
        <f t="shared" si="15"/>
        <v>2</v>
      </c>
      <c r="L34" s="546">
        <f t="shared" si="15"/>
        <v>1</v>
      </c>
      <c r="M34" s="598">
        <f t="shared" si="15"/>
        <v>3</v>
      </c>
      <c r="N34" s="550">
        <f t="shared" si="16"/>
        <v>3</v>
      </c>
      <c r="O34" s="551">
        <f t="shared" si="16"/>
        <v>16</v>
      </c>
      <c r="P34" s="599">
        <f t="shared" si="17"/>
        <v>19</v>
      </c>
    </row>
    <row r="35" spans="1:16" ht="26.1" customHeight="1" thickBot="1" x14ac:dyDescent="0.4">
      <c r="A35" s="545" t="s">
        <v>74</v>
      </c>
      <c r="B35" s="553">
        <f t="shared" si="15"/>
        <v>0</v>
      </c>
      <c r="C35" s="553">
        <f t="shared" si="15"/>
        <v>0</v>
      </c>
      <c r="D35" s="553">
        <f t="shared" si="15"/>
        <v>0</v>
      </c>
      <c r="E35" s="553">
        <f t="shared" si="15"/>
        <v>0</v>
      </c>
      <c r="F35" s="553">
        <f t="shared" si="15"/>
        <v>0</v>
      </c>
      <c r="G35" s="553">
        <f t="shared" si="15"/>
        <v>0</v>
      </c>
      <c r="H35" s="553">
        <f t="shared" si="15"/>
        <v>0</v>
      </c>
      <c r="I35" s="553">
        <f t="shared" si="15"/>
        <v>0</v>
      </c>
      <c r="J35" s="553">
        <f t="shared" si="15"/>
        <v>0</v>
      </c>
      <c r="K35" s="553">
        <f t="shared" si="15"/>
        <v>0</v>
      </c>
      <c r="L35" s="553">
        <f t="shared" si="15"/>
        <v>1</v>
      </c>
      <c r="M35" s="600">
        <f t="shared" si="15"/>
        <v>1</v>
      </c>
      <c r="N35" s="556">
        <f t="shared" si="16"/>
        <v>0</v>
      </c>
      <c r="O35" s="557">
        <f t="shared" si="16"/>
        <v>1</v>
      </c>
      <c r="P35" s="601">
        <f t="shared" si="17"/>
        <v>1</v>
      </c>
    </row>
    <row r="36" spans="1:16" ht="25.5" customHeight="1" thickBot="1" x14ac:dyDescent="0.4">
      <c r="A36" s="209" t="s">
        <v>52</v>
      </c>
      <c r="B36" s="534">
        <f t="shared" si="15"/>
        <v>71</v>
      </c>
      <c r="C36" s="534">
        <f t="shared" si="15"/>
        <v>116</v>
      </c>
      <c r="D36" s="534">
        <f t="shared" si="15"/>
        <v>187</v>
      </c>
      <c r="E36" s="534">
        <f t="shared" si="15"/>
        <v>72</v>
      </c>
      <c r="F36" s="534">
        <f t="shared" si="15"/>
        <v>111</v>
      </c>
      <c r="G36" s="534">
        <f t="shared" si="15"/>
        <v>183</v>
      </c>
      <c r="H36" s="534">
        <f t="shared" si="15"/>
        <v>53</v>
      </c>
      <c r="I36" s="534">
        <f t="shared" si="15"/>
        <v>51</v>
      </c>
      <c r="J36" s="534">
        <f t="shared" si="15"/>
        <v>104</v>
      </c>
      <c r="K36" s="534">
        <f t="shared" si="15"/>
        <v>40</v>
      </c>
      <c r="L36" s="534">
        <f t="shared" si="15"/>
        <v>19</v>
      </c>
      <c r="M36" s="535">
        <f t="shared" si="15"/>
        <v>59</v>
      </c>
      <c r="N36" s="593">
        <f>B36+E36+H36+K36</f>
        <v>236</v>
      </c>
      <c r="O36" s="594">
        <f>C36+F36+I36+L36</f>
        <v>297</v>
      </c>
      <c r="P36" s="595">
        <f>SUM(N36:O36)</f>
        <v>533</v>
      </c>
    </row>
    <row r="37" spans="1:16" ht="25.5" customHeight="1" x14ac:dyDescent="0.35">
      <c r="A37" s="538" t="s">
        <v>59</v>
      </c>
      <c r="B37" s="539">
        <f t="shared" si="15"/>
        <v>8</v>
      </c>
      <c r="C37" s="539">
        <f t="shared" si="15"/>
        <v>27</v>
      </c>
      <c r="D37" s="539">
        <f t="shared" si="15"/>
        <v>35</v>
      </c>
      <c r="E37" s="539">
        <f t="shared" si="15"/>
        <v>8</v>
      </c>
      <c r="F37" s="539">
        <f t="shared" si="15"/>
        <v>23</v>
      </c>
      <c r="G37" s="539">
        <f t="shared" si="15"/>
        <v>31</v>
      </c>
      <c r="H37" s="539">
        <f t="shared" si="15"/>
        <v>7</v>
      </c>
      <c r="I37" s="539">
        <f t="shared" si="15"/>
        <v>19</v>
      </c>
      <c r="J37" s="539">
        <f t="shared" si="15"/>
        <v>26</v>
      </c>
      <c r="K37" s="539">
        <f t="shared" si="15"/>
        <v>0</v>
      </c>
      <c r="L37" s="539">
        <f t="shared" si="15"/>
        <v>0</v>
      </c>
      <c r="M37" s="596">
        <f t="shared" si="15"/>
        <v>0</v>
      </c>
      <c r="N37" s="543">
        <f t="shared" ref="N37:O43" si="18">B37+E37+H37+K37</f>
        <v>23</v>
      </c>
      <c r="O37" s="544">
        <f t="shared" si="18"/>
        <v>69</v>
      </c>
      <c r="P37" s="597">
        <f t="shared" ref="P37:P43" si="19">SUM(N37:O37)</f>
        <v>92</v>
      </c>
    </row>
    <row r="38" spans="1:16" ht="25.5" customHeight="1" x14ac:dyDescent="0.35">
      <c r="A38" s="545" t="s">
        <v>70</v>
      </c>
      <c r="B38" s="539">
        <v>23</v>
      </c>
      <c r="C38" s="539">
        <f t="shared" si="15"/>
        <v>48</v>
      </c>
      <c r="D38" s="539">
        <f t="shared" si="15"/>
        <v>71</v>
      </c>
      <c r="E38" s="546">
        <f t="shared" si="15"/>
        <v>24</v>
      </c>
      <c r="F38" s="546">
        <f t="shared" si="15"/>
        <v>22</v>
      </c>
      <c r="G38" s="546">
        <f t="shared" si="15"/>
        <v>46</v>
      </c>
      <c r="H38" s="546">
        <f t="shared" si="15"/>
        <v>16</v>
      </c>
      <c r="I38" s="546">
        <f t="shared" si="15"/>
        <v>7</v>
      </c>
      <c r="J38" s="546">
        <f t="shared" si="15"/>
        <v>23</v>
      </c>
      <c r="K38" s="546">
        <f t="shared" si="15"/>
        <v>16</v>
      </c>
      <c r="L38" s="546">
        <f t="shared" si="15"/>
        <v>7</v>
      </c>
      <c r="M38" s="598">
        <f t="shared" si="15"/>
        <v>23</v>
      </c>
      <c r="N38" s="550">
        <f t="shared" si="18"/>
        <v>79</v>
      </c>
      <c r="O38" s="551">
        <f t="shared" si="18"/>
        <v>84</v>
      </c>
      <c r="P38" s="599">
        <f t="shared" si="19"/>
        <v>163</v>
      </c>
    </row>
    <row r="39" spans="1:16" ht="25.5" customHeight="1" x14ac:dyDescent="0.35">
      <c r="A39" s="545" t="s">
        <v>71</v>
      </c>
      <c r="B39" s="539">
        <f t="shared" si="15"/>
        <v>0</v>
      </c>
      <c r="C39" s="539">
        <f t="shared" si="15"/>
        <v>0</v>
      </c>
      <c r="D39" s="539">
        <f t="shared" si="15"/>
        <v>0</v>
      </c>
      <c r="E39" s="546">
        <f t="shared" si="15"/>
        <v>0</v>
      </c>
      <c r="F39" s="546">
        <f t="shared" si="15"/>
        <v>36</v>
      </c>
      <c r="G39" s="546">
        <f t="shared" si="15"/>
        <v>36</v>
      </c>
      <c r="H39" s="546">
        <f t="shared" si="15"/>
        <v>0</v>
      </c>
      <c r="I39" s="546">
        <f t="shared" si="15"/>
        <v>13</v>
      </c>
      <c r="J39" s="546">
        <f t="shared" si="15"/>
        <v>13</v>
      </c>
      <c r="K39" s="546">
        <f t="shared" si="15"/>
        <v>1</v>
      </c>
      <c r="L39" s="546">
        <f t="shared" si="15"/>
        <v>8</v>
      </c>
      <c r="M39" s="598">
        <f t="shared" si="15"/>
        <v>9</v>
      </c>
      <c r="N39" s="550">
        <f t="shared" si="18"/>
        <v>1</v>
      </c>
      <c r="O39" s="551">
        <f t="shared" si="18"/>
        <v>57</v>
      </c>
      <c r="P39" s="599">
        <f t="shared" si="19"/>
        <v>58</v>
      </c>
    </row>
    <row r="40" spans="1:16" ht="25.5" customHeight="1" x14ac:dyDescent="0.35">
      <c r="A40" s="545" t="s">
        <v>72</v>
      </c>
      <c r="B40" s="539">
        <f t="shared" si="15"/>
        <v>10</v>
      </c>
      <c r="C40" s="539">
        <f t="shared" si="15"/>
        <v>0</v>
      </c>
      <c r="D40" s="539">
        <f t="shared" si="15"/>
        <v>10</v>
      </c>
      <c r="E40" s="546">
        <f t="shared" si="15"/>
        <v>8</v>
      </c>
      <c r="F40" s="546">
        <f t="shared" si="15"/>
        <v>0</v>
      </c>
      <c r="G40" s="546">
        <f t="shared" si="15"/>
        <v>8</v>
      </c>
      <c r="H40" s="546">
        <f t="shared" si="15"/>
        <v>4</v>
      </c>
      <c r="I40" s="546">
        <f t="shared" si="15"/>
        <v>0</v>
      </c>
      <c r="J40" s="546">
        <f t="shared" si="15"/>
        <v>4</v>
      </c>
      <c r="K40" s="546">
        <f t="shared" si="15"/>
        <v>5</v>
      </c>
      <c r="L40" s="546">
        <f t="shared" si="15"/>
        <v>0</v>
      </c>
      <c r="M40" s="598">
        <f t="shared" si="15"/>
        <v>5</v>
      </c>
      <c r="N40" s="550">
        <f t="shared" si="18"/>
        <v>27</v>
      </c>
      <c r="O40" s="551">
        <f t="shared" si="18"/>
        <v>0</v>
      </c>
      <c r="P40" s="599">
        <f t="shared" si="19"/>
        <v>27</v>
      </c>
    </row>
    <row r="41" spans="1:16" ht="25.5" customHeight="1" x14ac:dyDescent="0.35">
      <c r="A41" s="545" t="s">
        <v>73</v>
      </c>
      <c r="B41" s="539">
        <f t="shared" si="15"/>
        <v>9</v>
      </c>
      <c r="C41" s="539">
        <f t="shared" si="15"/>
        <v>0</v>
      </c>
      <c r="D41" s="539">
        <f t="shared" si="15"/>
        <v>9</v>
      </c>
      <c r="E41" s="546">
        <f t="shared" si="15"/>
        <v>10</v>
      </c>
      <c r="F41" s="546">
        <f t="shared" si="15"/>
        <v>1</v>
      </c>
      <c r="G41" s="546">
        <f t="shared" si="15"/>
        <v>11</v>
      </c>
      <c r="H41" s="546">
        <f t="shared" si="15"/>
        <v>1</v>
      </c>
      <c r="I41" s="546">
        <f t="shared" si="15"/>
        <v>2</v>
      </c>
      <c r="J41" s="546">
        <f t="shared" si="15"/>
        <v>3</v>
      </c>
      <c r="K41" s="546">
        <f t="shared" si="15"/>
        <v>4</v>
      </c>
      <c r="L41" s="546">
        <f t="shared" si="15"/>
        <v>0</v>
      </c>
      <c r="M41" s="598">
        <f t="shared" si="15"/>
        <v>4</v>
      </c>
      <c r="N41" s="550">
        <f t="shared" si="18"/>
        <v>24</v>
      </c>
      <c r="O41" s="551">
        <f t="shared" si="18"/>
        <v>3</v>
      </c>
      <c r="P41" s="599">
        <f t="shared" si="19"/>
        <v>27</v>
      </c>
    </row>
    <row r="42" spans="1:16" ht="25.5" customHeight="1" x14ac:dyDescent="0.35">
      <c r="A42" s="545" t="s">
        <v>24</v>
      </c>
      <c r="B42" s="539">
        <f t="shared" si="15"/>
        <v>13</v>
      </c>
      <c r="C42" s="539">
        <f t="shared" si="15"/>
        <v>29</v>
      </c>
      <c r="D42" s="539">
        <f t="shared" si="15"/>
        <v>42</v>
      </c>
      <c r="E42" s="546">
        <v>20</v>
      </c>
      <c r="F42" s="546">
        <f t="shared" si="15"/>
        <v>26</v>
      </c>
      <c r="G42" s="546">
        <v>40</v>
      </c>
      <c r="H42" s="546">
        <f t="shared" si="15"/>
        <v>17</v>
      </c>
      <c r="I42" s="546">
        <f t="shared" si="15"/>
        <v>8</v>
      </c>
      <c r="J42" s="546">
        <f t="shared" si="15"/>
        <v>25</v>
      </c>
      <c r="K42" s="546">
        <f t="shared" si="15"/>
        <v>8</v>
      </c>
      <c r="L42" s="546">
        <f t="shared" si="15"/>
        <v>3</v>
      </c>
      <c r="M42" s="598">
        <f t="shared" si="15"/>
        <v>11</v>
      </c>
      <c r="N42" s="550">
        <f t="shared" si="18"/>
        <v>58</v>
      </c>
      <c r="O42" s="551">
        <f t="shared" si="18"/>
        <v>66</v>
      </c>
      <c r="P42" s="599">
        <f t="shared" si="19"/>
        <v>124</v>
      </c>
    </row>
    <row r="43" spans="1:16" ht="26.1" customHeight="1" thickBot="1" x14ac:dyDescent="0.4">
      <c r="A43" s="545" t="s">
        <v>74</v>
      </c>
      <c r="B43" s="539">
        <v>8</v>
      </c>
      <c r="C43" s="539">
        <f t="shared" si="15"/>
        <v>12</v>
      </c>
      <c r="D43" s="539">
        <f t="shared" si="15"/>
        <v>20</v>
      </c>
      <c r="E43" s="546">
        <f t="shared" si="15"/>
        <v>9</v>
      </c>
      <c r="F43" s="546">
        <f t="shared" si="15"/>
        <v>3</v>
      </c>
      <c r="G43" s="546">
        <f t="shared" si="15"/>
        <v>12</v>
      </c>
      <c r="H43" s="546">
        <f t="shared" si="15"/>
        <v>8</v>
      </c>
      <c r="I43" s="546">
        <f t="shared" si="15"/>
        <v>2</v>
      </c>
      <c r="J43" s="546">
        <f t="shared" si="15"/>
        <v>10</v>
      </c>
      <c r="K43" s="546">
        <f t="shared" si="15"/>
        <v>6</v>
      </c>
      <c r="L43" s="546">
        <f t="shared" si="15"/>
        <v>1</v>
      </c>
      <c r="M43" s="598">
        <f t="shared" si="15"/>
        <v>7</v>
      </c>
      <c r="N43" s="556">
        <f t="shared" si="18"/>
        <v>31</v>
      </c>
      <c r="O43" s="557">
        <f t="shared" si="18"/>
        <v>18</v>
      </c>
      <c r="P43" s="601">
        <f t="shared" si="19"/>
        <v>49</v>
      </c>
    </row>
    <row r="44" spans="1:16" ht="25.5" customHeight="1" thickBot="1" x14ac:dyDescent="0.4">
      <c r="A44" s="410" t="s">
        <v>6</v>
      </c>
      <c r="B44" s="534">
        <f t="shared" ref="B44:P44" si="20">B36+B28</f>
        <v>71</v>
      </c>
      <c r="C44" s="534">
        <f t="shared" si="20"/>
        <v>174</v>
      </c>
      <c r="D44" s="534">
        <f t="shared" si="20"/>
        <v>245</v>
      </c>
      <c r="E44" s="534">
        <f t="shared" si="20"/>
        <v>72</v>
      </c>
      <c r="F44" s="534">
        <f t="shared" si="20"/>
        <v>113</v>
      </c>
      <c r="G44" s="534">
        <f t="shared" si="20"/>
        <v>185</v>
      </c>
      <c r="H44" s="534">
        <f t="shared" si="20"/>
        <v>57</v>
      </c>
      <c r="I44" s="534">
        <f t="shared" si="20"/>
        <v>95</v>
      </c>
      <c r="J44" s="534">
        <f t="shared" si="20"/>
        <v>152</v>
      </c>
      <c r="K44" s="534">
        <f t="shared" si="20"/>
        <v>43</v>
      </c>
      <c r="L44" s="534">
        <f t="shared" si="20"/>
        <v>30</v>
      </c>
      <c r="M44" s="535">
        <f t="shared" si="20"/>
        <v>73</v>
      </c>
      <c r="N44" s="578">
        <f t="shared" si="20"/>
        <v>243</v>
      </c>
      <c r="O44" s="534">
        <f t="shared" si="20"/>
        <v>412</v>
      </c>
      <c r="P44" s="579">
        <f t="shared" si="20"/>
        <v>655</v>
      </c>
    </row>
    <row r="45" spans="1:16" ht="42" customHeight="1" thickBot="1" x14ac:dyDescent="0.4">
      <c r="A45" s="412" t="s">
        <v>15</v>
      </c>
      <c r="B45" s="602"/>
      <c r="C45" s="603"/>
      <c r="D45" s="604"/>
      <c r="E45" s="605"/>
      <c r="F45" s="603"/>
      <c r="G45" s="606"/>
      <c r="H45" s="602"/>
      <c r="I45" s="603"/>
      <c r="J45" s="604"/>
      <c r="K45" s="605"/>
      <c r="L45" s="603"/>
      <c r="M45" s="606"/>
      <c r="N45" s="607"/>
      <c r="O45" s="608"/>
      <c r="P45" s="609"/>
    </row>
    <row r="46" spans="1:16" ht="25.5" customHeight="1" thickBot="1" x14ac:dyDescent="0.4">
      <c r="A46" s="208" t="s">
        <v>51</v>
      </c>
      <c r="B46" s="534">
        <f t="shared" ref="B46:M46" si="21">SUM(B47:B53)</f>
        <v>0</v>
      </c>
      <c r="C46" s="534">
        <f t="shared" si="21"/>
        <v>0</v>
      </c>
      <c r="D46" s="534">
        <f t="shared" si="21"/>
        <v>0</v>
      </c>
      <c r="E46" s="534">
        <f t="shared" si="21"/>
        <v>0</v>
      </c>
      <c r="F46" s="534">
        <f t="shared" si="21"/>
        <v>0</v>
      </c>
      <c r="G46" s="534">
        <f t="shared" si="21"/>
        <v>0</v>
      </c>
      <c r="H46" s="534">
        <f t="shared" si="21"/>
        <v>0</v>
      </c>
      <c r="I46" s="534">
        <f t="shared" si="21"/>
        <v>1</v>
      </c>
      <c r="J46" s="534">
        <f t="shared" si="21"/>
        <v>1</v>
      </c>
      <c r="K46" s="534">
        <f t="shared" si="21"/>
        <v>0</v>
      </c>
      <c r="L46" s="534">
        <f t="shared" si="21"/>
        <v>0</v>
      </c>
      <c r="M46" s="535">
        <f t="shared" si="21"/>
        <v>0</v>
      </c>
      <c r="N46" s="593">
        <f>B46+E46+H46+K46</f>
        <v>0</v>
      </c>
      <c r="O46" s="594">
        <f>C46+F46+I46+L46</f>
        <v>1</v>
      </c>
      <c r="P46" s="595">
        <f>SUM(N46:O46)</f>
        <v>1</v>
      </c>
    </row>
    <row r="47" spans="1:16" ht="25.5" customHeight="1" x14ac:dyDescent="0.35">
      <c r="A47" s="538" t="s">
        <v>59</v>
      </c>
      <c r="B47" s="546">
        <v>0</v>
      </c>
      <c r="C47" s="547">
        <v>0</v>
      </c>
      <c r="D47" s="541">
        <f t="shared" ref="D47:D53" si="22">C47+B47</f>
        <v>0</v>
      </c>
      <c r="E47" s="546">
        <v>0</v>
      </c>
      <c r="F47" s="547">
        <v>0</v>
      </c>
      <c r="G47" s="541">
        <f t="shared" ref="G47:G53" si="23">F47+E47</f>
        <v>0</v>
      </c>
      <c r="H47" s="546">
        <v>0</v>
      </c>
      <c r="I47" s="547">
        <v>1</v>
      </c>
      <c r="J47" s="541">
        <f t="shared" ref="J47:J53" si="24">I47+H47</f>
        <v>1</v>
      </c>
      <c r="K47" s="546">
        <v>0</v>
      </c>
      <c r="L47" s="547">
        <v>0</v>
      </c>
      <c r="M47" s="541">
        <f t="shared" ref="M47:M53" si="25">L47+K47</f>
        <v>0</v>
      </c>
      <c r="N47" s="543">
        <f t="shared" ref="N47:O53" si="26">B47+E47+H47+K47</f>
        <v>0</v>
      </c>
      <c r="O47" s="544">
        <f t="shared" si="26"/>
        <v>1</v>
      </c>
      <c r="P47" s="541">
        <f t="shared" ref="P47:P53" si="27">O47+N47</f>
        <v>1</v>
      </c>
    </row>
    <row r="48" spans="1:16" ht="25.5" customHeight="1" x14ac:dyDescent="0.35">
      <c r="A48" s="545" t="s">
        <v>70</v>
      </c>
      <c r="B48" s="546">
        <v>0</v>
      </c>
      <c r="C48" s="547">
        <v>0</v>
      </c>
      <c r="D48" s="548">
        <f t="shared" si="22"/>
        <v>0</v>
      </c>
      <c r="E48" s="546">
        <v>0</v>
      </c>
      <c r="F48" s="547">
        <v>0</v>
      </c>
      <c r="G48" s="548">
        <f t="shared" si="23"/>
        <v>0</v>
      </c>
      <c r="H48" s="546">
        <v>0</v>
      </c>
      <c r="I48" s="547">
        <v>0</v>
      </c>
      <c r="J48" s="548">
        <f t="shared" si="24"/>
        <v>0</v>
      </c>
      <c r="K48" s="546">
        <v>0</v>
      </c>
      <c r="L48" s="547">
        <v>0</v>
      </c>
      <c r="M48" s="548">
        <f t="shared" si="25"/>
        <v>0</v>
      </c>
      <c r="N48" s="550">
        <f t="shared" si="26"/>
        <v>0</v>
      </c>
      <c r="O48" s="551">
        <f t="shared" si="26"/>
        <v>0</v>
      </c>
      <c r="P48" s="548">
        <f t="shared" si="27"/>
        <v>0</v>
      </c>
    </row>
    <row r="49" spans="1:16" ht="25.5" customHeight="1" x14ac:dyDescent="0.35">
      <c r="A49" s="545" t="s">
        <v>71</v>
      </c>
      <c r="B49" s="546">
        <v>0</v>
      </c>
      <c r="C49" s="547">
        <v>0</v>
      </c>
      <c r="D49" s="548">
        <f t="shared" si="22"/>
        <v>0</v>
      </c>
      <c r="E49" s="546">
        <v>0</v>
      </c>
      <c r="F49" s="547">
        <v>0</v>
      </c>
      <c r="G49" s="548">
        <f t="shared" si="23"/>
        <v>0</v>
      </c>
      <c r="H49" s="546">
        <v>0</v>
      </c>
      <c r="I49" s="547">
        <v>0</v>
      </c>
      <c r="J49" s="548">
        <f t="shared" si="24"/>
        <v>0</v>
      </c>
      <c r="K49" s="546">
        <v>0</v>
      </c>
      <c r="L49" s="547">
        <v>0</v>
      </c>
      <c r="M49" s="548">
        <f t="shared" si="25"/>
        <v>0</v>
      </c>
      <c r="N49" s="550">
        <f t="shared" si="26"/>
        <v>0</v>
      </c>
      <c r="O49" s="551">
        <f t="shared" si="26"/>
        <v>0</v>
      </c>
      <c r="P49" s="548">
        <f t="shared" si="27"/>
        <v>0</v>
      </c>
    </row>
    <row r="50" spans="1:16" ht="25.5" customHeight="1" x14ac:dyDescent="0.35">
      <c r="A50" s="545" t="s">
        <v>72</v>
      </c>
      <c r="B50" s="546">
        <v>0</v>
      </c>
      <c r="C50" s="547">
        <v>0</v>
      </c>
      <c r="D50" s="548">
        <f t="shared" si="22"/>
        <v>0</v>
      </c>
      <c r="E50" s="546">
        <v>0</v>
      </c>
      <c r="F50" s="547">
        <v>0</v>
      </c>
      <c r="G50" s="548">
        <f t="shared" si="23"/>
        <v>0</v>
      </c>
      <c r="H50" s="546">
        <v>0</v>
      </c>
      <c r="I50" s="547">
        <v>0</v>
      </c>
      <c r="J50" s="548">
        <f t="shared" si="24"/>
        <v>0</v>
      </c>
      <c r="K50" s="546">
        <v>0</v>
      </c>
      <c r="L50" s="547">
        <v>0</v>
      </c>
      <c r="M50" s="548">
        <f t="shared" si="25"/>
        <v>0</v>
      </c>
      <c r="N50" s="550">
        <f t="shared" si="26"/>
        <v>0</v>
      </c>
      <c r="O50" s="551">
        <f t="shared" si="26"/>
        <v>0</v>
      </c>
      <c r="P50" s="548">
        <f t="shared" si="27"/>
        <v>0</v>
      </c>
    </row>
    <row r="51" spans="1:16" ht="25.5" customHeight="1" x14ac:dyDescent="0.35">
      <c r="A51" s="545" t="s">
        <v>73</v>
      </c>
      <c r="B51" s="546">
        <v>0</v>
      </c>
      <c r="C51" s="547">
        <v>0</v>
      </c>
      <c r="D51" s="548">
        <f t="shared" si="22"/>
        <v>0</v>
      </c>
      <c r="E51" s="546">
        <v>0</v>
      </c>
      <c r="F51" s="547">
        <v>0</v>
      </c>
      <c r="G51" s="548">
        <f t="shared" si="23"/>
        <v>0</v>
      </c>
      <c r="H51" s="546">
        <v>0</v>
      </c>
      <c r="I51" s="547">
        <v>0</v>
      </c>
      <c r="J51" s="548">
        <f t="shared" si="24"/>
        <v>0</v>
      </c>
      <c r="K51" s="546">
        <v>0</v>
      </c>
      <c r="L51" s="547">
        <v>0</v>
      </c>
      <c r="M51" s="548">
        <f t="shared" si="25"/>
        <v>0</v>
      </c>
      <c r="N51" s="550">
        <f t="shared" si="26"/>
        <v>0</v>
      </c>
      <c r="O51" s="551">
        <f t="shared" si="26"/>
        <v>0</v>
      </c>
      <c r="P51" s="548">
        <f t="shared" si="27"/>
        <v>0</v>
      </c>
    </row>
    <row r="52" spans="1:16" ht="25.5" customHeight="1" x14ac:dyDescent="0.35">
      <c r="A52" s="545" t="s">
        <v>24</v>
      </c>
      <c r="B52" s="546">
        <v>0</v>
      </c>
      <c r="C52" s="547">
        <v>0</v>
      </c>
      <c r="D52" s="548">
        <f t="shared" si="22"/>
        <v>0</v>
      </c>
      <c r="E52" s="546">
        <v>0</v>
      </c>
      <c r="F52" s="547">
        <v>0</v>
      </c>
      <c r="G52" s="548">
        <f t="shared" si="23"/>
        <v>0</v>
      </c>
      <c r="H52" s="546">
        <v>0</v>
      </c>
      <c r="I52" s="547">
        <v>0</v>
      </c>
      <c r="J52" s="548">
        <f t="shared" si="24"/>
        <v>0</v>
      </c>
      <c r="K52" s="546">
        <v>0</v>
      </c>
      <c r="L52" s="547">
        <v>0</v>
      </c>
      <c r="M52" s="548">
        <f t="shared" si="25"/>
        <v>0</v>
      </c>
      <c r="N52" s="550">
        <f t="shared" si="26"/>
        <v>0</v>
      </c>
      <c r="O52" s="551">
        <f t="shared" si="26"/>
        <v>0</v>
      </c>
      <c r="P52" s="548">
        <f t="shared" si="27"/>
        <v>0</v>
      </c>
    </row>
    <row r="53" spans="1:16" ht="26.1" customHeight="1" thickBot="1" x14ac:dyDescent="0.4">
      <c r="A53" s="545" t="s">
        <v>74</v>
      </c>
      <c r="B53" s="546">
        <v>0</v>
      </c>
      <c r="C53" s="547">
        <v>0</v>
      </c>
      <c r="D53" s="548">
        <f t="shared" si="22"/>
        <v>0</v>
      </c>
      <c r="E53" s="546">
        <v>0</v>
      </c>
      <c r="F53" s="547">
        <v>0</v>
      </c>
      <c r="G53" s="548">
        <f t="shared" si="23"/>
        <v>0</v>
      </c>
      <c r="H53" s="546">
        <v>0</v>
      </c>
      <c r="I53" s="547">
        <v>0</v>
      </c>
      <c r="J53" s="548">
        <f t="shared" si="24"/>
        <v>0</v>
      </c>
      <c r="K53" s="546">
        <v>0</v>
      </c>
      <c r="L53" s="547">
        <v>0</v>
      </c>
      <c r="M53" s="548">
        <f t="shared" si="25"/>
        <v>0</v>
      </c>
      <c r="N53" s="556">
        <f t="shared" si="26"/>
        <v>0</v>
      </c>
      <c r="O53" s="557">
        <f t="shared" si="26"/>
        <v>0</v>
      </c>
      <c r="P53" s="548">
        <f t="shared" si="27"/>
        <v>0</v>
      </c>
    </row>
    <row r="54" spans="1:16" ht="26.1" customHeight="1" thickBot="1" x14ac:dyDescent="0.4">
      <c r="A54" s="214" t="s">
        <v>52</v>
      </c>
      <c r="B54" s="610">
        <f t="shared" ref="B54:M54" si="28">SUM(B55:B61)</f>
        <v>0</v>
      </c>
      <c r="C54" s="611">
        <f t="shared" si="28"/>
        <v>4</v>
      </c>
      <c r="D54" s="611">
        <f t="shared" si="28"/>
        <v>4</v>
      </c>
      <c r="E54" s="611">
        <f t="shared" si="28"/>
        <v>0</v>
      </c>
      <c r="F54" s="611">
        <f t="shared" si="28"/>
        <v>1</v>
      </c>
      <c r="G54" s="611">
        <f t="shared" si="28"/>
        <v>1</v>
      </c>
      <c r="H54" s="611">
        <f t="shared" si="28"/>
        <v>2</v>
      </c>
      <c r="I54" s="611">
        <f t="shared" si="28"/>
        <v>4</v>
      </c>
      <c r="J54" s="611">
        <f t="shared" si="28"/>
        <v>6</v>
      </c>
      <c r="K54" s="611">
        <f t="shared" si="28"/>
        <v>2</v>
      </c>
      <c r="L54" s="611">
        <f t="shared" si="28"/>
        <v>1</v>
      </c>
      <c r="M54" s="612">
        <f t="shared" si="28"/>
        <v>3</v>
      </c>
      <c r="N54" s="593">
        <f>B54+E54+H54+K54</f>
        <v>4</v>
      </c>
      <c r="O54" s="594">
        <f>C54+F54+I54+L54</f>
        <v>10</v>
      </c>
      <c r="P54" s="595">
        <f>SUM(N54:O54)</f>
        <v>14</v>
      </c>
    </row>
    <row r="55" spans="1:16" ht="25.5" customHeight="1" x14ac:dyDescent="0.35">
      <c r="A55" s="538" t="s">
        <v>59</v>
      </c>
      <c r="B55" s="546">
        <v>0</v>
      </c>
      <c r="C55" s="547">
        <v>2</v>
      </c>
      <c r="D55" s="541">
        <f t="shared" ref="D55:D61" si="29">C55+B55</f>
        <v>2</v>
      </c>
      <c r="E55" s="613">
        <v>0</v>
      </c>
      <c r="F55" s="547">
        <v>0</v>
      </c>
      <c r="G55" s="541">
        <f t="shared" ref="G55:G61" si="30">F55+E55</f>
        <v>0</v>
      </c>
      <c r="H55" s="614">
        <v>0</v>
      </c>
      <c r="I55" s="547">
        <v>0</v>
      </c>
      <c r="J55" s="541">
        <f t="shared" ref="J55:J61" si="31">I55+H55</f>
        <v>0</v>
      </c>
      <c r="K55" s="546">
        <v>0</v>
      </c>
      <c r="L55" s="547">
        <v>0</v>
      </c>
      <c r="M55" s="541">
        <f t="shared" ref="M55:M61" si="32">L55+K55</f>
        <v>0</v>
      </c>
      <c r="N55" s="543">
        <f t="shared" ref="N55:O61" si="33">B55+E55+H55+K55</f>
        <v>0</v>
      </c>
      <c r="O55" s="544">
        <f t="shared" si="33"/>
        <v>2</v>
      </c>
      <c r="P55" s="541">
        <f t="shared" ref="P55:P61" si="34">O55+N55</f>
        <v>2</v>
      </c>
    </row>
    <row r="56" spans="1:16" ht="25.5" customHeight="1" x14ac:dyDescent="0.35">
      <c r="A56" s="545" t="s">
        <v>70</v>
      </c>
      <c r="B56" s="546">
        <v>0</v>
      </c>
      <c r="C56" s="547">
        <v>0</v>
      </c>
      <c r="D56" s="541">
        <f t="shared" si="29"/>
        <v>0</v>
      </c>
      <c r="E56" s="613">
        <v>0</v>
      </c>
      <c r="F56" s="547">
        <v>0</v>
      </c>
      <c r="G56" s="548">
        <f t="shared" si="30"/>
        <v>0</v>
      </c>
      <c r="H56" s="598">
        <v>1</v>
      </c>
      <c r="I56" s="547">
        <v>1</v>
      </c>
      <c r="J56" s="548">
        <f t="shared" si="31"/>
        <v>2</v>
      </c>
      <c r="K56" s="546">
        <v>1</v>
      </c>
      <c r="L56" s="547">
        <v>0</v>
      </c>
      <c r="M56" s="548">
        <f t="shared" si="32"/>
        <v>1</v>
      </c>
      <c r="N56" s="550">
        <f t="shared" si="33"/>
        <v>2</v>
      </c>
      <c r="O56" s="551">
        <f t="shared" si="33"/>
        <v>1</v>
      </c>
      <c r="P56" s="548">
        <f t="shared" si="34"/>
        <v>3</v>
      </c>
    </row>
    <row r="57" spans="1:16" ht="25.5" customHeight="1" x14ac:dyDescent="0.35">
      <c r="A57" s="545" t="s">
        <v>71</v>
      </c>
      <c r="B57" s="546">
        <v>0</v>
      </c>
      <c r="C57" s="547">
        <v>0</v>
      </c>
      <c r="D57" s="541">
        <f t="shared" si="29"/>
        <v>0</v>
      </c>
      <c r="E57" s="546">
        <v>0</v>
      </c>
      <c r="F57" s="547">
        <v>1</v>
      </c>
      <c r="G57" s="548">
        <f t="shared" si="30"/>
        <v>1</v>
      </c>
      <c r="H57" s="546">
        <v>0</v>
      </c>
      <c r="I57" s="547">
        <v>3</v>
      </c>
      <c r="J57" s="548">
        <f t="shared" si="31"/>
        <v>3</v>
      </c>
      <c r="K57" s="546">
        <v>0</v>
      </c>
      <c r="L57" s="547">
        <v>0</v>
      </c>
      <c r="M57" s="548">
        <f t="shared" si="32"/>
        <v>0</v>
      </c>
      <c r="N57" s="550">
        <f t="shared" si="33"/>
        <v>0</v>
      </c>
      <c r="O57" s="551">
        <f t="shared" si="33"/>
        <v>4</v>
      </c>
      <c r="P57" s="548">
        <f t="shared" si="34"/>
        <v>4</v>
      </c>
    </row>
    <row r="58" spans="1:16" ht="25.5" customHeight="1" x14ac:dyDescent="0.35">
      <c r="A58" s="545" t="s">
        <v>72</v>
      </c>
      <c r="B58" s="546">
        <v>0</v>
      </c>
      <c r="C58" s="547">
        <v>0</v>
      </c>
      <c r="D58" s="541">
        <f t="shared" si="29"/>
        <v>0</v>
      </c>
      <c r="E58" s="546">
        <v>0</v>
      </c>
      <c r="F58" s="547">
        <v>0</v>
      </c>
      <c r="G58" s="548">
        <f t="shared" si="30"/>
        <v>0</v>
      </c>
      <c r="H58" s="598">
        <v>0</v>
      </c>
      <c r="I58" s="547">
        <v>0</v>
      </c>
      <c r="J58" s="548">
        <f t="shared" si="31"/>
        <v>0</v>
      </c>
      <c r="K58" s="546">
        <v>1</v>
      </c>
      <c r="L58" s="547">
        <v>0</v>
      </c>
      <c r="M58" s="548">
        <f t="shared" si="32"/>
        <v>1</v>
      </c>
      <c r="N58" s="550">
        <f t="shared" si="33"/>
        <v>1</v>
      </c>
      <c r="O58" s="551">
        <f t="shared" si="33"/>
        <v>0</v>
      </c>
      <c r="P58" s="548">
        <f t="shared" si="34"/>
        <v>1</v>
      </c>
    </row>
    <row r="59" spans="1:16" ht="25.5" customHeight="1" x14ac:dyDescent="0.35">
      <c r="A59" s="545" t="s">
        <v>73</v>
      </c>
      <c r="B59" s="546">
        <v>0</v>
      </c>
      <c r="C59" s="547">
        <v>0</v>
      </c>
      <c r="D59" s="541">
        <f t="shared" si="29"/>
        <v>0</v>
      </c>
      <c r="E59" s="546">
        <v>0</v>
      </c>
      <c r="F59" s="547">
        <v>0</v>
      </c>
      <c r="G59" s="548">
        <f t="shared" si="30"/>
        <v>0</v>
      </c>
      <c r="H59" s="546">
        <v>0</v>
      </c>
      <c r="I59" s="547">
        <v>0</v>
      </c>
      <c r="J59" s="548">
        <f t="shared" si="31"/>
        <v>0</v>
      </c>
      <c r="K59" s="598">
        <v>0</v>
      </c>
      <c r="L59" s="547">
        <v>0</v>
      </c>
      <c r="M59" s="548">
        <f t="shared" si="32"/>
        <v>0</v>
      </c>
      <c r="N59" s="550">
        <f t="shared" si="33"/>
        <v>0</v>
      </c>
      <c r="O59" s="551">
        <f t="shared" si="33"/>
        <v>0</v>
      </c>
      <c r="P59" s="548">
        <f t="shared" si="34"/>
        <v>0</v>
      </c>
    </row>
    <row r="60" spans="1:16" ht="25.5" customHeight="1" x14ac:dyDescent="0.35">
      <c r="A60" s="545" t="s">
        <v>24</v>
      </c>
      <c r="B60" s="546">
        <v>0</v>
      </c>
      <c r="C60" s="547">
        <v>2</v>
      </c>
      <c r="D60" s="541">
        <f t="shared" si="29"/>
        <v>2</v>
      </c>
      <c r="E60" s="613">
        <v>0</v>
      </c>
      <c r="F60" s="547">
        <v>0</v>
      </c>
      <c r="G60" s="548">
        <f t="shared" si="30"/>
        <v>0</v>
      </c>
      <c r="H60" s="598">
        <v>1</v>
      </c>
      <c r="I60" s="547">
        <v>0</v>
      </c>
      <c r="J60" s="548">
        <f t="shared" si="31"/>
        <v>1</v>
      </c>
      <c r="K60" s="598">
        <v>0</v>
      </c>
      <c r="L60" s="547">
        <v>1</v>
      </c>
      <c r="M60" s="548">
        <f t="shared" si="32"/>
        <v>1</v>
      </c>
      <c r="N60" s="550">
        <f t="shared" si="33"/>
        <v>1</v>
      </c>
      <c r="O60" s="551">
        <f t="shared" si="33"/>
        <v>3</v>
      </c>
      <c r="P60" s="548">
        <f t="shared" si="34"/>
        <v>4</v>
      </c>
    </row>
    <row r="61" spans="1:16" ht="39.75" customHeight="1" thickBot="1" x14ac:dyDescent="0.4">
      <c r="A61" s="545" t="s">
        <v>74</v>
      </c>
      <c r="B61" s="553">
        <v>0</v>
      </c>
      <c r="C61" s="554">
        <v>0</v>
      </c>
      <c r="D61" s="541">
        <f t="shared" si="29"/>
        <v>0</v>
      </c>
      <c r="E61" s="615">
        <v>0</v>
      </c>
      <c r="F61" s="554">
        <v>0</v>
      </c>
      <c r="G61" s="555">
        <f t="shared" si="30"/>
        <v>0</v>
      </c>
      <c r="H61" s="600">
        <v>0</v>
      </c>
      <c r="I61" s="554">
        <v>0</v>
      </c>
      <c r="J61" s="555">
        <f t="shared" si="31"/>
        <v>0</v>
      </c>
      <c r="K61" s="600">
        <v>0</v>
      </c>
      <c r="L61" s="554">
        <v>0</v>
      </c>
      <c r="M61" s="555">
        <f t="shared" si="32"/>
        <v>0</v>
      </c>
      <c r="N61" s="556">
        <f t="shared" si="33"/>
        <v>0</v>
      </c>
      <c r="O61" s="557">
        <f t="shared" si="33"/>
        <v>0</v>
      </c>
      <c r="P61" s="555">
        <f t="shared" si="34"/>
        <v>0</v>
      </c>
    </row>
    <row r="62" spans="1:16" ht="45.75" customHeight="1" thickBot="1" x14ac:dyDescent="0.4">
      <c r="A62" s="806" t="s">
        <v>11</v>
      </c>
      <c r="B62" s="1197">
        <f t="shared" ref="B62:P62" si="35">B46+B54</f>
        <v>0</v>
      </c>
      <c r="C62" s="1197">
        <f t="shared" si="35"/>
        <v>4</v>
      </c>
      <c r="D62" s="1197">
        <f t="shared" si="35"/>
        <v>4</v>
      </c>
      <c r="E62" s="1197">
        <f t="shared" si="35"/>
        <v>0</v>
      </c>
      <c r="F62" s="1197">
        <f t="shared" si="35"/>
        <v>1</v>
      </c>
      <c r="G62" s="1197">
        <f t="shared" si="35"/>
        <v>1</v>
      </c>
      <c r="H62" s="1197">
        <f t="shared" si="35"/>
        <v>2</v>
      </c>
      <c r="I62" s="1197">
        <f t="shared" si="35"/>
        <v>5</v>
      </c>
      <c r="J62" s="1197">
        <f t="shared" si="35"/>
        <v>7</v>
      </c>
      <c r="K62" s="1197">
        <f t="shared" si="35"/>
        <v>2</v>
      </c>
      <c r="L62" s="1197">
        <f t="shared" si="35"/>
        <v>1</v>
      </c>
      <c r="M62" s="1197">
        <f t="shared" si="35"/>
        <v>3</v>
      </c>
      <c r="N62" s="1197">
        <f t="shared" si="35"/>
        <v>4</v>
      </c>
      <c r="O62" s="1197">
        <f t="shared" si="35"/>
        <v>11</v>
      </c>
      <c r="P62" s="1198">
        <f t="shared" si="35"/>
        <v>15</v>
      </c>
    </row>
    <row r="63" spans="1:16" ht="48" customHeight="1" thickBot="1" x14ac:dyDescent="0.4">
      <c r="A63" s="807" t="s">
        <v>8</v>
      </c>
      <c r="B63" s="1199">
        <f t="shared" ref="B63:P63" si="36">B44</f>
        <v>71</v>
      </c>
      <c r="C63" s="1199">
        <f t="shared" si="36"/>
        <v>174</v>
      </c>
      <c r="D63" s="1199">
        <f t="shared" si="36"/>
        <v>245</v>
      </c>
      <c r="E63" s="1199">
        <f t="shared" si="36"/>
        <v>72</v>
      </c>
      <c r="F63" s="1199">
        <f t="shared" si="36"/>
        <v>113</v>
      </c>
      <c r="G63" s="1199">
        <f t="shared" si="36"/>
        <v>185</v>
      </c>
      <c r="H63" s="1199">
        <f t="shared" si="36"/>
        <v>57</v>
      </c>
      <c r="I63" s="1199">
        <f t="shared" si="36"/>
        <v>95</v>
      </c>
      <c r="J63" s="1199">
        <f t="shared" si="36"/>
        <v>152</v>
      </c>
      <c r="K63" s="1199">
        <f t="shared" si="36"/>
        <v>43</v>
      </c>
      <c r="L63" s="1199">
        <f t="shared" si="36"/>
        <v>30</v>
      </c>
      <c r="M63" s="1199">
        <f t="shared" si="36"/>
        <v>73</v>
      </c>
      <c r="N63" s="1199">
        <f t="shared" si="36"/>
        <v>243</v>
      </c>
      <c r="O63" s="1199">
        <f t="shared" si="36"/>
        <v>412</v>
      </c>
      <c r="P63" s="1200">
        <f t="shared" si="36"/>
        <v>655</v>
      </c>
    </row>
    <row r="64" spans="1:16" ht="44.25" customHeight="1" thickBot="1" x14ac:dyDescent="0.4">
      <c r="A64" s="808" t="s">
        <v>15</v>
      </c>
      <c r="B64" s="1199">
        <f t="shared" ref="B64:P64" si="37">B62</f>
        <v>0</v>
      </c>
      <c r="C64" s="1199">
        <f t="shared" si="37"/>
        <v>4</v>
      </c>
      <c r="D64" s="1199">
        <f t="shared" si="37"/>
        <v>4</v>
      </c>
      <c r="E64" s="1199">
        <f t="shared" si="37"/>
        <v>0</v>
      </c>
      <c r="F64" s="1199">
        <f t="shared" si="37"/>
        <v>1</v>
      </c>
      <c r="G64" s="1199">
        <f t="shared" si="37"/>
        <v>1</v>
      </c>
      <c r="H64" s="1199">
        <f t="shared" si="37"/>
        <v>2</v>
      </c>
      <c r="I64" s="1199">
        <f t="shared" si="37"/>
        <v>5</v>
      </c>
      <c r="J64" s="1199">
        <f t="shared" si="37"/>
        <v>7</v>
      </c>
      <c r="K64" s="1199">
        <f t="shared" si="37"/>
        <v>2</v>
      </c>
      <c r="L64" s="1199">
        <f t="shared" si="37"/>
        <v>1</v>
      </c>
      <c r="M64" s="1199">
        <f t="shared" si="37"/>
        <v>3</v>
      </c>
      <c r="N64" s="1199">
        <f t="shared" si="37"/>
        <v>4</v>
      </c>
      <c r="O64" s="1199">
        <f t="shared" si="37"/>
        <v>11</v>
      </c>
      <c r="P64" s="1200">
        <f t="shared" si="37"/>
        <v>15</v>
      </c>
    </row>
    <row r="65" spans="1:16" ht="55.5" customHeight="1" thickBot="1" x14ac:dyDescent="0.4">
      <c r="A65" s="1202" t="s">
        <v>12</v>
      </c>
      <c r="B65" s="1203">
        <f>B63+B64</f>
        <v>71</v>
      </c>
      <c r="C65" s="1203">
        <f t="shared" ref="C65:P65" si="38">C63+C64</f>
        <v>178</v>
      </c>
      <c r="D65" s="1203">
        <f t="shared" si="38"/>
        <v>249</v>
      </c>
      <c r="E65" s="1203">
        <f t="shared" si="38"/>
        <v>72</v>
      </c>
      <c r="F65" s="1203">
        <f t="shared" si="38"/>
        <v>114</v>
      </c>
      <c r="G65" s="1203">
        <f t="shared" si="38"/>
        <v>186</v>
      </c>
      <c r="H65" s="1203">
        <f t="shared" si="38"/>
        <v>59</v>
      </c>
      <c r="I65" s="1203">
        <f t="shared" si="38"/>
        <v>100</v>
      </c>
      <c r="J65" s="1203">
        <f t="shared" si="38"/>
        <v>159</v>
      </c>
      <c r="K65" s="1203">
        <f t="shared" si="38"/>
        <v>45</v>
      </c>
      <c r="L65" s="1203">
        <f t="shared" si="38"/>
        <v>31</v>
      </c>
      <c r="M65" s="1203">
        <f t="shared" si="38"/>
        <v>76</v>
      </c>
      <c r="N65" s="1203">
        <f t="shared" si="38"/>
        <v>247</v>
      </c>
      <c r="O65" s="1203">
        <f t="shared" si="38"/>
        <v>423</v>
      </c>
      <c r="P65" s="1203">
        <f t="shared" si="38"/>
        <v>670</v>
      </c>
    </row>
    <row r="66" spans="1:16" ht="9.75" customHeight="1" x14ac:dyDescent="0.35">
      <c r="A66" s="213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</row>
    <row r="67" spans="1:16" ht="9.75" customHeight="1" x14ac:dyDescent="0.35">
      <c r="A67" s="213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</row>
    <row r="68" spans="1:16" x14ac:dyDescent="0.4">
      <c r="A68" s="217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</row>
    <row r="69" spans="1:16" x14ac:dyDescent="0.4">
      <c r="A69" s="217"/>
    </row>
    <row r="70" spans="1:16" ht="24.95" customHeight="1" x14ac:dyDescent="0.35">
      <c r="A70" s="1221"/>
      <c r="B70" s="1221"/>
      <c r="C70" s="1221"/>
      <c r="D70" s="1221"/>
      <c r="E70" s="1221"/>
      <c r="F70" s="1221"/>
      <c r="G70" s="1221"/>
      <c r="H70" s="1221"/>
      <c r="I70" s="1221"/>
      <c r="J70" s="1221"/>
      <c r="K70" s="1221"/>
      <c r="L70" s="1221"/>
      <c r="M70" s="1221"/>
      <c r="N70" s="1221"/>
      <c r="O70" s="1221"/>
      <c r="P70" s="1221"/>
    </row>
    <row r="71" spans="1:16" ht="24.95" customHeight="1" x14ac:dyDescent="0.35">
      <c r="A71" s="1194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1:16" ht="45" customHeight="1" x14ac:dyDescent="0.4">
      <c r="A72" s="217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8"/>
    </row>
    <row r="73" spans="1:16" ht="25.5" customHeight="1" x14ac:dyDescent="0.4">
      <c r="A73" s="217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</row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.65" customHeight="1" x14ac:dyDescent="0.4"/>
    <row r="84" spans="1:16" ht="24.95" customHeight="1" x14ac:dyDescent="0.35">
      <c r="A84" s="1218"/>
      <c r="B84" s="1218"/>
      <c r="C84" s="1218"/>
      <c r="D84" s="1218"/>
      <c r="E84" s="1218"/>
      <c r="F84" s="1218"/>
      <c r="G84" s="1218"/>
      <c r="H84" s="1218"/>
      <c r="I84" s="1218"/>
      <c r="J84" s="1218"/>
      <c r="K84" s="1218"/>
      <c r="L84" s="1218"/>
      <c r="M84" s="1218"/>
      <c r="N84" s="1218"/>
      <c r="O84" s="1218"/>
      <c r="P84" s="1218"/>
    </row>
  </sheetData>
  <mergeCells count="11">
    <mergeCell ref="A84:P84"/>
    <mergeCell ref="N5:P5"/>
    <mergeCell ref="A1:P1"/>
    <mergeCell ref="A2:P2"/>
    <mergeCell ref="A3:P3"/>
    <mergeCell ref="A5:A6"/>
    <mergeCell ref="B5:D5"/>
    <mergeCell ref="E5:G5"/>
    <mergeCell ref="H5:J5"/>
    <mergeCell ref="K5:M5"/>
    <mergeCell ref="A70:P70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60" zoomScaleNormal="60" workbookViewId="0">
      <selection activeCell="A23" sqref="A23:P27"/>
    </sheetView>
  </sheetViews>
  <sheetFormatPr defaultRowHeight="12.75" x14ac:dyDescent="0.2"/>
  <cols>
    <col min="1" max="1" width="50.140625" style="45" customWidth="1"/>
    <col min="2" max="2" width="10.5703125" style="45" customWidth="1"/>
    <col min="3" max="3" width="10.140625" style="45" customWidth="1"/>
    <col min="4" max="4" width="9.28515625" style="45" customWidth="1"/>
    <col min="5" max="5" width="9.140625" style="45" customWidth="1"/>
    <col min="6" max="6" width="11.28515625" style="45" customWidth="1"/>
    <col min="7" max="7" width="10.7109375" style="45" customWidth="1"/>
    <col min="8" max="8" width="10.140625" style="45" customWidth="1"/>
    <col min="9" max="9" width="11.7109375" style="45" customWidth="1"/>
    <col min="10" max="10" width="10.85546875" style="45" customWidth="1"/>
    <col min="11" max="11" width="9.28515625" style="45" customWidth="1"/>
    <col min="12" max="12" width="10.7109375" style="45" customWidth="1"/>
    <col min="13" max="13" width="10.140625" style="45" customWidth="1"/>
    <col min="14" max="14" width="11.28515625" style="45" customWidth="1"/>
    <col min="15" max="15" width="12.42578125" style="45" customWidth="1"/>
    <col min="16" max="16" width="12" style="45" customWidth="1"/>
    <col min="17" max="17" width="7.140625" style="45" customWidth="1"/>
    <col min="18" max="18" width="8.5703125" style="45" customWidth="1"/>
    <col min="19" max="19" width="8.85546875" style="45" customWidth="1"/>
    <col min="20" max="20" width="9.28515625" style="45" customWidth="1"/>
    <col min="21" max="21" width="8.7109375" style="45" customWidth="1"/>
    <col min="22" max="22" width="8" style="45" customWidth="1"/>
    <col min="23" max="23" width="7" style="45" customWidth="1"/>
    <col min="24" max="24" width="8.42578125" style="45" customWidth="1"/>
    <col min="25" max="25" width="7.5703125" style="45" customWidth="1"/>
    <col min="26" max="26" width="7.42578125" style="45" customWidth="1"/>
    <col min="27" max="27" width="8.5703125" style="45" customWidth="1"/>
    <col min="28" max="28" width="8.28515625" style="45" customWidth="1"/>
    <col min="29" max="29" width="9.140625" style="45" customWidth="1"/>
    <col min="30" max="30" width="8.85546875" style="45" customWidth="1"/>
    <col min="31" max="31" width="8.28515625" style="45" customWidth="1"/>
    <col min="32" max="32" width="8.5703125" style="45" customWidth="1"/>
    <col min="33" max="33" width="8.7109375" style="45" customWidth="1"/>
    <col min="34" max="16384" width="9.140625" style="45"/>
  </cols>
  <sheetData>
    <row r="1" spans="1:21" s="38" customFormat="1" ht="36.75" customHeight="1" x14ac:dyDescent="0.3">
      <c r="A1" s="1284" t="s">
        <v>30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</row>
    <row r="2" spans="1:21" ht="24" customHeight="1" x14ac:dyDescent="0.2">
      <c r="A2" s="1283" t="s">
        <v>90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</row>
    <row r="3" spans="1:21" ht="20.25" x14ac:dyDescent="0.2">
      <c r="A3" s="1283" t="s">
        <v>31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</row>
    <row r="4" spans="1:21" ht="9" customHeight="1" thickBot="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</row>
    <row r="5" spans="1:21" ht="12.75" customHeight="1" x14ac:dyDescent="0.2">
      <c r="A5" s="75" t="s">
        <v>7</v>
      </c>
      <c r="B5" s="1285">
        <v>1</v>
      </c>
      <c r="C5" s="1286"/>
      <c r="D5" s="1287"/>
      <c r="E5" s="1285">
        <v>2</v>
      </c>
      <c r="F5" s="1286"/>
      <c r="G5" s="1287"/>
      <c r="H5" s="1285">
        <v>3</v>
      </c>
      <c r="I5" s="1286"/>
      <c r="J5" s="1287"/>
      <c r="K5" s="1285">
        <v>4</v>
      </c>
      <c r="L5" s="1286"/>
      <c r="M5" s="1287"/>
      <c r="N5" s="1285" t="s">
        <v>4</v>
      </c>
      <c r="O5" s="1287"/>
      <c r="P5" s="1291" t="s">
        <v>32</v>
      </c>
    </row>
    <row r="6" spans="1:21" ht="13.5" customHeight="1" thickBot="1" x14ac:dyDescent="0.25">
      <c r="A6" s="76"/>
      <c r="B6" s="1288"/>
      <c r="C6" s="1289"/>
      <c r="D6" s="1290"/>
      <c r="E6" s="1288"/>
      <c r="F6" s="1289"/>
      <c r="G6" s="1290"/>
      <c r="H6" s="1288"/>
      <c r="I6" s="1289"/>
      <c r="J6" s="1290"/>
      <c r="K6" s="1288"/>
      <c r="L6" s="1289"/>
      <c r="M6" s="1290"/>
      <c r="N6" s="1288"/>
      <c r="O6" s="1290"/>
      <c r="P6" s="1292"/>
    </row>
    <row r="7" spans="1:21" ht="66.75" customHeight="1" thickBot="1" x14ac:dyDescent="0.25">
      <c r="A7" s="77"/>
      <c r="B7" s="41" t="s">
        <v>33</v>
      </c>
      <c r="C7" s="42" t="s">
        <v>34</v>
      </c>
      <c r="D7" s="43" t="s">
        <v>35</v>
      </c>
      <c r="E7" s="41" t="s">
        <v>33</v>
      </c>
      <c r="F7" s="42" t="s">
        <v>34</v>
      </c>
      <c r="G7" s="43" t="s">
        <v>35</v>
      </c>
      <c r="H7" s="41" t="s">
        <v>33</v>
      </c>
      <c r="I7" s="42" t="s">
        <v>34</v>
      </c>
      <c r="J7" s="43" t="s">
        <v>35</v>
      </c>
      <c r="K7" s="41" t="s">
        <v>33</v>
      </c>
      <c r="L7" s="42" t="s">
        <v>34</v>
      </c>
      <c r="M7" s="43" t="s">
        <v>35</v>
      </c>
      <c r="N7" s="41" t="s">
        <v>33</v>
      </c>
      <c r="O7" s="42" t="s">
        <v>34</v>
      </c>
      <c r="P7" s="1293"/>
    </row>
    <row r="8" spans="1:21" ht="30" customHeight="1" x14ac:dyDescent="0.2">
      <c r="A8" s="990" t="s">
        <v>36</v>
      </c>
      <c r="B8" s="991">
        <v>85</v>
      </c>
      <c r="C8" s="992">
        <v>187</v>
      </c>
      <c r="D8" s="993">
        <v>272</v>
      </c>
      <c r="E8" s="991">
        <v>153</v>
      </c>
      <c r="F8" s="992">
        <v>117</v>
      </c>
      <c r="G8" s="993">
        <v>270</v>
      </c>
      <c r="H8" s="991">
        <v>144</v>
      </c>
      <c r="I8" s="992">
        <v>112</v>
      </c>
      <c r="J8" s="994">
        <v>256</v>
      </c>
      <c r="K8" s="995">
        <v>133</v>
      </c>
      <c r="L8" s="992">
        <v>40</v>
      </c>
      <c r="M8" s="994">
        <v>173</v>
      </c>
      <c r="N8" s="616">
        <f>B8+E8+H8+K8</f>
        <v>515</v>
      </c>
      <c r="O8" s="617">
        <f>C8+F8+I8+L8</f>
        <v>456</v>
      </c>
      <c r="P8" s="618">
        <f>D8+G8+J8+M8</f>
        <v>971</v>
      </c>
    </row>
    <row r="9" spans="1:21" ht="42.75" customHeight="1" x14ac:dyDescent="0.3">
      <c r="A9" s="1094" t="s">
        <v>49</v>
      </c>
      <c r="B9" s="1095">
        <v>107</v>
      </c>
      <c r="C9" s="1096">
        <v>61</v>
      </c>
      <c r="D9" s="1097">
        <v>168</v>
      </c>
      <c r="E9" s="1095">
        <v>111</v>
      </c>
      <c r="F9" s="1096">
        <v>81</v>
      </c>
      <c r="G9" s="1097">
        <v>192</v>
      </c>
      <c r="H9" s="1095">
        <v>77</v>
      </c>
      <c r="I9" s="1096">
        <v>34</v>
      </c>
      <c r="J9" s="1098">
        <v>111</v>
      </c>
      <c r="K9" s="1099">
        <v>33</v>
      </c>
      <c r="L9" s="1096">
        <v>0</v>
      </c>
      <c r="M9" s="1098">
        <v>33</v>
      </c>
      <c r="N9" s="616">
        <f t="shared" ref="N9:P14" si="0">B9+E9+H9+K9</f>
        <v>328</v>
      </c>
      <c r="O9" s="617">
        <f t="shared" si="0"/>
        <v>176</v>
      </c>
      <c r="P9" s="618">
        <f t="shared" si="0"/>
        <v>504</v>
      </c>
    </row>
    <row r="10" spans="1:21" ht="29.25" customHeight="1" x14ac:dyDescent="0.2">
      <c r="A10" s="1100" t="s">
        <v>37</v>
      </c>
      <c r="B10" s="1095">
        <v>95</v>
      </c>
      <c r="C10" s="1096">
        <v>36</v>
      </c>
      <c r="D10" s="1097">
        <v>131</v>
      </c>
      <c r="E10" s="1095">
        <v>90</v>
      </c>
      <c r="F10" s="1096">
        <v>63</v>
      </c>
      <c r="G10" s="1097">
        <v>153</v>
      </c>
      <c r="H10" s="1095">
        <v>84</v>
      </c>
      <c r="I10" s="1096">
        <v>19</v>
      </c>
      <c r="J10" s="1097">
        <v>103</v>
      </c>
      <c r="K10" s="1095">
        <v>66</v>
      </c>
      <c r="L10" s="1096">
        <v>3</v>
      </c>
      <c r="M10" s="1098">
        <v>69</v>
      </c>
      <c r="N10" s="279">
        <f>B10+E10+H10+K10</f>
        <v>335</v>
      </c>
      <c r="O10" s="1294">
        <f t="shared" si="0"/>
        <v>121</v>
      </c>
      <c r="P10" s="618">
        <f t="shared" si="0"/>
        <v>456</v>
      </c>
    </row>
    <row r="11" spans="1:21" ht="38.25" customHeight="1" x14ac:dyDescent="0.2">
      <c r="A11" s="1101" t="s">
        <v>38</v>
      </c>
      <c r="B11" s="1102">
        <v>112</v>
      </c>
      <c r="C11" s="1103">
        <v>71</v>
      </c>
      <c r="D11" s="1104">
        <v>183</v>
      </c>
      <c r="E11" s="1102">
        <v>187</v>
      </c>
      <c r="F11" s="1103">
        <v>103</v>
      </c>
      <c r="G11" s="1104">
        <v>290</v>
      </c>
      <c r="H11" s="1102">
        <v>171</v>
      </c>
      <c r="I11" s="1103">
        <v>28</v>
      </c>
      <c r="J11" s="1104">
        <v>199</v>
      </c>
      <c r="K11" s="1102">
        <v>136</v>
      </c>
      <c r="L11" s="1103">
        <v>12</v>
      </c>
      <c r="M11" s="1105">
        <v>148</v>
      </c>
      <c r="N11" s="1106">
        <f t="shared" si="0"/>
        <v>606</v>
      </c>
      <c r="O11" s="1107">
        <f t="shared" si="0"/>
        <v>214</v>
      </c>
      <c r="P11" s="1108">
        <f t="shared" si="0"/>
        <v>820</v>
      </c>
    </row>
    <row r="12" spans="1:21" ht="32.25" customHeight="1" x14ac:dyDescent="0.2">
      <c r="A12" s="1100" t="s">
        <v>39</v>
      </c>
      <c r="B12" s="1109">
        <v>43</v>
      </c>
      <c r="C12" s="1110">
        <v>58</v>
      </c>
      <c r="D12" s="1111">
        <v>101</v>
      </c>
      <c r="E12" s="1109">
        <v>69</v>
      </c>
      <c r="F12" s="1110">
        <v>35</v>
      </c>
      <c r="G12" s="1112">
        <v>104</v>
      </c>
      <c r="H12" s="1113">
        <v>58</v>
      </c>
      <c r="I12" s="1110">
        <v>7</v>
      </c>
      <c r="J12" s="1111">
        <v>65</v>
      </c>
      <c r="K12" s="1109">
        <v>43</v>
      </c>
      <c r="L12" s="1110">
        <v>0</v>
      </c>
      <c r="M12" s="1112">
        <v>43</v>
      </c>
      <c r="N12" s="279">
        <f t="shared" si="0"/>
        <v>213</v>
      </c>
      <c r="O12" s="1114">
        <f t="shared" si="0"/>
        <v>100</v>
      </c>
      <c r="P12" s="618">
        <f t="shared" si="0"/>
        <v>313</v>
      </c>
    </row>
    <row r="13" spans="1:21" ht="42.75" customHeight="1" x14ac:dyDescent="0.2">
      <c r="A13" s="719" t="s">
        <v>40</v>
      </c>
      <c r="B13" s="720">
        <v>118</v>
      </c>
      <c r="C13" s="721">
        <v>182</v>
      </c>
      <c r="D13" s="722">
        <v>300</v>
      </c>
      <c r="E13" s="720">
        <v>126</v>
      </c>
      <c r="F13" s="721">
        <v>156</v>
      </c>
      <c r="G13" s="722">
        <v>282</v>
      </c>
      <c r="H13" s="720">
        <v>124</v>
      </c>
      <c r="I13" s="721">
        <v>143</v>
      </c>
      <c r="J13" s="722">
        <v>267</v>
      </c>
      <c r="K13" s="720">
        <v>0</v>
      </c>
      <c r="L13" s="721">
        <v>0</v>
      </c>
      <c r="M13" s="723">
        <v>0</v>
      </c>
      <c r="N13" s="279">
        <f t="shared" si="0"/>
        <v>368</v>
      </c>
      <c r="O13" s="724">
        <f t="shared" si="0"/>
        <v>481</v>
      </c>
      <c r="P13" s="725">
        <f>D13+G13+J13+M13</f>
        <v>849</v>
      </c>
      <c r="U13" s="45" t="s">
        <v>46</v>
      </c>
    </row>
    <row r="14" spans="1:21" ht="42.75" customHeight="1" thickBot="1" x14ac:dyDescent="0.25">
      <c r="A14" s="1295" t="s">
        <v>41</v>
      </c>
      <c r="B14" s="1296">
        <v>71</v>
      </c>
      <c r="C14" s="1297">
        <v>178</v>
      </c>
      <c r="D14" s="1298">
        <v>249</v>
      </c>
      <c r="E14" s="1296">
        <v>72</v>
      </c>
      <c r="F14" s="1297">
        <v>114</v>
      </c>
      <c r="G14" s="1298">
        <v>186</v>
      </c>
      <c r="H14" s="1296">
        <v>59</v>
      </c>
      <c r="I14" s="1297">
        <v>100</v>
      </c>
      <c r="J14" s="1298">
        <v>159</v>
      </c>
      <c r="K14" s="1296">
        <v>45</v>
      </c>
      <c r="L14" s="1297">
        <v>21</v>
      </c>
      <c r="M14" s="1299">
        <v>76</v>
      </c>
      <c r="N14" s="279">
        <f t="shared" si="0"/>
        <v>247</v>
      </c>
      <c r="O14" s="1300">
        <f t="shared" si="0"/>
        <v>413</v>
      </c>
      <c r="P14" s="1301">
        <f t="shared" si="0"/>
        <v>670</v>
      </c>
    </row>
    <row r="15" spans="1:21" ht="33.75" customHeight="1" thickBot="1" x14ac:dyDescent="0.25">
      <c r="A15" s="73" t="s">
        <v>50</v>
      </c>
      <c r="B15" s="65">
        <f t="shared" ref="B15:P15" si="1">SUM(B8:B14)</f>
        <v>631</v>
      </c>
      <c r="C15" s="66">
        <f t="shared" si="1"/>
        <v>773</v>
      </c>
      <c r="D15" s="67">
        <f t="shared" si="1"/>
        <v>1404</v>
      </c>
      <c r="E15" s="65">
        <f t="shared" si="1"/>
        <v>808</v>
      </c>
      <c r="F15" s="66">
        <f t="shared" si="1"/>
        <v>669</v>
      </c>
      <c r="G15" s="67">
        <f t="shared" si="1"/>
        <v>1477</v>
      </c>
      <c r="H15" s="65">
        <f t="shared" si="1"/>
        <v>717</v>
      </c>
      <c r="I15" s="66">
        <f t="shared" si="1"/>
        <v>443</v>
      </c>
      <c r="J15" s="68">
        <f t="shared" si="1"/>
        <v>1160</v>
      </c>
      <c r="K15" s="69">
        <f t="shared" si="1"/>
        <v>456</v>
      </c>
      <c r="L15" s="66">
        <f t="shared" si="1"/>
        <v>76</v>
      </c>
      <c r="M15" s="68">
        <f t="shared" si="1"/>
        <v>542</v>
      </c>
      <c r="N15" s="70">
        <f t="shared" si="1"/>
        <v>2612</v>
      </c>
      <c r="O15" s="71">
        <f t="shared" si="1"/>
        <v>1961</v>
      </c>
      <c r="P15" s="72">
        <f t="shared" si="1"/>
        <v>4583</v>
      </c>
    </row>
    <row r="16" spans="1:21" ht="31.5" customHeight="1" x14ac:dyDescent="0.3">
      <c r="A16" s="1284" t="s">
        <v>42</v>
      </c>
      <c r="B16" s="1284"/>
      <c r="C16" s="1284"/>
      <c r="D16" s="1284"/>
      <c r="E16" s="1284"/>
      <c r="F16" s="1284"/>
      <c r="G16" s="1284"/>
      <c r="H16" s="1284"/>
      <c r="I16" s="1284"/>
      <c r="J16" s="1284"/>
      <c r="K16" s="1284"/>
      <c r="L16" s="1284"/>
      <c r="M16" s="1284"/>
      <c r="N16" s="1284"/>
      <c r="O16" s="1284"/>
      <c r="P16" s="1284"/>
    </row>
    <row r="17" spans="1:29" ht="25.5" customHeight="1" x14ac:dyDescent="0.2">
      <c r="A17" s="1283" t="s">
        <v>90</v>
      </c>
      <c r="B17" s="1283"/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X17" s="45" t="s">
        <v>48</v>
      </c>
    </row>
    <row r="18" spans="1:29" ht="20.25" customHeight="1" x14ac:dyDescent="0.3">
      <c r="A18" s="1284" t="s">
        <v>31</v>
      </c>
      <c r="B18" s="1284"/>
      <c r="C18" s="1284"/>
      <c r="D18" s="1284"/>
      <c r="E18" s="1284"/>
      <c r="F18" s="1284"/>
      <c r="G18" s="1284"/>
      <c r="H18" s="1284"/>
      <c r="I18" s="1284"/>
      <c r="J18" s="1284"/>
      <c r="K18" s="1284"/>
      <c r="L18" s="1284"/>
      <c r="M18" s="1284"/>
      <c r="N18" s="1284"/>
      <c r="O18" s="1284"/>
      <c r="P18" s="1284"/>
    </row>
    <row r="19" spans="1:29" ht="7.5" customHeight="1" thickBot="1" x14ac:dyDescent="0.3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9" ht="12.75" customHeight="1" x14ac:dyDescent="0.2">
      <c r="A20" s="1070" t="s">
        <v>7</v>
      </c>
      <c r="B20" s="1285">
        <v>1</v>
      </c>
      <c r="C20" s="1286"/>
      <c r="D20" s="1287"/>
      <c r="E20" s="1285">
        <v>2</v>
      </c>
      <c r="F20" s="1286"/>
      <c r="G20" s="1287"/>
      <c r="H20" s="1285">
        <v>3</v>
      </c>
      <c r="I20" s="1286"/>
      <c r="J20" s="1287"/>
      <c r="K20" s="1285">
        <v>4</v>
      </c>
      <c r="L20" s="1286"/>
      <c r="M20" s="1287"/>
      <c r="N20" s="1285" t="s">
        <v>4</v>
      </c>
      <c r="O20" s="1287"/>
      <c r="P20" s="1291" t="s">
        <v>43</v>
      </c>
      <c r="S20" s="45" t="s">
        <v>5</v>
      </c>
    </row>
    <row r="21" spans="1:29" ht="13.5" customHeight="1" thickBot="1" x14ac:dyDescent="0.25">
      <c r="A21" s="1071"/>
      <c r="B21" s="1288"/>
      <c r="C21" s="1289"/>
      <c r="D21" s="1290"/>
      <c r="E21" s="1288"/>
      <c r="F21" s="1289"/>
      <c r="G21" s="1290"/>
      <c r="H21" s="1288"/>
      <c r="I21" s="1289"/>
      <c r="J21" s="1290"/>
      <c r="K21" s="1288"/>
      <c r="L21" s="1289"/>
      <c r="M21" s="1290"/>
      <c r="N21" s="1288"/>
      <c r="O21" s="1290"/>
      <c r="P21" s="1292"/>
    </row>
    <row r="22" spans="1:29" ht="72.75" customHeight="1" thickBot="1" x14ac:dyDescent="0.25">
      <c r="A22" s="1072"/>
      <c r="B22" s="41" t="s">
        <v>33</v>
      </c>
      <c r="C22" s="42" t="s">
        <v>34</v>
      </c>
      <c r="D22" s="43" t="s">
        <v>35</v>
      </c>
      <c r="E22" s="41" t="s">
        <v>33</v>
      </c>
      <c r="F22" s="42" t="s">
        <v>34</v>
      </c>
      <c r="G22" s="43" t="s">
        <v>35</v>
      </c>
      <c r="H22" s="41" t="s">
        <v>33</v>
      </c>
      <c r="I22" s="42" t="s">
        <v>34</v>
      </c>
      <c r="J22" s="43" t="s">
        <v>35</v>
      </c>
      <c r="K22" s="41" t="s">
        <v>33</v>
      </c>
      <c r="L22" s="42" t="s">
        <v>34</v>
      </c>
      <c r="M22" s="43" t="s">
        <v>35</v>
      </c>
      <c r="N22" s="41" t="s">
        <v>33</v>
      </c>
      <c r="O22" s="42" t="s">
        <v>34</v>
      </c>
      <c r="P22" s="1293"/>
    </row>
    <row r="23" spans="1:29" ht="33" customHeight="1" x14ac:dyDescent="0.2">
      <c r="A23" s="982" t="s">
        <v>36</v>
      </c>
      <c r="B23" s="983">
        <v>0</v>
      </c>
      <c r="C23" s="984">
        <v>29</v>
      </c>
      <c r="D23" s="985">
        <v>29</v>
      </c>
      <c r="E23" s="983">
        <v>0</v>
      </c>
      <c r="F23" s="984">
        <v>0</v>
      </c>
      <c r="G23" s="985">
        <v>0</v>
      </c>
      <c r="H23" s="983">
        <v>0</v>
      </c>
      <c r="I23" s="984">
        <v>0</v>
      </c>
      <c r="J23" s="985">
        <v>0</v>
      </c>
      <c r="K23" s="983">
        <v>0</v>
      </c>
      <c r="L23" s="984">
        <v>0</v>
      </c>
      <c r="M23" s="986">
        <v>0</v>
      </c>
      <c r="N23" s="987">
        <f t="shared" ref="N23" si="2">B23+E23+H23+K23</f>
        <v>0</v>
      </c>
      <c r="O23" s="988">
        <f t="shared" ref="O23" si="3">C23+F23+I23+L23</f>
        <v>29</v>
      </c>
      <c r="P23" s="989">
        <f t="shared" ref="P23" si="4">D23+G23+J23+M23</f>
        <v>29</v>
      </c>
    </row>
    <row r="24" spans="1:29" ht="40.5" customHeight="1" x14ac:dyDescent="0.3">
      <c r="A24" s="1094" t="s">
        <v>49</v>
      </c>
      <c r="B24" s="1115">
        <v>7</v>
      </c>
      <c r="C24" s="1116">
        <v>33</v>
      </c>
      <c r="D24" s="1117">
        <v>40</v>
      </c>
      <c r="E24" s="1115">
        <v>8</v>
      </c>
      <c r="F24" s="1116">
        <v>30</v>
      </c>
      <c r="G24" s="1117">
        <v>38</v>
      </c>
      <c r="H24" s="1115">
        <v>9</v>
      </c>
      <c r="I24" s="1116">
        <v>20</v>
      </c>
      <c r="J24" s="1117">
        <v>29</v>
      </c>
      <c r="K24" s="1115">
        <v>9</v>
      </c>
      <c r="L24" s="1116">
        <v>9</v>
      </c>
      <c r="M24" s="1118">
        <v>18</v>
      </c>
      <c r="N24" s="279">
        <f t="shared" ref="N24:P27" si="5">B24+E24+H24+K24</f>
        <v>33</v>
      </c>
      <c r="O24" s="1119">
        <f t="shared" si="5"/>
        <v>92</v>
      </c>
      <c r="P24" s="1120">
        <f t="shared" si="5"/>
        <v>125</v>
      </c>
      <c r="Z24" s="45" t="s">
        <v>5</v>
      </c>
    </row>
    <row r="25" spans="1:29" ht="30" customHeight="1" x14ac:dyDescent="0.2">
      <c r="A25" s="1100" t="s">
        <v>37</v>
      </c>
      <c r="B25" s="1115">
        <v>0</v>
      </c>
      <c r="C25" s="1116">
        <v>29</v>
      </c>
      <c r="D25" s="1117">
        <v>29</v>
      </c>
      <c r="E25" s="1115">
        <v>0</v>
      </c>
      <c r="F25" s="1116">
        <v>24</v>
      </c>
      <c r="G25" s="1117">
        <v>24</v>
      </c>
      <c r="H25" s="1115">
        <v>0</v>
      </c>
      <c r="I25" s="1116">
        <v>32</v>
      </c>
      <c r="J25" s="1117">
        <v>32</v>
      </c>
      <c r="K25" s="1115">
        <v>0</v>
      </c>
      <c r="L25" s="1116">
        <v>31</v>
      </c>
      <c r="M25" s="1117">
        <v>31</v>
      </c>
      <c r="N25" s="1121">
        <f>B25+E25+H25+K25</f>
        <v>0</v>
      </c>
      <c r="O25" s="1119">
        <f t="shared" si="5"/>
        <v>116</v>
      </c>
      <c r="P25" s="1120">
        <f t="shared" si="5"/>
        <v>116</v>
      </c>
    </row>
    <row r="26" spans="1:29" ht="39" customHeight="1" x14ac:dyDescent="0.2">
      <c r="A26" s="1100" t="s">
        <v>38</v>
      </c>
      <c r="B26" s="1115">
        <v>8</v>
      </c>
      <c r="C26" s="1116">
        <v>17</v>
      </c>
      <c r="D26" s="1117">
        <v>25</v>
      </c>
      <c r="E26" s="1115">
        <v>20</v>
      </c>
      <c r="F26" s="1116">
        <v>26</v>
      </c>
      <c r="G26" s="1117">
        <v>46</v>
      </c>
      <c r="H26" s="1115">
        <v>20</v>
      </c>
      <c r="I26" s="1116">
        <v>23</v>
      </c>
      <c r="J26" s="1117">
        <v>43</v>
      </c>
      <c r="K26" s="1115">
        <v>35</v>
      </c>
      <c r="L26" s="1116">
        <v>25</v>
      </c>
      <c r="M26" s="1117">
        <v>60</v>
      </c>
      <c r="N26" s="1121">
        <f>B26+E26+H26+K26</f>
        <v>83</v>
      </c>
      <c r="O26" s="1119">
        <f t="shared" si="5"/>
        <v>91</v>
      </c>
      <c r="P26" s="1120">
        <f t="shared" si="5"/>
        <v>174</v>
      </c>
      <c r="AC26" s="45" t="s">
        <v>5</v>
      </c>
    </row>
    <row r="27" spans="1:29" ht="30.75" customHeight="1" thickBot="1" x14ac:dyDescent="0.25">
      <c r="A27" s="1100" t="s">
        <v>39</v>
      </c>
      <c r="B27" s="1122">
        <v>0</v>
      </c>
      <c r="C27" s="1123">
        <v>10</v>
      </c>
      <c r="D27" s="1124">
        <v>10</v>
      </c>
      <c r="E27" s="1122">
        <v>13</v>
      </c>
      <c r="F27" s="1123">
        <v>33</v>
      </c>
      <c r="G27" s="1124">
        <v>46</v>
      </c>
      <c r="H27" s="1122">
        <v>13</v>
      </c>
      <c r="I27" s="1123">
        <v>25</v>
      </c>
      <c r="J27" s="1124">
        <v>38</v>
      </c>
      <c r="K27" s="1122">
        <v>10</v>
      </c>
      <c r="L27" s="1123">
        <v>17</v>
      </c>
      <c r="M27" s="1124">
        <v>27</v>
      </c>
      <c r="N27" s="1125">
        <f t="shared" si="5"/>
        <v>36</v>
      </c>
      <c r="O27" s="1126">
        <f t="shared" si="5"/>
        <v>85</v>
      </c>
      <c r="P27" s="1120">
        <f t="shared" si="5"/>
        <v>121</v>
      </c>
    </row>
    <row r="28" spans="1:29" ht="30" customHeight="1" thickBot="1" x14ac:dyDescent="0.25">
      <c r="A28" s="73" t="s">
        <v>50</v>
      </c>
      <c r="B28" s="55">
        <f t="shared" ref="B28:P28" si="6">SUM(B23:B27)</f>
        <v>15</v>
      </c>
      <c r="C28" s="55">
        <f t="shared" si="6"/>
        <v>118</v>
      </c>
      <c r="D28" s="55">
        <f t="shared" si="6"/>
        <v>133</v>
      </c>
      <c r="E28" s="55">
        <f t="shared" si="6"/>
        <v>41</v>
      </c>
      <c r="F28" s="55">
        <f t="shared" si="6"/>
        <v>113</v>
      </c>
      <c r="G28" s="56">
        <f t="shared" si="6"/>
        <v>154</v>
      </c>
      <c r="H28" s="57">
        <f t="shared" si="6"/>
        <v>42</v>
      </c>
      <c r="I28" s="55">
        <f t="shared" si="6"/>
        <v>100</v>
      </c>
      <c r="J28" s="55">
        <f t="shared" si="6"/>
        <v>142</v>
      </c>
      <c r="K28" s="55">
        <f t="shared" si="6"/>
        <v>54</v>
      </c>
      <c r="L28" s="55">
        <f t="shared" si="6"/>
        <v>82</v>
      </c>
      <c r="M28" s="55">
        <f t="shared" si="6"/>
        <v>136</v>
      </c>
      <c r="N28" s="48">
        <f t="shared" si="6"/>
        <v>152</v>
      </c>
      <c r="O28" s="48">
        <f t="shared" si="6"/>
        <v>413</v>
      </c>
      <c r="P28" s="44">
        <f t="shared" si="6"/>
        <v>565</v>
      </c>
    </row>
    <row r="30" spans="1:29" ht="6.75" customHeight="1" x14ac:dyDescent="0.2"/>
    <row r="31" spans="1:29" ht="18.75" hidden="1" customHeight="1" x14ac:dyDescent="0.25">
      <c r="B31" s="47"/>
      <c r="C31" s="47"/>
      <c r="D31" s="47"/>
    </row>
    <row r="32" spans="1:29" ht="20.25" x14ac:dyDescent="0.3">
      <c r="A32" s="1284" t="s">
        <v>86</v>
      </c>
      <c r="B32" s="1284"/>
      <c r="C32" s="1284"/>
      <c r="D32" s="1284"/>
      <c r="E32" s="1284"/>
      <c r="F32" s="1284"/>
      <c r="G32" s="1284"/>
      <c r="H32" s="1284"/>
      <c r="I32" s="1284"/>
      <c r="J32" s="1284"/>
      <c r="K32" s="1284"/>
      <c r="L32" s="1284"/>
      <c r="M32" s="1284"/>
      <c r="N32" s="1284"/>
      <c r="O32" s="1284"/>
      <c r="P32" s="1284"/>
    </row>
    <row r="33" spans="1:16" ht="20.25" x14ac:dyDescent="0.2">
      <c r="A33" s="1283" t="s">
        <v>90</v>
      </c>
      <c r="B33" s="1283"/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</row>
    <row r="34" spans="1:16" ht="20.25" x14ac:dyDescent="0.2">
      <c r="A34" s="1283" t="s">
        <v>31</v>
      </c>
      <c r="B34" s="1283"/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</row>
    <row r="35" spans="1:16" ht="7.5" customHeight="1" thickBot="1" x14ac:dyDescent="0.25"/>
    <row r="36" spans="1:16" ht="41.25" thickBot="1" x14ac:dyDescent="0.25">
      <c r="A36" s="726" t="s">
        <v>40</v>
      </c>
      <c r="B36" s="70">
        <v>0</v>
      </c>
      <c r="C36" s="727">
        <v>65</v>
      </c>
      <c r="D36" s="71">
        <v>65</v>
      </c>
      <c r="E36" s="70">
        <v>0</v>
      </c>
      <c r="F36" s="727">
        <v>0</v>
      </c>
      <c r="G36" s="71">
        <v>0</v>
      </c>
      <c r="H36" s="70">
        <v>0</v>
      </c>
      <c r="I36" s="727">
        <v>0</v>
      </c>
      <c r="J36" s="71">
        <v>0</v>
      </c>
      <c r="K36" s="70">
        <v>0</v>
      </c>
      <c r="L36" s="727">
        <v>0</v>
      </c>
      <c r="M36" s="728">
        <v>0</v>
      </c>
      <c r="N36" s="729">
        <f t="shared" ref="N36" si="7">B36+E36+H36+K36</f>
        <v>0</v>
      </c>
      <c r="O36" s="730">
        <f t="shared" ref="O36" si="8">C36+F36+I36+L36</f>
        <v>65</v>
      </c>
      <c r="P36" s="731">
        <f>D36+G36+J36+M36</f>
        <v>65</v>
      </c>
    </row>
    <row r="37" spans="1:16" ht="27" customHeight="1" thickBot="1" x14ac:dyDescent="0.25"/>
    <row r="38" spans="1:16" ht="34.5" customHeight="1" thickBot="1" x14ac:dyDescent="0.25">
      <c r="A38" s="46" t="s">
        <v>44</v>
      </c>
      <c r="B38" s="48">
        <f>N15+N28+N36</f>
        <v>2764</v>
      </c>
      <c r="C38" s="48">
        <f t="shared" ref="C38:D38" si="9">O15+O28+O36</f>
        <v>2439</v>
      </c>
      <c r="D38" s="44">
        <f t="shared" si="9"/>
        <v>5213</v>
      </c>
    </row>
  </sheetData>
  <mergeCells count="21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1"/>
  <sheetViews>
    <sheetView view="pageBreakPreview" zoomScale="50" zoomScaleNormal="50" zoomScaleSheetLayoutView="50" workbookViewId="0">
      <selection activeCell="I17" sqref="I17"/>
    </sheetView>
  </sheetViews>
  <sheetFormatPr defaultRowHeight="25.5" x14ac:dyDescent="0.35"/>
  <cols>
    <col min="1" max="1" width="89" style="5" customWidth="1"/>
    <col min="2" max="2" width="14.42578125" style="5" customWidth="1"/>
    <col min="3" max="3" width="14.5703125" style="5" customWidth="1"/>
    <col min="4" max="4" width="12.42578125" style="5" customWidth="1"/>
    <col min="5" max="5" width="12.140625" style="5" customWidth="1"/>
    <col min="6" max="6" width="14.7109375" style="5" customWidth="1"/>
    <col min="7" max="7" width="11.85546875" style="5" customWidth="1"/>
    <col min="8" max="8" width="14.28515625" style="5" customWidth="1"/>
    <col min="9" max="9" width="14.7109375" style="5" customWidth="1"/>
    <col min="10" max="10" width="10.85546875" style="5" customWidth="1"/>
    <col min="11" max="11" width="12.7109375" style="5" customWidth="1"/>
    <col min="12" max="12" width="14.140625" style="5" customWidth="1"/>
    <col min="13" max="13" width="10.140625" style="5" customWidth="1"/>
    <col min="14" max="14" width="12.5703125" style="5" customWidth="1"/>
    <col min="15" max="15" width="14.42578125" style="5" customWidth="1"/>
    <col min="16" max="16" width="16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3"/>
      <c r="R1" s="13"/>
      <c r="S1" s="13"/>
      <c r="T1" s="13"/>
    </row>
    <row r="2" spans="1:42" ht="60" customHeight="1" x14ac:dyDescent="0.35">
      <c r="A2" s="1226" t="s">
        <v>82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25" t="s">
        <v>96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505"/>
      <c r="R3" s="505"/>
    </row>
    <row r="4" spans="1:42" ht="33" customHeight="1" thickBot="1" x14ac:dyDescent="0.4">
      <c r="A4" s="22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42" ht="48" customHeight="1" thickBot="1" x14ac:dyDescent="0.4">
      <c r="A5" s="1219" t="s">
        <v>7</v>
      </c>
      <c r="B5" s="1228" t="s">
        <v>0</v>
      </c>
      <c r="C5" s="1229"/>
      <c r="D5" s="1230"/>
      <c r="E5" s="1228" t="s">
        <v>1</v>
      </c>
      <c r="F5" s="1229"/>
      <c r="G5" s="1230"/>
      <c r="H5" s="1228" t="s">
        <v>2</v>
      </c>
      <c r="I5" s="1229"/>
      <c r="J5" s="1230"/>
      <c r="K5" s="1228" t="s">
        <v>3</v>
      </c>
      <c r="L5" s="1229"/>
      <c r="M5" s="1230"/>
      <c r="N5" s="1222" t="s">
        <v>22</v>
      </c>
      <c r="O5" s="1223"/>
      <c r="P5" s="1224"/>
      <c r="Q5" s="14"/>
      <c r="R5" s="14"/>
    </row>
    <row r="6" spans="1:42" ht="61.5" customHeight="1" thickBot="1" x14ac:dyDescent="0.4">
      <c r="A6" s="1220"/>
      <c r="B6" s="355" t="s">
        <v>16</v>
      </c>
      <c r="C6" s="355" t="s">
        <v>17</v>
      </c>
      <c r="D6" s="356" t="s">
        <v>4</v>
      </c>
      <c r="E6" s="355" t="s">
        <v>16</v>
      </c>
      <c r="F6" s="355" t="s">
        <v>17</v>
      </c>
      <c r="G6" s="356" t="s">
        <v>4</v>
      </c>
      <c r="H6" s="355" t="s">
        <v>16</v>
      </c>
      <c r="I6" s="355" t="s">
        <v>17</v>
      </c>
      <c r="J6" s="356" t="s">
        <v>4</v>
      </c>
      <c r="K6" s="355" t="s">
        <v>16</v>
      </c>
      <c r="L6" s="355" t="s">
        <v>17</v>
      </c>
      <c r="M6" s="356" t="s">
        <v>4</v>
      </c>
      <c r="N6" s="355" t="s">
        <v>16</v>
      </c>
      <c r="O6" s="355" t="s">
        <v>17</v>
      </c>
      <c r="P6" s="357" t="s">
        <v>4</v>
      </c>
      <c r="Q6" s="14"/>
      <c r="R6" s="14"/>
    </row>
    <row r="7" spans="1:42" ht="27" customHeight="1" thickBot="1" x14ac:dyDescent="0.4">
      <c r="A7" s="259" t="s">
        <v>13</v>
      </c>
      <c r="B7" s="664"/>
      <c r="C7" s="665"/>
      <c r="D7" s="666"/>
      <c r="E7" s="667"/>
      <c r="F7" s="665"/>
      <c r="G7" s="668"/>
      <c r="H7" s="664"/>
      <c r="I7" s="665"/>
      <c r="J7" s="666"/>
      <c r="K7" s="667"/>
      <c r="L7" s="665"/>
      <c r="M7" s="668"/>
      <c r="N7" s="669"/>
      <c r="O7" s="665"/>
      <c r="P7" s="670"/>
      <c r="Q7" s="14"/>
      <c r="R7" s="14"/>
    </row>
    <row r="8" spans="1:42" ht="27" customHeight="1" x14ac:dyDescent="0.35">
      <c r="A8" s="672" t="s">
        <v>51</v>
      </c>
      <c r="B8" s="638">
        <v>7</v>
      </c>
      <c r="C8" s="639">
        <v>33</v>
      </c>
      <c r="D8" s="640">
        <v>40</v>
      </c>
      <c r="E8" s="641">
        <v>8</v>
      </c>
      <c r="F8" s="639">
        <v>30</v>
      </c>
      <c r="G8" s="701">
        <v>38</v>
      </c>
      <c r="H8" s="638">
        <v>9</v>
      </c>
      <c r="I8" s="639">
        <v>20</v>
      </c>
      <c r="J8" s="640">
        <v>29</v>
      </c>
      <c r="K8" s="641">
        <v>9</v>
      </c>
      <c r="L8" s="639">
        <v>9</v>
      </c>
      <c r="M8" s="639">
        <v>18</v>
      </c>
      <c r="N8" s="642">
        <v>33</v>
      </c>
      <c r="O8" s="224">
        <v>92</v>
      </c>
      <c r="P8" s="643">
        <v>125</v>
      </c>
      <c r="Q8" s="14"/>
      <c r="R8" s="14"/>
    </row>
    <row r="9" spans="1:42" ht="27" customHeight="1" x14ac:dyDescent="0.35">
      <c r="A9" s="673" t="s">
        <v>18</v>
      </c>
      <c r="B9" s="115">
        <v>7</v>
      </c>
      <c r="C9" s="116">
        <v>18</v>
      </c>
      <c r="D9" s="117">
        <v>25</v>
      </c>
      <c r="E9" s="118">
        <v>8</v>
      </c>
      <c r="F9" s="116">
        <v>11</v>
      </c>
      <c r="G9" s="656">
        <v>19</v>
      </c>
      <c r="H9" s="115">
        <v>9</v>
      </c>
      <c r="I9" s="116">
        <v>5</v>
      </c>
      <c r="J9" s="117">
        <v>14</v>
      </c>
      <c r="K9" s="118">
        <v>9</v>
      </c>
      <c r="L9" s="116">
        <v>9</v>
      </c>
      <c r="M9" s="116">
        <v>18</v>
      </c>
      <c r="N9" s="120">
        <v>33</v>
      </c>
      <c r="O9" s="121">
        <v>43</v>
      </c>
      <c r="P9" s="122">
        <v>76</v>
      </c>
      <c r="Q9" s="14"/>
      <c r="R9" s="14"/>
    </row>
    <row r="10" spans="1:42" ht="27" customHeight="1" x14ac:dyDescent="0.35">
      <c r="A10" s="358" t="s">
        <v>67</v>
      </c>
      <c r="B10" s="115">
        <f>B19++B27</f>
        <v>0</v>
      </c>
      <c r="C10" s="116">
        <v>15</v>
      </c>
      <c r="D10" s="117">
        <v>15</v>
      </c>
      <c r="E10" s="118">
        <f>E19++E27</f>
        <v>0</v>
      </c>
      <c r="F10" s="116">
        <v>19</v>
      </c>
      <c r="G10" s="656">
        <v>19</v>
      </c>
      <c r="H10" s="115">
        <f>H19++H27</f>
        <v>0</v>
      </c>
      <c r="I10" s="116">
        <v>15</v>
      </c>
      <c r="J10" s="117">
        <v>15</v>
      </c>
      <c r="K10" s="118">
        <f t="shared" ref="K10:M11" si="0">K19++K27</f>
        <v>0</v>
      </c>
      <c r="L10" s="116">
        <f t="shared" si="0"/>
        <v>0</v>
      </c>
      <c r="M10" s="116">
        <f t="shared" si="0"/>
        <v>0</v>
      </c>
      <c r="N10" s="120">
        <f t="shared" ref="N10:O13" si="1">B10+E10+H10+K10</f>
        <v>0</v>
      </c>
      <c r="O10" s="121">
        <v>49</v>
      </c>
      <c r="P10" s="122">
        <v>49</v>
      </c>
      <c r="Q10" s="14"/>
      <c r="R10" s="14"/>
    </row>
    <row r="11" spans="1:42" ht="27" customHeight="1" x14ac:dyDescent="0.35">
      <c r="A11" s="519" t="s">
        <v>52</v>
      </c>
      <c r="B11" s="115">
        <f t="shared" ref="B11:J11" si="2">B20++B28</f>
        <v>0</v>
      </c>
      <c r="C11" s="116">
        <f t="shared" si="2"/>
        <v>0</v>
      </c>
      <c r="D11" s="117">
        <f t="shared" si="2"/>
        <v>0</v>
      </c>
      <c r="E11" s="118">
        <f t="shared" si="2"/>
        <v>0</v>
      </c>
      <c r="F11" s="116">
        <f t="shared" si="2"/>
        <v>0</v>
      </c>
      <c r="G11" s="656">
        <f t="shared" si="2"/>
        <v>0</v>
      </c>
      <c r="H11" s="115">
        <f t="shared" si="2"/>
        <v>0</v>
      </c>
      <c r="I11" s="116">
        <f t="shared" si="2"/>
        <v>0</v>
      </c>
      <c r="J11" s="117">
        <f t="shared" si="2"/>
        <v>0</v>
      </c>
      <c r="K11" s="118">
        <f t="shared" si="0"/>
        <v>0</v>
      </c>
      <c r="L11" s="116">
        <f t="shared" si="0"/>
        <v>0</v>
      </c>
      <c r="M11" s="116">
        <f t="shared" si="0"/>
        <v>0</v>
      </c>
      <c r="N11" s="120">
        <f t="shared" si="1"/>
        <v>0</v>
      </c>
      <c r="O11" s="121">
        <f t="shared" si="1"/>
        <v>0</v>
      </c>
      <c r="P11" s="122">
        <f>SUM(N11:O11)</f>
        <v>0</v>
      </c>
      <c r="Q11" s="14"/>
      <c r="R11" s="14"/>
    </row>
    <row r="12" spans="1:42" ht="27" customHeight="1" x14ac:dyDescent="0.35">
      <c r="A12" s="520" t="s">
        <v>18</v>
      </c>
      <c r="B12" s="115">
        <v>0</v>
      </c>
      <c r="C12" s="116">
        <v>0</v>
      </c>
      <c r="D12" s="117">
        <v>0</v>
      </c>
      <c r="E12" s="118">
        <v>0</v>
      </c>
      <c r="F12" s="116">
        <v>0</v>
      </c>
      <c r="G12" s="656">
        <v>0</v>
      </c>
      <c r="H12" s="115">
        <v>0</v>
      </c>
      <c r="I12" s="116">
        <v>0</v>
      </c>
      <c r="J12" s="117">
        <v>0</v>
      </c>
      <c r="K12" s="118">
        <v>0</v>
      </c>
      <c r="L12" s="116">
        <v>0</v>
      </c>
      <c r="M12" s="116">
        <v>0</v>
      </c>
      <c r="N12" s="120">
        <v>0</v>
      </c>
      <c r="O12" s="121">
        <v>0</v>
      </c>
      <c r="P12" s="122">
        <v>0</v>
      </c>
      <c r="Q12" s="14"/>
      <c r="R12" s="14"/>
    </row>
    <row r="13" spans="1:42" ht="27" customHeight="1" x14ac:dyDescent="0.35">
      <c r="A13" s="358" t="s">
        <v>67</v>
      </c>
      <c r="B13" s="115">
        <f t="shared" ref="B13:J13" si="3">B22++B30</f>
        <v>0</v>
      </c>
      <c r="C13" s="116">
        <f t="shared" si="3"/>
        <v>0</v>
      </c>
      <c r="D13" s="117">
        <f t="shared" si="3"/>
        <v>0</v>
      </c>
      <c r="E13" s="650">
        <f t="shared" si="3"/>
        <v>0</v>
      </c>
      <c r="F13" s="649">
        <f t="shared" si="3"/>
        <v>0</v>
      </c>
      <c r="G13" s="702">
        <f t="shared" si="3"/>
        <v>0</v>
      </c>
      <c r="H13" s="709">
        <f t="shared" si="3"/>
        <v>0</v>
      </c>
      <c r="I13" s="649">
        <f t="shared" si="3"/>
        <v>0</v>
      </c>
      <c r="J13" s="710">
        <f t="shared" si="3"/>
        <v>0</v>
      </c>
      <c r="K13" s="650">
        <f>K22++K30</f>
        <v>0</v>
      </c>
      <c r="L13" s="649">
        <f>L22++L30</f>
        <v>0</v>
      </c>
      <c r="M13" s="649">
        <f>M22++M30</f>
        <v>0</v>
      </c>
      <c r="N13" s="651">
        <f t="shared" si="1"/>
        <v>0</v>
      </c>
      <c r="O13" s="219">
        <f t="shared" si="1"/>
        <v>0</v>
      </c>
      <c r="P13" s="220">
        <f>SUM(N13:O13)</f>
        <v>0</v>
      </c>
      <c r="Q13" s="14"/>
      <c r="R13" s="14"/>
    </row>
    <row r="14" spans="1:42" ht="27" customHeight="1" thickBot="1" x14ac:dyDescent="0.4">
      <c r="A14" s="674" t="s">
        <v>10</v>
      </c>
      <c r="B14" s="711">
        <v>7</v>
      </c>
      <c r="C14" s="675">
        <v>33</v>
      </c>
      <c r="D14" s="676">
        <f>D8+D11</f>
        <v>40</v>
      </c>
      <c r="E14" s="707">
        <v>8</v>
      </c>
      <c r="F14" s="675">
        <v>30</v>
      </c>
      <c r="G14" s="703">
        <v>38</v>
      </c>
      <c r="H14" s="711">
        <v>9</v>
      </c>
      <c r="I14" s="675">
        <f>I8+I11</f>
        <v>20</v>
      </c>
      <c r="J14" s="676">
        <f>J8+J11</f>
        <v>29</v>
      </c>
      <c r="K14" s="707">
        <f>K8+K11</f>
        <v>9</v>
      </c>
      <c r="L14" s="675">
        <f>L8+L11</f>
        <v>9</v>
      </c>
      <c r="M14" s="675">
        <f>M8+M11</f>
        <v>18</v>
      </c>
      <c r="N14" s="675">
        <v>33</v>
      </c>
      <c r="O14" s="675">
        <v>92</v>
      </c>
      <c r="P14" s="676">
        <v>125</v>
      </c>
      <c r="Q14" s="14"/>
      <c r="R14" s="14"/>
    </row>
    <row r="15" spans="1:42" ht="25.5" customHeight="1" thickBot="1" x14ac:dyDescent="0.4">
      <c r="A15" s="671" t="s">
        <v>14</v>
      </c>
      <c r="B15" s="712"/>
      <c r="C15" s="677"/>
      <c r="D15" s="677"/>
      <c r="E15" s="708"/>
      <c r="F15" s="677"/>
      <c r="G15" s="704"/>
      <c r="H15" s="712"/>
      <c r="I15" s="677"/>
      <c r="J15" s="713"/>
      <c r="K15" s="708"/>
      <c r="L15" s="677"/>
      <c r="M15" s="677"/>
      <c r="N15" s="677"/>
      <c r="O15" s="677"/>
      <c r="P15" s="677"/>
      <c r="Q15" s="14"/>
      <c r="R15" s="14"/>
    </row>
    <row r="16" spans="1:42" ht="24.95" customHeight="1" thickBot="1" x14ac:dyDescent="0.4">
      <c r="A16" s="522" t="s">
        <v>9</v>
      </c>
      <c r="B16" s="967">
        <v>7</v>
      </c>
      <c r="C16" s="969">
        <v>33</v>
      </c>
      <c r="D16" s="970">
        <v>40</v>
      </c>
      <c r="E16" s="717">
        <v>8</v>
      </c>
      <c r="F16" s="678">
        <v>30</v>
      </c>
      <c r="G16" s="705">
        <v>38</v>
      </c>
      <c r="H16" s="131">
        <v>9</v>
      </c>
      <c r="I16" s="131">
        <v>20</v>
      </c>
      <c r="J16" s="363">
        <v>29</v>
      </c>
      <c r="K16" s="660">
        <v>9</v>
      </c>
      <c r="L16" s="131">
        <v>9</v>
      </c>
      <c r="M16" s="131">
        <v>18</v>
      </c>
      <c r="N16" s="131">
        <v>33</v>
      </c>
      <c r="O16" s="131">
        <v>92</v>
      </c>
      <c r="P16" s="363">
        <v>123</v>
      </c>
      <c r="Q16" s="11"/>
      <c r="R16" s="11"/>
    </row>
    <row r="17" spans="1:18" ht="24.95" customHeight="1" thickBot="1" x14ac:dyDescent="0.4">
      <c r="A17" s="523" t="s">
        <v>51</v>
      </c>
      <c r="B17" s="967">
        <v>7</v>
      </c>
      <c r="C17" s="969">
        <v>18</v>
      </c>
      <c r="D17" s="970">
        <v>25</v>
      </c>
      <c r="E17" s="718">
        <v>8</v>
      </c>
      <c r="F17" s="652">
        <v>30</v>
      </c>
      <c r="G17" s="706">
        <v>38</v>
      </c>
      <c r="H17" s="654">
        <v>9</v>
      </c>
      <c r="I17" s="654">
        <v>20</v>
      </c>
      <c r="J17" s="655">
        <v>29</v>
      </c>
      <c r="K17" s="653">
        <v>9</v>
      </c>
      <c r="L17" s="654">
        <v>9</v>
      </c>
      <c r="M17" s="654">
        <v>18</v>
      </c>
      <c r="N17" s="654">
        <v>33</v>
      </c>
      <c r="O17" s="654">
        <v>92</v>
      </c>
      <c r="P17" s="655">
        <v>123</v>
      </c>
      <c r="Q17" s="154"/>
      <c r="R17" s="154"/>
    </row>
    <row r="18" spans="1:18" ht="24.95" customHeight="1" x14ac:dyDescent="0.35">
      <c r="A18" s="521" t="s">
        <v>18</v>
      </c>
      <c r="B18" s="638">
        <v>7</v>
      </c>
      <c r="C18" s="639">
        <v>18</v>
      </c>
      <c r="D18" s="640">
        <v>25</v>
      </c>
      <c r="E18" s="118">
        <v>8</v>
      </c>
      <c r="F18" s="116">
        <v>11</v>
      </c>
      <c r="G18" s="656">
        <v>19</v>
      </c>
      <c r="H18" s="115">
        <v>9</v>
      </c>
      <c r="I18" s="116">
        <v>5</v>
      </c>
      <c r="J18" s="117">
        <v>14</v>
      </c>
      <c r="K18" s="118">
        <v>9</v>
      </c>
      <c r="L18" s="116">
        <v>9</v>
      </c>
      <c r="M18" s="116">
        <v>18</v>
      </c>
      <c r="N18" s="120">
        <v>33</v>
      </c>
      <c r="O18" s="121">
        <v>43</v>
      </c>
      <c r="P18" s="122">
        <v>74</v>
      </c>
      <c r="Q18" s="154"/>
      <c r="R18" s="154"/>
    </row>
    <row r="19" spans="1:18" ht="24.95" customHeight="1" x14ac:dyDescent="0.35">
      <c r="A19" s="358" t="s">
        <v>67</v>
      </c>
      <c r="B19" s="115">
        <f>B28++B36</f>
        <v>0</v>
      </c>
      <c r="C19" s="116">
        <v>15</v>
      </c>
      <c r="D19" s="117">
        <v>15</v>
      </c>
      <c r="E19" s="118">
        <f>E28++E36</f>
        <v>0</v>
      </c>
      <c r="F19" s="116">
        <v>19</v>
      </c>
      <c r="G19" s="656">
        <v>19</v>
      </c>
      <c r="H19" s="115">
        <f>H28++H36</f>
        <v>0</v>
      </c>
      <c r="I19" s="116">
        <v>15</v>
      </c>
      <c r="J19" s="117">
        <v>15</v>
      </c>
      <c r="K19" s="118">
        <f>K28++K36</f>
        <v>0</v>
      </c>
      <c r="L19" s="116">
        <f>L28++L36</f>
        <v>0</v>
      </c>
      <c r="M19" s="116">
        <f>M28++M36</f>
        <v>0</v>
      </c>
      <c r="N19" s="120">
        <f>B19+E19+H19+K19</f>
        <v>0</v>
      </c>
      <c r="O19" s="121">
        <v>49</v>
      </c>
      <c r="P19" s="122">
        <v>49</v>
      </c>
      <c r="Q19" s="154"/>
      <c r="R19" s="154"/>
    </row>
    <row r="20" spans="1:18" ht="24.95" customHeight="1" x14ac:dyDescent="0.35">
      <c r="A20" s="519" t="s">
        <v>52</v>
      </c>
      <c r="B20" s="115">
        <v>0</v>
      </c>
      <c r="C20" s="116">
        <v>0</v>
      </c>
      <c r="D20" s="117">
        <f>SUM(B20:C20)</f>
        <v>0</v>
      </c>
      <c r="E20" s="118">
        <v>0</v>
      </c>
      <c r="F20" s="116">
        <v>0</v>
      </c>
      <c r="G20" s="119">
        <f>E20+F20</f>
        <v>0</v>
      </c>
      <c r="H20" s="657">
        <v>0</v>
      </c>
      <c r="I20" s="116">
        <v>0</v>
      </c>
      <c r="J20" s="648">
        <f>SUM(H20:I20)</f>
        <v>0</v>
      </c>
      <c r="K20" s="656">
        <v>0</v>
      </c>
      <c r="L20" s="116">
        <v>0</v>
      </c>
      <c r="M20" s="118">
        <f>SUM(K20:L20)</f>
        <v>0</v>
      </c>
      <c r="N20" s="120">
        <f t="shared" ref="N20:O22" si="4">B20+E20+H20+K20</f>
        <v>0</v>
      </c>
      <c r="O20" s="121">
        <f t="shared" si="4"/>
        <v>0</v>
      </c>
      <c r="P20" s="122">
        <f>SUM(N20:O20)</f>
        <v>0</v>
      </c>
      <c r="Q20" s="154"/>
      <c r="R20" s="154"/>
    </row>
    <row r="21" spans="1:18" ht="24.95" customHeight="1" x14ac:dyDescent="0.35">
      <c r="A21" s="520" t="s">
        <v>18</v>
      </c>
      <c r="B21" s="115">
        <v>0</v>
      </c>
      <c r="C21" s="116">
        <v>0</v>
      </c>
      <c r="D21" s="117">
        <v>0</v>
      </c>
      <c r="E21" s="118">
        <v>0</v>
      </c>
      <c r="F21" s="116">
        <v>0</v>
      </c>
      <c r="G21" s="119">
        <v>0</v>
      </c>
      <c r="H21" s="657">
        <v>0</v>
      </c>
      <c r="I21" s="116">
        <v>0</v>
      </c>
      <c r="J21" s="648">
        <v>0</v>
      </c>
      <c r="K21" s="656">
        <v>0</v>
      </c>
      <c r="L21" s="116">
        <v>0</v>
      </c>
      <c r="M21" s="118">
        <v>0</v>
      </c>
      <c r="N21" s="120">
        <v>0</v>
      </c>
      <c r="O21" s="121">
        <v>0</v>
      </c>
      <c r="P21" s="122">
        <v>0</v>
      </c>
      <c r="Q21" s="154"/>
      <c r="R21" s="154"/>
    </row>
    <row r="22" spans="1:18" ht="24.95" customHeight="1" thickBot="1" x14ac:dyDescent="0.4">
      <c r="A22" s="526" t="s">
        <v>67</v>
      </c>
      <c r="B22" s="709">
        <v>0</v>
      </c>
      <c r="C22" s="649">
        <v>0</v>
      </c>
      <c r="D22" s="710">
        <f>SUM(B22:C22)</f>
        <v>0</v>
      </c>
      <c r="E22" s="650">
        <v>0</v>
      </c>
      <c r="F22" s="649">
        <v>0</v>
      </c>
      <c r="G22" s="976">
        <f>E22+F22</f>
        <v>0</v>
      </c>
      <c r="H22" s="977">
        <v>0</v>
      </c>
      <c r="I22" s="649">
        <v>0</v>
      </c>
      <c r="J22" s="978">
        <f>SUM(H22:I22)</f>
        <v>0</v>
      </c>
      <c r="K22" s="702">
        <v>0</v>
      </c>
      <c r="L22" s="649">
        <v>0</v>
      </c>
      <c r="M22" s="650">
        <f>SUM(K22:L22)</f>
        <v>0</v>
      </c>
      <c r="N22" s="651">
        <f t="shared" si="4"/>
        <v>0</v>
      </c>
      <c r="O22" s="219">
        <f t="shared" si="4"/>
        <v>0</v>
      </c>
      <c r="P22" s="220">
        <f>SUM(N22:O22)</f>
        <v>0</v>
      </c>
      <c r="Q22" s="154"/>
      <c r="R22" s="154"/>
    </row>
    <row r="23" spans="1:18" ht="24.95" customHeight="1" thickBot="1" x14ac:dyDescent="0.4">
      <c r="A23" s="679" t="s">
        <v>6</v>
      </c>
      <c r="B23" s="131">
        <v>7</v>
      </c>
      <c r="C23" s="979">
        <v>33</v>
      </c>
      <c r="D23" s="846">
        <v>40</v>
      </c>
      <c r="E23" s="980">
        <v>8</v>
      </c>
      <c r="F23" s="969">
        <v>30</v>
      </c>
      <c r="G23" s="981">
        <v>38</v>
      </c>
      <c r="H23" s="967">
        <v>9</v>
      </c>
      <c r="I23" s="969">
        <f>I17+I20</f>
        <v>20</v>
      </c>
      <c r="J23" s="970">
        <f>J17+J20</f>
        <v>29</v>
      </c>
      <c r="K23" s="980">
        <f>K17+K20</f>
        <v>9</v>
      </c>
      <c r="L23" s="969">
        <f>L17+L20</f>
        <v>9</v>
      </c>
      <c r="M23" s="969">
        <f>M17+M20</f>
        <v>18</v>
      </c>
      <c r="N23" s="969">
        <v>33</v>
      </c>
      <c r="O23" s="969">
        <v>92</v>
      </c>
      <c r="P23" s="970">
        <v>125</v>
      </c>
      <c r="Q23" s="154"/>
      <c r="R23" s="154"/>
    </row>
    <row r="24" spans="1:18" ht="24.95" customHeight="1" thickBot="1" x14ac:dyDescent="0.4">
      <c r="A24" s="687" t="s">
        <v>15</v>
      </c>
      <c r="B24" s="968"/>
      <c r="C24" s="974"/>
      <c r="D24" s="975"/>
      <c r="E24" s="691"/>
      <c r="F24" s="689"/>
      <c r="G24" s="692"/>
      <c r="H24" s="688"/>
      <c r="I24" s="689"/>
      <c r="J24" s="690"/>
      <c r="K24" s="691"/>
      <c r="L24" s="689"/>
      <c r="M24" s="692"/>
      <c r="N24" s="693"/>
      <c r="O24" s="694"/>
      <c r="P24" s="695"/>
      <c r="Q24" s="15"/>
      <c r="R24" s="15"/>
    </row>
    <row r="25" spans="1:18" ht="24.95" customHeight="1" thickBot="1" x14ac:dyDescent="0.4">
      <c r="A25" s="523" t="s">
        <v>51</v>
      </c>
      <c r="B25" s="971">
        <v>0</v>
      </c>
      <c r="C25" s="972">
        <v>0</v>
      </c>
      <c r="D25" s="973">
        <f>C25+B25</f>
        <v>0</v>
      </c>
      <c r="E25" s="697">
        <v>0</v>
      </c>
      <c r="F25" s="696">
        <v>0</v>
      </c>
      <c r="G25" s="697">
        <f>SUM(E25:F25)</f>
        <v>0</v>
      </c>
      <c r="H25" s="698">
        <v>0</v>
      </c>
      <c r="I25" s="696">
        <v>0</v>
      </c>
      <c r="J25" s="699">
        <f>H25+I25</f>
        <v>0</v>
      </c>
      <c r="K25" s="697">
        <v>0</v>
      </c>
      <c r="L25" s="696">
        <v>0</v>
      </c>
      <c r="M25" s="700">
        <f>SUM(K25:L25)</f>
        <v>0</v>
      </c>
      <c r="N25" s="193">
        <f t="shared" ref="N25:O30" si="5">B25+E25+H25+K25</f>
        <v>0</v>
      </c>
      <c r="O25" s="221">
        <f t="shared" si="5"/>
        <v>0</v>
      </c>
      <c r="P25" s="222">
        <f>SUM(N25:O25)</f>
        <v>0</v>
      </c>
      <c r="Q25" s="16"/>
      <c r="R25" s="16"/>
    </row>
    <row r="26" spans="1:18" ht="32.25" customHeight="1" x14ac:dyDescent="0.35">
      <c r="A26" s="680" t="s">
        <v>18</v>
      </c>
      <c r="B26" s="681">
        <v>0</v>
      </c>
      <c r="C26" s="682">
        <v>0</v>
      </c>
      <c r="D26" s="683">
        <v>0</v>
      </c>
      <c r="E26" s="684">
        <v>0</v>
      </c>
      <c r="F26" s="682">
        <v>0</v>
      </c>
      <c r="G26" s="684">
        <v>0</v>
      </c>
      <c r="H26" s="685">
        <v>0</v>
      </c>
      <c r="I26" s="682">
        <v>0</v>
      </c>
      <c r="J26" s="716">
        <v>0</v>
      </c>
      <c r="K26" s="684">
        <v>0</v>
      </c>
      <c r="L26" s="682">
        <v>0</v>
      </c>
      <c r="M26" s="686">
        <v>0</v>
      </c>
      <c r="N26" s="487">
        <v>0</v>
      </c>
      <c r="O26" s="488">
        <v>0</v>
      </c>
      <c r="P26" s="489">
        <v>0</v>
      </c>
      <c r="Q26" s="16"/>
      <c r="R26" s="16"/>
    </row>
    <row r="27" spans="1:18" ht="32.25" customHeight="1" thickBot="1" x14ac:dyDescent="0.4">
      <c r="A27" s="526" t="s">
        <v>67</v>
      </c>
      <c r="B27" s="709">
        <v>0</v>
      </c>
      <c r="C27" s="649">
        <v>0</v>
      </c>
      <c r="D27" s="710">
        <f>C27+B27</f>
        <v>0</v>
      </c>
      <c r="E27" s="702">
        <v>0</v>
      </c>
      <c r="F27" s="649">
        <v>0</v>
      </c>
      <c r="G27" s="702">
        <f>SUM(E27:F27)</f>
        <v>0</v>
      </c>
      <c r="H27" s="977">
        <v>0</v>
      </c>
      <c r="I27" s="649">
        <v>0</v>
      </c>
      <c r="J27" s="978">
        <f>H27+I27</f>
        <v>0</v>
      </c>
      <c r="K27" s="702">
        <v>0</v>
      </c>
      <c r="L27" s="649">
        <v>0</v>
      </c>
      <c r="M27" s="650">
        <f>SUM(K27:L27)</f>
        <v>0</v>
      </c>
      <c r="N27" s="651">
        <f t="shared" si="5"/>
        <v>0</v>
      </c>
      <c r="O27" s="219">
        <f t="shared" si="5"/>
        <v>0</v>
      </c>
      <c r="P27" s="220">
        <f>SUM(N27:O27)</f>
        <v>0</v>
      </c>
      <c r="Q27" s="15"/>
      <c r="R27" s="15"/>
    </row>
    <row r="28" spans="1:18" ht="32.25" customHeight="1" thickBot="1" x14ac:dyDescent="0.4">
      <c r="A28" s="525" t="s">
        <v>52</v>
      </c>
      <c r="B28" s="1074">
        <v>0</v>
      </c>
      <c r="C28" s="696">
        <v>0</v>
      </c>
      <c r="D28" s="1075">
        <f>C28+B28</f>
        <v>0</v>
      </c>
      <c r="E28" s="697">
        <v>0</v>
      </c>
      <c r="F28" s="696">
        <v>0</v>
      </c>
      <c r="G28" s="697">
        <f>SUM(E28:F28)</f>
        <v>0</v>
      </c>
      <c r="H28" s="698">
        <v>0</v>
      </c>
      <c r="I28" s="696">
        <v>0</v>
      </c>
      <c r="J28" s="699">
        <f>H28+I28</f>
        <v>0</v>
      </c>
      <c r="K28" s="697">
        <v>0</v>
      </c>
      <c r="L28" s="696">
        <v>0</v>
      </c>
      <c r="M28" s="700">
        <f>SUM(K28:L28)</f>
        <v>0</v>
      </c>
      <c r="N28" s="193">
        <f t="shared" si="5"/>
        <v>0</v>
      </c>
      <c r="O28" s="221">
        <f t="shared" si="5"/>
        <v>0</v>
      </c>
      <c r="P28" s="222">
        <f>SUM(N28:O28)</f>
        <v>0</v>
      </c>
      <c r="Q28" s="15"/>
      <c r="R28" s="15"/>
    </row>
    <row r="29" spans="1:18" ht="26.25" customHeight="1" x14ac:dyDescent="0.35">
      <c r="A29" s="524" t="s">
        <v>18</v>
      </c>
      <c r="B29" s="681">
        <v>0</v>
      </c>
      <c r="C29" s="682">
        <v>0</v>
      </c>
      <c r="D29" s="683">
        <v>0</v>
      </c>
      <c r="E29" s="684">
        <v>0</v>
      </c>
      <c r="F29" s="682">
        <v>0</v>
      </c>
      <c r="G29" s="684">
        <v>0</v>
      </c>
      <c r="H29" s="685">
        <v>0</v>
      </c>
      <c r="I29" s="682">
        <v>0</v>
      </c>
      <c r="J29" s="716">
        <v>0</v>
      </c>
      <c r="K29" s="684">
        <v>0</v>
      </c>
      <c r="L29" s="682">
        <v>0</v>
      </c>
      <c r="M29" s="686">
        <v>0</v>
      </c>
      <c r="N29" s="487">
        <v>0</v>
      </c>
      <c r="O29" s="488">
        <v>0</v>
      </c>
      <c r="P29" s="489">
        <v>0</v>
      </c>
      <c r="Q29" s="15"/>
      <c r="R29" s="15"/>
    </row>
    <row r="30" spans="1:18" ht="30.6" customHeight="1" thickBot="1" x14ac:dyDescent="0.4">
      <c r="A30" s="358" t="s">
        <v>67</v>
      </c>
      <c r="B30" s="115">
        <v>0</v>
      </c>
      <c r="C30" s="116">
        <v>0</v>
      </c>
      <c r="D30" s="117">
        <f>C30+B30</f>
        <v>0</v>
      </c>
      <c r="E30" s="656">
        <v>0</v>
      </c>
      <c r="F30" s="116">
        <v>0</v>
      </c>
      <c r="G30" s="656">
        <f>SUM(E30:F30)</f>
        <v>0</v>
      </c>
      <c r="H30" s="714">
        <v>0</v>
      </c>
      <c r="I30" s="644">
        <v>0</v>
      </c>
      <c r="J30" s="715">
        <f>H30+I30</f>
        <v>0</v>
      </c>
      <c r="K30" s="656">
        <v>0</v>
      </c>
      <c r="L30" s="116">
        <v>0</v>
      </c>
      <c r="M30" s="118">
        <f>SUM(K30:L30)</f>
        <v>0</v>
      </c>
      <c r="N30" s="120">
        <f t="shared" si="5"/>
        <v>0</v>
      </c>
      <c r="O30" s="121">
        <f t="shared" si="5"/>
        <v>0</v>
      </c>
      <c r="P30" s="122">
        <f>SUM(N30:O30)</f>
        <v>0</v>
      </c>
      <c r="Q30" s="154"/>
      <c r="R30" s="154"/>
    </row>
    <row r="31" spans="1:18" ht="30.6" customHeight="1" thickBot="1" x14ac:dyDescent="0.4">
      <c r="A31" s="359" t="s">
        <v>11</v>
      </c>
      <c r="B31" s="658">
        <f>B25+B28</f>
        <v>0</v>
      </c>
      <c r="C31" s="658">
        <f t="shared" ref="C31:D31" si="6">C25+C28</f>
        <v>0</v>
      </c>
      <c r="D31" s="658">
        <f t="shared" si="6"/>
        <v>0</v>
      </c>
      <c r="E31" s="658">
        <f t="shared" ref="E31:P31" si="7">E25+E28</f>
        <v>0</v>
      </c>
      <c r="F31" s="658">
        <f t="shared" si="7"/>
        <v>0</v>
      </c>
      <c r="G31" s="658">
        <f t="shared" si="7"/>
        <v>0</v>
      </c>
      <c r="H31" s="658">
        <f t="shared" si="7"/>
        <v>0</v>
      </c>
      <c r="I31" s="658">
        <f t="shared" si="7"/>
        <v>0</v>
      </c>
      <c r="J31" s="658">
        <f t="shared" si="7"/>
        <v>0</v>
      </c>
      <c r="K31" s="658">
        <f t="shared" si="7"/>
        <v>0</v>
      </c>
      <c r="L31" s="658">
        <f t="shared" si="7"/>
        <v>0</v>
      </c>
      <c r="M31" s="658">
        <f t="shared" si="7"/>
        <v>0</v>
      </c>
      <c r="N31" s="658">
        <f t="shared" si="7"/>
        <v>0</v>
      </c>
      <c r="O31" s="658">
        <f t="shared" si="7"/>
        <v>0</v>
      </c>
      <c r="P31" s="659">
        <f t="shared" si="7"/>
        <v>0</v>
      </c>
      <c r="Q31" s="17"/>
      <c r="R31" s="17"/>
    </row>
    <row r="32" spans="1:18" ht="30.75" customHeight="1" thickBot="1" x14ac:dyDescent="0.4">
      <c r="A32" s="360" t="s">
        <v>8</v>
      </c>
      <c r="B32" s="131">
        <f>B23</f>
        <v>7</v>
      </c>
      <c r="C32" s="131">
        <f t="shared" ref="C32" si="8">C23</f>
        <v>33</v>
      </c>
      <c r="D32" s="131">
        <v>40</v>
      </c>
      <c r="E32" s="131">
        <f t="shared" ref="E32:P32" si="9">E23</f>
        <v>8</v>
      </c>
      <c r="F32" s="131">
        <f t="shared" si="9"/>
        <v>30</v>
      </c>
      <c r="G32" s="131">
        <f t="shared" si="9"/>
        <v>38</v>
      </c>
      <c r="H32" s="131">
        <f t="shared" si="9"/>
        <v>9</v>
      </c>
      <c r="I32" s="131">
        <v>20</v>
      </c>
      <c r="J32" s="131">
        <f t="shared" si="9"/>
        <v>29</v>
      </c>
      <c r="K32" s="131">
        <f t="shared" si="9"/>
        <v>9</v>
      </c>
      <c r="L32" s="131">
        <f t="shared" si="9"/>
        <v>9</v>
      </c>
      <c r="M32" s="131">
        <f t="shared" si="9"/>
        <v>18</v>
      </c>
      <c r="N32" s="131">
        <f t="shared" si="9"/>
        <v>33</v>
      </c>
      <c r="O32" s="131">
        <f t="shared" si="9"/>
        <v>92</v>
      </c>
      <c r="P32" s="363">
        <f t="shared" si="9"/>
        <v>125</v>
      </c>
      <c r="Q32" s="10"/>
      <c r="R32" s="10"/>
    </row>
    <row r="33" spans="1:18" ht="24.95" customHeight="1" thickBot="1" x14ac:dyDescent="0.4">
      <c r="A33" s="361" t="s">
        <v>15</v>
      </c>
      <c r="B33" s="131">
        <f t="shared" ref="B33:P33" si="10">B31</f>
        <v>0</v>
      </c>
      <c r="C33" s="131">
        <f t="shared" si="10"/>
        <v>0</v>
      </c>
      <c r="D33" s="363">
        <f t="shared" si="10"/>
        <v>0</v>
      </c>
      <c r="E33" s="660">
        <f t="shared" si="10"/>
        <v>0</v>
      </c>
      <c r="F33" s="131">
        <f t="shared" si="10"/>
        <v>0</v>
      </c>
      <c r="G33" s="131">
        <f t="shared" si="10"/>
        <v>0</v>
      </c>
      <c r="H33" s="131">
        <f t="shared" si="10"/>
        <v>0</v>
      </c>
      <c r="I33" s="131">
        <f t="shared" si="10"/>
        <v>0</v>
      </c>
      <c r="J33" s="131">
        <f t="shared" si="10"/>
        <v>0</v>
      </c>
      <c r="K33" s="131">
        <f t="shared" si="10"/>
        <v>0</v>
      </c>
      <c r="L33" s="131">
        <f t="shared" si="10"/>
        <v>0</v>
      </c>
      <c r="M33" s="131">
        <f t="shared" si="10"/>
        <v>0</v>
      </c>
      <c r="N33" s="131">
        <f t="shared" si="10"/>
        <v>0</v>
      </c>
      <c r="O33" s="131">
        <f t="shared" si="10"/>
        <v>0</v>
      </c>
      <c r="P33" s="363">
        <f t="shared" si="10"/>
        <v>0</v>
      </c>
      <c r="Q33" s="10"/>
      <c r="R33" s="10"/>
    </row>
    <row r="34" spans="1:18" ht="30" customHeight="1" thickBot="1" x14ac:dyDescent="0.4">
      <c r="A34" s="362" t="s">
        <v>12</v>
      </c>
      <c r="B34" s="661">
        <f t="shared" ref="B34:P34" si="11">SUM(B32:B33)</f>
        <v>7</v>
      </c>
      <c r="C34" s="661">
        <v>33</v>
      </c>
      <c r="D34" s="662">
        <v>40</v>
      </c>
      <c r="E34" s="663">
        <f t="shared" si="11"/>
        <v>8</v>
      </c>
      <c r="F34" s="661">
        <f t="shared" si="11"/>
        <v>30</v>
      </c>
      <c r="G34" s="661">
        <f t="shared" si="11"/>
        <v>38</v>
      </c>
      <c r="H34" s="661">
        <f t="shared" si="11"/>
        <v>9</v>
      </c>
      <c r="I34" s="661">
        <v>20</v>
      </c>
      <c r="J34" s="661">
        <v>29</v>
      </c>
      <c r="K34" s="661">
        <f>SUM(K32:K33)</f>
        <v>9</v>
      </c>
      <c r="L34" s="661">
        <f>SUM(L32:L33)</f>
        <v>9</v>
      </c>
      <c r="M34" s="661">
        <f>SUM(M32:M33)</f>
        <v>18</v>
      </c>
      <c r="N34" s="661">
        <f t="shared" si="11"/>
        <v>33</v>
      </c>
      <c r="O34" s="661">
        <v>90</v>
      </c>
      <c r="P34" s="662">
        <f t="shared" si="11"/>
        <v>125</v>
      </c>
      <c r="Q34" s="10"/>
      <c r="R34" s="10"/>
    </row>
    <row r="35" spans="1:18" x14ac:dyDescent="0.35">
      <c r="A35" s="213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12"/>
    </row>
    <row r="36" spans="1:18" ht="29.25" customHeight="1" x14ac:dyDescent="0.35">
      <c r="A36" s="1218"/>
      <c r="B36" s="1218"/>
      <c r="C36" s="1218"/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</row>
    <row r="37" spans="1:18" ht="23.25" customHeight="1" x14ac:dyDescent="0.35">
      <c r="A37" s="1221"/>
      <c r="B37" s="1221"/>
      <c r="C37" s="1221"/>
      <c r="D37" s="1221"/>
      <c r="E37" s="1221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</row>
    <row r="38" spans="1:18" ht="9.75" customHeight="1" x14ac:dyDescent="0.35">
      <c r="A38" s="5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8" ht="45" customHeight="1" x14ac:dyDescent="0.35">
      <c r="A39" s="5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1" spans="1:18" ht="45" customHeight="1" x14ac:dyDescent="0.35"/>
  </sheetData>
  <mergeCells count="11">
    <mergeCell ref="A36:P36"/>
    <mergeCell ref="A5:A6"/>
    <mergeCell ref="A37:P37"/>
    <mergeCell ref="N5:P5"/>
    <mergeCell ref="A1:P1"/>
    <mergeCell ref="A3:P3"/>
    <mergeCell ref="A2:P2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63"/>
  <sheetViews>
    <sheetView view="pageBreakPreview" zoomScale="35" zoomScaleNormal="40" zoomScaleSheetLayoutView="35" workbookViewId="0">
      <selection activeCell="A36" sqref="A36"/>
    </sheetView>
  </sheetViews>
  <sheetFormatPr defaultRowHeight="5.65" customHeight="1" x14ac:dyDescent="0.35"/>
  <cols>
    <col min="1" max="1" width="131.28515625" style="158" customWidth="1"/>
    <col min="2" max="2" width="21.28515625" style="158" customWidth="1"/>
    <col min="3" max="3" width="20" style="158" customWidth="1"/>
    <col min="4" max="4" width="18.5703125" style="158" customWidth="1"/>
    <col min="5" max="5" width="19" style="158" customWidth="1"/>
    <col min="6" max="6" width="17.28515625" style="158" customWidth="1"/>
    <col min="7" max="7" width="17.42578125" style="158" customWidth="1"/>
    <col min="8" max="8" width="17.140625" style="158" customWidth="1"/>
    <col min="9" max="9" width="22.42578125" style="158" customWidth="1"/>
    <col min="10" max="10" width="20.85546875" style="158" customWidth="1"/>
    <col min="11" max="11" width="20.140625" style="158" customWidth="1"/>
    <col min="12" max="12" width="17" style="158" customWidth="1"/>
    <col min="13" max="13" width="19.28515625" style="158" customWidth="1"/>
    <col min="14" max="14" width="22" style="158" customWidth="1"/>
    <col min="15" max="15" width="23.42578125" style="158" customWidth="1"/>
    <col min="16" max="16" width="21.28515625" style="158" customWidth="1"/>
    <col min="17" max="18" width="10.7109375" style="158" customWidth="1"/>
    <col min="19" max="19" width="9.140625" style="158"/>
    <col min="20" max="20" width="12.85546875" style="158" customWidth="1"/>
    <col min="21" max="21" width="23.42578125" style="158" customWidth="1"/>
    <col min="22" max="23" width="9.140625" style="158"/>
    <col min="24" max="24" width="10.5703125" style="158" bestFit="1" customWidth="1"/>
    <col min="25" max="25" width="11.28515625" style="158" customWidth="1"/>
    <col min="26" max="256" width="9.140625" style="158"/>
    <col min="257" max="257" width="91.85546875" style="158" customWidth="1"/>
    <col min="258" max="258" width="21.28515625" style="158" customWidth="1"/>
    <col min="259" max="259" width="20" style="158" customWidth="1"/>
    <col min="260" max="260" width="17" style="158" customWidth="1"/>
    <col min="261" max="261" width="19" style="158" customWidth="1"/>
    <col min="262" max="262" width="17.28515625" style="158" customWidth="1"/>
    <col min="263" max="263" width="15" style="158" customWidth="1"/>
    <col min="264" max="264" width="17.140625" style="158" customWidth="1"/>
    <col min="265" max="265" width="24" style="158" customWidth="1"/>
    <col min="266" max="266" width="20.85546875" style="158" customWidth="1"/>
    <col min="267" max="267" width="20.140625" style="158" customWidth="1"/>
    <col min="268" max="268" width="17" style="158" customWidth="1"/>
    <col min="269" max="269" width="19.28515625" style="158" customWidth="1"/>
    <col min="270" max="270" width="19.140625" style="158" customWidth="1"/>
    <col min="271" max="271" width="20.140625" style="158" customWidth="1"/>
    <col min="272" max="272" width="21.28515625" style="158" customWidth="1"/>
    <col min="273" max="274" width="10.7109375" style="158" customWidth="1"/>
    <col min="275" max="275" width="9.140625" style="158"/>
    <col min="276" max="276" width="12.85546875" style="158" customWidth="1"/>
    <col min="277" max="277" width="23.42578125" style="158" customWidth="1"/>
    <col min="278" max="279" width="9.140625" style="158"/>
    <col min="280" max="280" width="10.5703125" style="158" bestFit="1" customWidth="1"/>
    <col min="281" max="281" width="11.28515625" style="158" customWidth="1"/>
    <col min="282" max="512" width="9.140625" style="158"/>
    <col min="513" max="513" width="91.85546875" style="158" customWidth="1"/>
    <col min="514" max="514" width="21.28515625" style="158" customWidth="1"/>
    <col min="515" max="515" width="20" style="158" customWidth="1"/>
    <col min="516" max="516" width="17" style="158" customWidth="1"/>
    <col min="517" max="517" width="19" style="158" customWidth="1"/>
    <col min="518" max="518" width="17.28515625" style="158" customWidth="1"/>
    <col min="519" max="519" width="15" style="158" customWidth="1"/>
    <col min="520" max="520" width="17.140625" style="158" customWidth="1"/>
    <col min="521" max="521" width="24" style="158" customWidth="1"/>
    <col min="522" max="522" width="20.85546875" style="158" customWidth="1"/>
    <col min="523" max="523" width="20.140625" style="158" customWidth="1"/>
    <col min="524" max="524" width="17" style="158" customWidth="1"/>
    <col min="525" max="525" width="19.28515625" style="158" customWidth="1"/>
    <col min="526" max="526" width="19.140625" style="158" customWidth="1"/>
    <col min="527" max="527" width="20.140625" style="158" customWidth="1"/>
    <col min="528" max="528" width="21.28515625" style="158" customWidth="1"/>
    <col min="529" max="530" width="10.7109375" style="158" customWidth="1"/>
    <col min="531" max="531" width="9.140625" style="158"/>
    <col min="532" max="532" width="12.85546875" style="158" customWidth="1"/>
    <col min="533" max="533" width="23.42578125" style="158" customWidth="1"/>
    <col min="534" max="535" width="9.140625" style="158"/>
    <col min="536" max="536" width="10.5703125" style="158" bestFit="1" customWidth="1"/>
    <col min="537" max="537" width="11.28515625" style="158" customWidth="1"/>
    <col min="538" max="768" width="9.140625" style="158"/>
    <col min="769" max="769" width="91.85546875" style="158" customWidth="1"/>
    <col min="770" max="770" width="21.28515625" style="158" customWidth="1"/>
    <col min="771" max="771" width="20" style="158" customWidth="1"/>
    <col min="772" max="772" width="17" style="158" customWidth="1"/>
    <col min="773" max="773" width="19" style="158" customWidth="1"/>
    <col min="774" max="774" width="17.28515625" style="158" customWidth="1"/>
    <col min="775" max="775" width="15" style="158" customWidth="1"/>
    <col min="776" max="776" width="17.140625" style="158" customWidth="1"/>
    <col min="777" max="777" width="24" style="158" customWidth="1"/>
    <col min="778" max="778" width="20.85546875" style="158" customWidth="1"/>
    <col min="779" max="779" width="20.140625" style="158" customWidth="1"/>
    <col min="780" max="780" width="17" style="158" customWidth="1"/>
    <col min="781" max="781" width="19.28515625" style="158" customWidth="1"/>
    <col min="782" max="782" width="19.140625" style="158" customWidth="1"/>
    <col min="783" max="783" width="20.140625" style="158" customWidth="1"/>
    <col min="784" max="784" width="21.28515625" style="158" customWidth="1"/>
    <col min="785" max="786" width="10.7109375" style="158" customWidth="1"/>
    <col min="787" max="787" width="9.140625" style="158"/>
    <col min="788" max="788" width="12.85546875" style="158" customWidth="1"/>
    <col min="789" max="789" width="23.42578125" style="158" customWidth="1"/>
    <col min="790" max="791" width="9.140625" style="158"/>
    <col min="792" max="792" width="10.5703125" style="158" bestFit="1" customWidth="1"/>
    <col min="793" max="793" width="11.28515625" style="158" customWidth="1"/>
    <col min="794" max="1024" width="9.140625" style="158"/>
    <col min="1025" max="1025" width="91.85546875" style="158" customWidth="1"/>
    <col min="1026" max="1026" width="21.28515625" style="158" customWidth="1"/>
    <col min="1027" max="1027" width="20" style="158" customWidth="1"/>
    <col min="1028" max="1028" width="17" style="158" customWidth="1"/>
    <col min="1029" max="1029" width="19" style="158" customWidth="1"/>
    <col min="1030" max="1030" width="17.28515625" style="158" customWidth="1"/>
    <col min="1031" max="1031" width="15" style="158" customWidth="1"/>
    <col min="1032" max="1032" width="17.140625" style="158" customWidth="1"/>
    <col min="1033" max="1033" width="24" style="158" customWidth="1"/>
    <col min="1034" max="1034" width="20.85546875" style="158" customWidth="1"/>
    <col min="1035" max="1035" width="20.140625" style="158" customWidth="1"/>
    <col min="1036" max="1036" width="17" style="158" customWidth="1"/>
    <col min="1037" max="1037" width="19.28515625" style="158" customWidth="1"/>
    <col min="1038" max="1038" width="19.140625" style="158" customWidth="1"/>
    <col min="1039" max="1039" width="20.140625" style="158" customWidth="1"/>
    <col min="1040" max="1040" width="21.28515625" style="158" customWidth="1"/>
    <col min="1041" max="1042" width="10.7109375" style="158" customWidth="1"/>
    <col min="1043" max="1043" width="9.140625" style="158"/>
    <col min="1044" max="1044" width="12.85546875" style="158" customWidth="1"/>
    <col min="1045" max="1045" width="23.42578125" style="158" customWidth="1"/>
    <col min="1046" max="1047" width="9.140625" style="158"/>
    <col min="1048" max="1048" width="10.5703125" style="158" bestFit="1" customWidth="1"/>
    <col min="1049" max="1049" width="11.28515625" style="158" customWidth="1"/>
    <col min="1050" max="1280" width="9.140625" style="158"/>
    <col min="1281" max="1281" width="91.85546875" style="158" customWidth="1"/>
    <col min="1282" max="1282" width="21.28515625" style="158" customWidth="1"/>
    <col min="1283" max="1283" width="20" style="158" customWidth="1"/>
    <col min="1284" max="1284" width="17" style="158" customWidth="1"/>
    <col min="1285" max="1285" width="19" style="158" customWidth="1"/>
    <col min="1286" max="1286" width="17.28515625" style="158" customWidth="1"/>
    <col min="1287" max="1287" width="15" style="158" customWidth="1"/>
    <col min="1288" max="1288" width="17.140625" style="158" customWidth="1"/>
    <col min="1289" max="1289" width="24" style="158" customWidth="1"/>
    <col min="1290" max="1290" width="20.85546875" style="158" customWidth="1"/>
    <col min="1291" max="1291" width="20.140625" style="158" customWidth="1"/>
    <col min="1292" max="1292" width="17" style="158" customWidth="1"/>
    <col min="1293" max="1293" width="19.28515625" style="158" customWidth="1"/>
    <col min="1294" max="1294" width="19.140625" style="158" customWidth="1"/>
    <col min="1295" max="1295" width="20.140625" style="158" customWidth="1"/>
    <col min="1296" max="1296" width="21.28515625" style="158" customWidth="1"/>
    <col min="1297" max="1298" width="10.7109375" style="158" customWidth="1"/>
    <col min="1299" max="1299" width="9.140625" style="158"/>
    <col min="1300" max="1300" width="12.85546875" style="158" customWidth="1"/>
    <col min="1301" max="1301" width="23.42578125" style="158" customWidth="1"/>
    <col min="1302" max="1303" width="9.140625" style="158"/>
    <col min="1304" max="1304" width="10.5703125" style="158" bestFit="1" customWidth="1"/>
    <col min="1305" max="1305" width="11.28515625" style="158" customWidth="1"/>
    <col min="1306" max="1536" width="9.140625" style="158"/>
    <col min="1537" max="1537" width="91.85546875" style="158" customWidth="1"/>
    <col min="1538" max="1538" width="21.28515625" style="158" customWidth="1"/>
    <col min="1539" max="1539" width="20" style="158" customWidth="1"/>
    <col min="1540" max="1540" width="17" style="158" customWidth="1"/>
    <col min="1541" max="1541" width="19" style="158" customWidth="1"/>
    <col min="1542" max="1542" width="17.28515625" style="158" customWidth="1"/>
    <col min="1543" max="1543" width="15" style="158" customWidth="1"/>
    <col min="1544" max="1544" width="17.140625" style="158" customWidth="1"/>
    <col min="1545" max="1545" width="24" style="158" customWidth="1"/>
    <col min="1546" max="1546" width="20.85546875" style="158" customWidth="1"/>
    <col min="1547" max="1547" width="20.140625" style="158" customWidth="1"/>
    <col min="1548" max="1548" width="17" style="158" customWidth="1"/>
    <col min="1549" max="1549" width="19.28515625" style="158" customWidth="1"/>
    <col min="1550" max="1550" width="19.140625" style="158" customWidth="1"/>
    <col min="1551" max="1551" width="20.140625" style="158" customWidth="1"/>
    <col min="1552" max="1552" width="21.28515625" style="158" customWidth="1"/>
    <col min="1553" max="1554" width="10.7109375" style="158" customWidth="1"/>
    <col min="1555" max="1555" width="9.140625" style="158"/>
    <col min="1556" max="1556" width="12.85546875" style="158" customWidth="1"/>
    <col min="1557" max="1557" width="23.42578125" style="158" customWidth="1"/>
    <col min="1558" max="1559" width="9.140625" style="158"/>
    <col min="1560" max="1560" width="10.5703125" style="158" bestFit="1" customWidth="1"/>
    <col min="1561" max="1561" width="11.28515625" style="158" customWidth="1"/>
    <col min="1562" max="1792" width="9.140625" style="158"/>
    <col min="1793" max="1793" width="91.85546875" style="158" customWidth="1"/>
    <col min="1794" max="1794" width="21.28515625" style="158" customWidth="1"/>
    <col min="1795" max="1795" width="20" style="158" customWidth="1"/>
    <col min="1796" max="1796" width="17" style="158" customWidth="1"/>
    <col min="1797" max="1797" width="19" style="158" customWidth="1"/>
    <col min="1798" max="1798" width="17.28515625" style="158" customWidth="1"/>
    <col min="1799" max="1799" width="15" style="158" customWidth="1"/>
    <col min="1800" max="1800" width="17.140625" style="158" customWidth="1"/>
    <col min="1801" max="1801" width="24" style="158" customWidth="1"/>
    <col min="1802" max="1802" width="20.85546875" style="158" customWidth="1"/>
    <col min="1803" max="1803" width="20.140625" style="158" customWidth="1"/>
    <col min="1804" max="1804" width="17" style="158" customWidth="1"/>
    <col min="1805" max="1805" width="19.28515625" style="158" customWidth="1"/>
    <col min="1806" max="1806" width="19.140625" style="158" customWidth="1"/>
    <col min="1807" max="1807" width="20.140625" style="158" customWidth="1"/>
    <col min="1808" max="1808" width="21.28515625" style="158" customWidth="1"/>
    <col min="1809" max="1810" width="10.7109375" style="158" customWidth="1"/>
    <col min="1811" max="1811" width="9.140625" style="158"/>
    <col min="1812" max="1812" width="12.85546875" style="158" customWidth="1"/>
    <col min="1813" max="1813" width="23.42578125" style="158" customWidth="1"/>
    <col min="1814" max="1815" width="9.140625" style="158"/>
    <col min="1816" max="1816" width="10.5703125" style="158" bestFit="1" customWidth="1"/>
    <col min="1817" max="1817" width="11.28515625" style="158" customWidth="1"/>
    <col min="1818" max="2048" width="9.140625" style="158"/>
    <col min="2049" max="2049" width="91.85546875" style="158" customWidth="1"/>
    <col min="2050" max="2050" width="21.28515625" style="158" customWidth="1"/>
    <col min="2051" max="2051" width="20" style="158" customWidth="1"/>
    <col min="2052" max="2052" width="17" style="158" customWidth="1"/>
    <col min="2053" max="2053" width="19" style="158" customWidth="1"/>
    <col min="2054" max="2054" width="17.28515625" style="158" customWidth="1"/>
    <col min="2055" max="2055" width="15" style="158" customWidth="1"/>
    <col min="2056" max="2056" width="17.140625" style="158" customWidth="1"/>
    <col min="2057" max="2057" width="24" style="158" customWidth="1"/>
    <col min="2058" max="2058" width="20.85546875" style="158" customWidth="1"/>
    <col min="2059" max="2059" width="20.140625" style="158" customWidth="1"/>
    <col min="2060" max="2060" width="17" style="158" customWidth="1"/>
    <col min="2061" max="2061" width="19.28515625" style="158" customWidth="1"/>
    <col min="2062" max="2062" width="19.140625" style="158" customWidth="1"/>
    <col min="2063" max="2063" width="20.140625" style="158" customWidth="1"/>
    <col min="2064" max="2064" width="21.28515625" style="158" customWidth="1"/>
    <col min="2065" max="2066" width="10.7109375" style="158" customWidth="1"/>
    <col min="2067" max="2067" width="9.140625" style="158"/>
    <col min="2068" max="2068" width="12.85546875" style="158" customWidth="1"/>
    <col min="2069" max="2069" width="23.42578125" style="158" customWidth="1"/>
    <col min="2070" max="2071" width="9.140625" style="158"/>
    <col min="2072" max="2072" width="10.5703125" style="158" bestFit="1" customWidth="1"/>
    <col min="2073" max="2073" width="11.28515625" style="158" customWidth="1"/>
    <col min="2074" max="2304" width="9.140625" style="158"/>
    <col min="2305" max="2305" width="91.85546875" style="158" customWidth="1"/>
    <col min="2306" max="2306" width="21.28515625" style="158" customWidth="1"/>
    <col min="2307" max="2307" width="20" style="158" customWidth="1"/>
    <col min="2308" max="2308" width="17" style="158" customWidth="1"/>
    <col min="2309" max="2309" width="19" style="158" customWidth="1"/>
    <col min="2310" max="2310" width="17.28515625" style="158" customWidth="1"/>
    <col min="2311" max="2311" width="15" style="158" customWidth="1"/>
    <col min="2312" max="2312" width="17.140625" style="158" customWidth="1"/>
    <col min="2313" max="2313" width="24" style="158" customWidth="1"/>
    <col min="2314" max="2314" width="20.85546875" style="158" customWidth="1"/>
    <col min="2315" max="2315" width="20.140625" style="158" customWidth="1"/>
    <col min="2316" max="2316" width="17" style="158" customWidth="1"/>
    <col min="2317" max="2317" width="19.28515625" style="158" customWidth="1"/>
    <col min="2318" max="2318" width="19.140625" style="158" customWidth="1"/>
    <col min="2319" max="2319" width="20.140625" style="158" customWidth="1"/>
    <col min="2320" max="2320" width="21.28515625" style="158" customWidth="1"/>
    <col min="2321" max="2322" width="10.7109375" style="158" customWidth="1"/>
    <col min="2323" max="2323" width="9.140625" style="158"/>
    <col min="2324" max="2324" width="12.85546875" style="158" customWidth="1"/>
    <col min="2325" max="2325" width="23.42578125" style="158" customWidth="1"/>
    <col min="2326" max="2327" width="9.140625" style="158"/>
    <col min="2328" max="2328" width="10.5703125" style="158" bestFit="1" customWidth="1"/>
    <col min="2329" max="2329" width="11.28515625" style="158" customWidth="1"/>
    <col min="2330" max="2560" width="9.140625" style="158"/>
    <col min="2561" max="2561" width="91.85546875" style="158" customWidth="1"/>
    <col min="2562" max="2562" width="21.28515625" style="158" customWidth="1"/>
    <col min="2563" max="2563" width="20" style="158" customWidth="1"/>
    <col min="2564" max="2564" width="17" style="158" customWidth="1"/>
    <col min="2565" max="2565" width="19" style="158" customWidth="1"/>
    <col min="2566" max="2566" width="17.28515625" style="158" customWidth="1"/>
    <col min="2567" max="2567" width="15" style="158" customWidth="1"/>
    <col min="2568" max="2568" width="17.140625" style="158" customWidth="1"/>
    <col min="2569" max="2569" width="24" style="158" customWidth="1"/>
    <col min="2570" max="2570" width="20.85546875" style="158" customWidth="1"/>
    <col min="2571" max="2571" width="20.140625" style="158" customWidth="1"/>
    <col min="2572" max="2572" width="17" style="158" customWidth="1"/>
    <col min="2573" max="2573" width="19.28515625" style="158" customWidth="1"/>
    <col min="2574" max="2574" width="19.140625" style="158" customWidth="1"/>
    <col min="2575" max="2575" width="20.140625" style="158" customWidth="1"/>
    <col min="2576" max="2576" width="21.28515625" style="158" customWidth="1"/>
    <col min="2577" max="2578" width="10.7109375" style="158" customWidth="1"/>
    <col min="2579" max="2579" width="9.140625" style="158"/>
    <col min="2580" max="2580" width="12.85546875" style="158" customWidth="1"/>
    <col min="2581" max="2581" width="23.42578125" style="158" customWidth="1"/>
    <col min="2582" max="2583" width="9.140625" style="158"/>
    <col min="2584" max="2584" width="10.5703125" style="158" bestFit="1" customWidth="1"/>
    <col min="2585" max="2585" width="11.28515625" style="158" customWidth="1"/>
    <col min="2586" max="2816" width="9.140625" style="158"/>
    <col min="2817" max="2817" width="91.85546875" style="158" customWidth="1"/>
    <col min="2818" max="2818" width="21.28515625" style="158" customWidth="1"/>
    <col min="2819" max="2819" width="20" style="158" customWidth="1"/>
    <col min="2820" max="2820" width="17" style="158" customWidth="1"/>
    <col min="2821" max="2821" width="19" style="158" customWidth="1"/>
    <col min="2822" max="2822" width="17.28515625" style="158" customWidth="1"/>
    <col min="2823" max="2823" width="15" style="158" customWidth="1"/>
    <col min="2824" max="2824" width="17.140625" style="158" customWidth="1"/>
    <col min="2825" max="2825" width="24" style="158" customWidth="1"/>
    <col min="2826" max="2826" width="20.85546875" style="158" customWidth="1"/>
    <col min="2827" max="2827" width="20.140625" style="158" customWidth="1"/>
    <col min="2828" max="2828" width="17" style="158" customWidth="1"/>
    <col min="2829" max="2829" width="19.28515625" style="158" customWidth="1"/>
    <col min="2830" max="2830" width="19.140625" style="158" customWidth="1"/>
    <col min="2831" max="2831" width="20.140625" style="158" customWidth="1"/>
    <col min="2832" max="2832" width="21.28515625" style="158" customWidth="1"/>
    <col min="2833" max="2834" width="10.7109375" style="158" customWidth="1"/>
    <col min="2835" max="2835" width="9.140625" style="158"/>
    <col min="2836" max="2836" width="12.85546875" style="158" customWidth="1"/>
    <col min="2837" max="2837" width="23.42578125" style="158" customWidth="1"/>
    <col min="2838" max="2839" width="9.140625" style="158"/>
    <col min="2840" max="2840" width="10.5703125" style="158" bestFit="1" customWidth="1"/>
    <col min="2841" max="2841" width="11.28515625" style="158" customWidth="1"/>
    <col min="2842" max="3072" width="9.140625" style="158"/>
    <col min="3073" max="3073" width="91.85546875" style="158" customWidth="1"/>
    <col min="3074" max="3074" width="21.28515625" style="158" customWidth="1"/>
    <col min="3075" max="3075" width="20" style="158" customWidth="1"/>
    <col min="3076" max="3076" width="17" style="158" customWidth="1"/>
    <col min="3077" max="3077" width="19" style="158" customWidth="1"/>
    <col min="3078" max="3078" width="17.28515625" style="158" customWidth="1"/>
    <col min="3079" max="3079" width="15" style="158" customWidth="1"/>
    <col min="3080" max="3080" width="17.140625" style="158" customWidth="1"/>
    <col min="3081" max="3081" width="24" style="158" customWidth="1"/>
    <col min="3082" max="3082" width="20.85546875" style="158" customWidth="1"/>
    <col min="3083" max="3083" width="20.140625" style="158" customWidth="1"/>
    <col min="3084" max="3084" width="17" style="158" customWidth="1"/>
    <col min="3085" max="3085" width="19.28515625" style="158" customWidth="1"/>
    <col min="3086" max="3086" width="19.140625" style="158" customWidth="1"/>
    <col min="3087" max="3087" width="20.140625" style="158" customWidth="1"/>
    <col min="3088" max="3088" width="21.28515625" style="158" customWidth="1"/>
    <col min="3089" max="3090" width="10.7109375" style="158" customWidth="1"/>
    <col min="3091" max="3091" width="9.140625" style="158"/>
    <col min="3092" max="3092" width="12.85546875" style="158" customWidth="1"/>
    <col min="3093" max="3093" width="23.42578125" style="158" customWidth="1"/>
    <col min="3094" max="3095" width="9.140625" style="158"/>
    <col min="3096" max="3096" width="10.5703125" style="158" bestFit="1" customWidth="1"/>
    <col min="3097" max="3097" width="11.28515625" style="158" customWidth="1"/>
    <col min="3098" max="3328" width="9.140625" style="158"/>
    <col min="3329" max="3329" width="91.85546875" style="158" customWidth="1"/>
    <col min="3330" max="3330" width="21.28515625" style="158" customWidth="1"/>
    <col min="3331" max="3331" width="20" style="158" customWidth="1"/>
    <col min="3332" max="3332" width="17" style="158" customWidth="1"/>
    <col min="3333" max="3333" width="19" style="158" customWidth="1"/>
    <col min="3334" max="3334" width="17.28515625" style="158" customWidth="1"/>
    <col min="3335" max="3335" width="15" style="158" customWidth="1"/>
    <col min="3336" max="3336" width="17.140625" style="158" customWidth="1"/>
    <col min="3337" max="3337" width="24" style="158" customWidth="1"/>
    <col min="3338" max="3338" width="20.85546875" style="158" customWidth="1"/>
    <col min="3339" max="3339" width="20.140625" style="158" customWidth="1"/>
    <col min="3340" max="3340" width="17" style="158" customWidth="1"/>
    <col min="3341" max="3341" width="19.28515625" style="158" customWidth="1"/>
    <col min="3342" max="3342" width="19.140625" style="158" customWidth="1"/>
    <col min="3343" max="3343" width="20.140625" style="158" customWidth="1"/>
    <col min="3344" max="3344" width="21.28515625" style="158" customWidth="1"/>
    <col min="3345" max="3346" width="10.7109375" style="158" customWidth="1"/>
    <col min="3347" max="3347" width="9.140625" style="158"/>
    <col min="3348" max="3348" width="12.85546875" style="158" customWidth="1"/>
    <col min="3349" max="3349" width="23.42578125" style="158" customWidth="1"/>
    <col min="3350" max="3351" width="9.140625" style="158"/>
    <col min="3352" max="3352" width="10.5703125" style="158" bestFit="1" customWidth="1"/>
    <col min="3353" max="3353" width="11.28515625" style="158" customWidth="1"/>
    <col min="3354" max="3584" width="9.140625" style="158"/>
    <col min="3585" max="3585" width="91.85546875" style="158" customWidth="1"/>
    <col min="3586" max="3586" width="21.28515625" style="158" customWidth="1"/>
    <col min="3587" max="3587" width="20" style="158" customWidth="1"/>
    <col min="3588" max="3588" width="17" style="158" customWidth="1"/>
    <col min="3589" max="3589" width="19" style="158" customWidth="1"/>
    <col min="3590" max="3590" width="17.28515625" style="158" customWidth="1"/>
    <col min="3591" max="3591" width="15" style="158" customWidth="1"/>
    <col min="3592" max="3592" width="17.140625" style="158" customWidth="1"/>
    <col min="3593" max="3593" width="24" style="158" customWidth="1"/>
    <col min="3594" max="3594" width="20.85546875" style="158" customWidth="1"/>
    <col min="3595" max="3595" width="20.140625" style="158" customWidth="1"/>
    <col min="3596" max="3596" width="17" style="158" customWidth="1"/>
    <col min="3597" max="3597" width="19.28515625" style="158" customWidth="1"/>
    <col min="3598" max="3598" width="19.140625" style="158" customWidth="1"/>
    <col min="3599" max="3599" width="20.140625" style="158" customWidth="1"/>
    <col min="3600" max="3600" width="21.28515625" style="158" customWidth="1"/>
    <col min="3601" max="3602" width="10.7109375" style="158" customWidth="1"/>
    <col min="3603" max="3603" width="9.140625" style="158"/>
    <col min="3604" max="3604" width="12.85546875" style="158" customWidth="1"/>
    <col min="3605" max="3605" width="23.42578125" style="158" customWidth="1"/>
    <col min="3606" max="3607" width="9.140625" style="158"/>
    <col min="3608" max="3608" width="10.5703125" style="158" bestFit="1" customWidth="1"/>
    <col min="3609" max="3609" width="11.28515625" style="158" customWidth="1"/>
    <col min="3610" max="3840" width="9.140625" style="158"/>
    <col min="3841" max="3841" width="91.85546875" style="158" customWidth="1"/>
    <col min="3842" max="3842" width="21.28515625" style="158" customWidth="1"/>
    <col min="3843" max="3843" width="20" style="158" customWidth="1"/>
    <col min="3844" max="3844" width="17" style="158" customWidth="1"/>
    <col min="3845" max="3845" width="19" style="158" customWidth="1"/>
    <col min="3846" max="3846" width="17.28515625" style="158" customWidth="1"/>
    <col min="3847" max="3847" width="15" style="158" customWidth="1"/>
    <col min="3848" max="3848" width="17.140625" style="158" customWidth="1"/>
    <col min="3849" max="3849" width="24" style="158" customWidth="1"/>
    <col min="3850" max="3850" width="20.85546875" style="158" customWidth="1"/>
    <col min="3851" max="3851" width="20.140625" style="158" customWidth="1"/>
    <col min="3852" max="3852" width="17" style="158" customWidth="1"/>
    <col min="3853" max="3853" width="19.28515625" style="158" customWidth="1"/>
    <col min="3854" max="3854" width="19.140625" style="158" customWidth="1"/>
    <col min="3855" max="3855" width="20.140625" style="158" customWidth="1"/>
    <col min="3856" max="3856" width="21.28515625" style="158" customWidth="1"/>
    <col min="3857" max="3858" width="10.7109375" style="158" customWidth="1"/>
    <col min="3859" max="3859" width="9.140625" style="158"/>
    <col min="3860" max="3860" width="12.85546875" style="158" customWidth="1"/>
    <col min="3861" max="3861" width="23.42578125" style="158" customWidth="1"/>
    <col min="3862" max="3863" width="9.140625" style="158"/>
    <col min="3864" max="3864" width="10.5703125" style="158" bestFit="1" customWidth="1"/>
    <col min="3865" max="3865" width="11.28515625" style="158" customWidth="1"/>
    <col min="3866" max="4096" width="9.140625" style="158"/>
    <col min="4097" max="4097" width="91.85546875" style="158" customWidth="1"/>
    <col min="4098" max="4098" width="21.28515625" style="158" customWidth="1"/>
    <col min="4099" max="4099" width="20" style="158" customWidth="1"/>
    <col min="4100" max="4100" width="17" style="158" customWidth="1"/>
    <col min="4101" max="4101" width="19" style="158" customWidth="1"/>
    <col min="4102" max="4102" width="17.28515625" style="158" customWidth="1"/>
    <col min="4103" max="4103" width="15" style="158" customWidth="1"/>
    <col min="4104" max="4104" width="17.140625" style="158" customWidth="1"/>
    <col min="4105" max="4105" width="24" style="158" customWidth="1"/>
    <col min="4106" max="4106" width="20.85546875" style="158" customWidth="1"/>
    <col min="4107" max="4107" width="20.140625" style="158" customWidth="1"/>
    <col min="4108" max="4108" width="17" style="158" customWidth="1"/>
    <col min="4109" max="4109" width="19.28515625" style="158" customWidth="1"/>
    <col min="4110" max="4110" width="19.140625" style="158" customWidth="1"/>
    <col min="4111" max="4111" width="20.140625" style="158" customWidth="1"/>
    <col min="4112" max="4112" width="21.28515625" style="158" customWidth="1"/>
    <col min="4113" max="4114" width="10.7109375" style="158" customWidth="1"/>
    <col min="4115" max="4115" width="9.140625" style="158"/>
    <col min="4116" max="4116" width="12.85546875" style="158" customWidth="1"/>
    <col min="4117" max="4117" width="23.42578125" style="158" customWidth="1"/>
    <col min="4118" max="4119" width="9.140625" style="158"/>
    <col min="4120" max="4120" width="10.5703125" style="158" bestFit="1" customWidth="1"/>
    <col min="4121" max="4121" width="11.28515625" style="158" customWidth="1"/>
    <col min="4122" max="4352" width="9.140625" style="158"/>
    <col min="4353" max="4353" width="91.85546875" style="158" customWidth="1"/>
    <col min="4354" max="4354" width="21.28515625" style="158" customWidth="1"/>
    <col min="4355" max="4355" width="20" style="158" customWidth="1"/>
    <col min="4356" max="4356" width="17" style="158" customWidth="1"/>
    <col min="4357" max="4357" width="19" style="158" customWidth="1"/>
    <col min="4358" max="4358" width="17.28515625" style="158" customWidth="1"/>
    <col min="4359" max="4359" width="15" style="158" customWidth="1"/>
    <col min="4360" max="4360" width="17.140625" style="158" customWidth="1"/>
    <col min="4361" max="4361" width="24" style="158" customWidth="1"/>
    <col min="4362" max="4362" width="20.85546875" style="158" customWidth="1"/>
    <col min="4363" max="4363" width="20.140625" style="158" customWidth="1"/>
    <col min="4364" max="4364" width="17" style="158" customWidth="1"/>
    <col min="4365" max="4365" width="19.28515625" style="158" customWidth="1"/>
    <col min="4366" max="4366" width="19.140625" style="158" customWidth="1"/>
    <col min="4367" max="4367" width="20.140625" style="158" customWidth="1"/>
    <col min="4368" max="4368" width="21.28515625" style="158" customWidth="1"/>
    <col min="4369" max="4370" width="10.7109375" style="158" customWidth="1"/>
    <col min="4371" max="4371" width="9.140625" style="158"/>
    <col min="4372" max="4372" width="12.85546875" style="158" customWidth="1"/>
    <col min="4373" max="4373" width="23.42578125" style="158" customWidth="1"/>
    <col min="4374" max="4375" width="9.140625" style="158"/>
    <col min="4376" max="4376" width="10.5703125" style="158" bestFit="1" customWidth="1"/>
    <col min="4377" max="4377" width="11.28515625" style="158" customWidth="1"/>
    <col min="4378" max="4608" width="9.140625" style="158"/>
    <col min="4609" max="4609" width="91.85546875" style="158" customWidth="1"/>
    <col min="4610" max="4610" width="21.28515625" style="158" customWidth="1"/>
    <col min="4611" max="4611" width="20" style="158" customWidth="1"/>
    <col min="4612" max="4612" width="17" style="158" customWidth="1"/>
    <col min="4613" max="4613" width="19" style="158" customWidth="1"/>
    <col min="4614" max="4614" width="17.28515625" style="158" customWidth="1"/>
    <col min="4615" max="4615" width="15" style="158" customWidth="1"/>
    <col min="4616" max="4616" width="17.140625" style="158" customWidth="1"/>
    <col min="4617" max="4617" width="24" style="158" customWidth="1"/>
    <col min="4618" max="4618" width="20.85546875" style="158" customWidth="1"/>
    <col min="4619" max="4619" width="20.140625" style="158" customWidth="1"/>
    <col min="4620" max="4620" width="17" style="158" customWidth="1"/>
    <col min="4621" max="4621" width="19.28515625" style="158" customWidth="1"/>
    <col min="4622" max="4622" width="19.140625" style="158" customWidth="1"/>
    <col min="4623" max="4623" width="20.140625" style="158" customWidth="1"/>
    <col min="4624" max="4624" width="21.28515625" style="158" customWidth="1"/>
    <col min="4625" max="4626" width="10.7109375" style="158" customWidth="1"/>
    <col min="4627" max="4627" width="9.140625" style="158"/>
    <col min="4628" max="4628" width="12.85546875" style="158" customWidth="1"/>
    <col min="4629" max="4629" width="23.42578125" style="158" customWidth="1"/>
    <col min="4630" max="4631" width="9.140625" style="158"/>
    <col min="4632" max="4632" width="10.5703125" style="158" bestFit="1" customWidth="1"/>
    <col min="4633" max="4633" width="11.28515625" style="158" customWidth="1"/>
    <col min="4634" max="4864" width="9.140625" style="158"/>
    <col min="4865" max="4865" width="91.85546875" style="158" customWidth="1"/>
    <col min="4866" max="4866" width="21.28515625" style="158" customWidth="1"/>
    <col min="4867" max="4867" width="20" style="158" customWidth="1"/>
    <col min="4868" max="4868" width="17" style="158" customWidth="1"/>
    <col min="4869" max="4869" width="19" style="158" customWidth="1"/>
    <col min="4870" max="4870" width="17.28515625" style="158" customWidth="1"/>
    <col min="4871" max="4871" width="15" style="158" customWidth="1"/>
    <col min="4872" max="4872" width="17.140625" style="158" customWidth="1"/>
    <col min="4873" max="4873" width="24" style="158" customWidth="1"/>
    <col min="4874" max="4874" width="20.85546875" style="158" customWidth="1"/>
    <col min="4875" max="4875" width="20.140625" style="158" customWidth="1"/>
    <col min="4876" max="4876" width="17" style="158" customWidth="1"/>
    <col min="4877" max="4877" width="19.28515625" style="158" customWidth="1"/>
    <col min="4878" max="4878" width="19.140625" style="158" customWidth="1"/>
    <col min="4879" max="4879" width="20.140625" style="158" customWidth="1"/>
    <col min="4880" max="4880" width="21.28515625" style="158" customWidth="1"/>
    <col min="4881" max="4882" width="10.7109375" style="158" customWidth="1"/>
    <col min="4883" max="4883" width="9.140625" style="158"/>
    <col min="4884" max="4884" width="12.85546875" style="158" customWidth="1"/>
    <col min="4885" max="4885" width="23.42578125" style="158" customWidth="1"/>
    <col min="4886" max="4887" width="9.140625" style="158"/>
    <col min="4888" max="4888" width="10.5703125" style="158" bestFit="1" customWidth="1"/>
    <col min="4889" max="4889" width="11.28515625" style="158" customWidth="1"/>
    <col min="4890" max="5120" width="9.140625" style="158"/>
    <col min="5121" max="5121" width="91.85546875" style="158" customWidth="1"/>
    <col min="5122" max="5122" width="21.28515625" style="158" customWidth="1"/>
    <col min="5123" max="5123" width="20" style="158" customWidth="1"/>
    <col min="5124" max="5124" width="17" style="158" customWidth="1"/>
    <col min="5125" max="5125" width="19" style="158" customWidth="1"/>
    <col min="5126" max="5126" width="17.28515625" style="158" customWidth="1"/>
    <col min="5127" max="5127" width="15" style="158" customWidth="1"/>
    <col min="5128" max="5128" width="17.140625" style="158" customWidth="1"/>
    <col min="5129" max="5129" width="24" style="158" customWidth="1"/>
    <col min="5130" max="5130" width="20.85546875" style="158" customWidth="1"/>
    <col min="5131" max="5131" width="20.140625" style="158" customWidth="1"/>
    <col min="5132" max="5132" width="17" style="158" customWidth="1"/>
    <col min="5133" max="5133" width="19.28515625" style="158" customWidth="1"/>
    <col min="5134" max="5134" width="19.140625" style="158" customWidth="1"/>
    <col min="5135" max="5135" width="20.140625" style="158" customWidth="1"/>
    <col min="5136" max="5136" width="21.28515625" style="158" customWidth="1"/>
    <col min="5137" max="5138" width="10.7109375" style="158" customWidth="1"/>
    <col min="5139" max="5139" width="9.140625" style="158"/>
    <col min="5140" max="5140" width="12.85546875" style="158" customWidth="1"/>
    <col min="5141" max="5141" width="23.42578125" style="158" customWidth="1"/>
    <col min="5142" max="5143" width="9.140625" style="158"/>
    <col min="5144" max="5144" width="10.5703125" style="158" bestFit="1" customWidth="1"/>
    <col min="5145" max="5145" width="11.28515625" style="158" customWidth="1"/>
    <col min="5146" max="5376" width="9.140625" style="158"/>
    <col min="5377" max="5377" width="91.85546875" style="158" customWidth="1"/>
    <col min="5378" max="5378" width="21.28515625" style="158" customWidth="1"/>
    <col min="5379" max="5379" width="20" style="158" customWidth="1"/>
    <col min="5380" max="5380" width="17" style="158" customWidth="1"/>
    <col min="5381" max="5381" width="19" style="158" customWidth="1"/>
    <col min="5382" max="5382" width="17.28515625" style="158" customWidth="1"/>
    <col min="5383" max="5383" width="15" style="158" customWidth="1"/>
    <col min="5384" max="5384" width="17.140625" style="158" customWidth="1"/>
    <col min="5385" max="5385" width="24" style="158" customWidth="1"/>
    <col min="5386" max="5386" width="20.85546875" style="158" customWidth="1"/>
    <col min="5387" max="5387" width="20.140625" style="158" customWidth="1"/>
    <col min="5388" max="5388" width="17" style="158" customWidth="1"/>
    <col min="5389" max="5389" width="19.28515625" style="158" customWidth="1"/>
    <col min="5390" max="5390" width="19.140625" style="158" customWidth="1"/>
    <col min="5391" max="5391" width="20.140625" style="158" customWidth="1"/>
    <col min="5392" max="5392" width="21.28515625" style="158" customWidth="1"/>
    <col min="5393" max="5394" width="10.7109375" style="158" customWidth="1"/>
    <col min="5395" max="5395" width="9.140625" style="158"/>
    <col min="5396" max="5396" width="12.85546875" style="158" customWidth="1"/>
    <col min="5397" max="5397" width="23.42578125" style="158" customWidth="1"/>
    <col min="5398" max="5399" width="9.140625" style="158"/>
    <col min="5400" max="5400" width="10.5703125" style="158" bestFit="1" customWidth="1"/>
    <col min="5401" max="5401" width="11.28515625" style="158" customWidth="1"/>
    <col min="5402" max="5632" width="9.140625" style="158"/>
    <col min="5633" max="5633" width="91.85546875" style="158" customWidth="1"/>
    <col min="5634" max="5634" width="21.28515625" style="158" customWidth="1"/>
    <col min="5635" max="5635" width="20" style="158" customWidth="1"/>
    <col min="5636" max="5636" width="17" style="158" customWidth="1"/>
    <col min="5637" max="5637" width="19" style="158" customWidth="1"/>
    <col min="5638" max="5638" width="17.28515625" style="158" customWidth="1"/>
    <col min="5639" max="5639" width="15" style="158" customWidth="1"/>
    <col min="5640" max="5640" width="17.140625" style="158" customWidth="1"/>
    <col min="5641" max="5641" width="24" style="158" customWidth="1"/>
    <col min="5642" max="5642" width="20.85546875" style="158" customWidth="1"/>
    <col min="5643" max="5643" width="20.140625" style="158" customWidth="1"/>
    <col min="5644" max="5644" width="17" style="158" customWidth="1"/>
    <col min="5645" max="5645" width="19.28515625" style="158" customWidth="1"/>
    <col min="5646" max="5646" width="19.140625" style="158" customWidth="1"/>
    <col min="5647" max="5647" width="20.140625" style="158" customWidth="1"/>
    <col min="5648" max="5648" width="21.28515625" style="158" customWidth="1"/>
    <col min="5649" max="5650" width="10.7109375" style="158" customWidth="1"/>
    <col min="5651" max="5651" width="9.140625" style="158"/>
    <col min="5652" max="5652" width="12.85546875" style="158" customWidth="1"/>
    <col min="5653" max="5653" width="23.42578125" style="158" customWidth="1"/>
    <col min="5654" max="5655" width="9.140625" style="158"/>
    <col min="5656" max="5656" width="10.5703125" style="158" bestFit="1" customWidth="1"/>
    <col min="5657" max="5657" width="11.28515625" style="158" customWidth="1"/>
    <col min="5658" max="5888" width="9.140625" style="158"/>
    <col min="5889" max="5889" width="91.85546875" style="158" customWidth="1"/>
    <col min="5890" max="5890" width="21.28515625" style="158" customWidth="1"/>
    <col min="5891" max="5891" width="20" style="158" customWidth="1"/>
    <col min="5892" max="5892" width="17" style="158" customWidth="1"/>
    <col min="5893" max="5893" width="19" style="158" customWidth="1"/>
    <col min="5894" max="5894" width="17.28515625" style="158" customWidth="1"/>
    <col min="5895" max="5895" width="15" style="158" customWidth="1"/>
    <col min="5896" max="5896" width="17.140625" style="158" customWidth="1"/>
    <col min="5897" max="5897" width="24" style="158" customWidth="1"/>
    <col min="5898" max="5898" width="20.85546875" style="158" customWidth="1"/>
    <col min="5899" max="5899" width="20.140625" style="158" customWidth="1"/>
    <col min="5900" max="5900" width="17" style="158" customWidth="1"/>
    <col min="5901" max="5901" width="19.28515625" style="158" customWidth="1"/>
    <col min="5902" max="5902" width="19.140625" style="158" customWidth="1"/>
    <col min="5903" max="5903" width="20.140625" style="158" customWidth="1"/>
    <col min="5904" max="5904" width="21.28515625" style="158" customWidth="1"/>
    <col min="5905" max="5906" width="10.7109375" style="158" customWidth="1"/>
    <col min="5907" max="5907" width="9.140625" style="158"/>
    <col min="5908" max="5908" width="12.85546875" style="158" customWidth="1"/>
    <col min="5909" max="5909" width="23.42578125" style="158" customWidth="1"/>
    <col min="5910" max="5911" width="9.140625" style="158"/>
    <col min="5912" max="5912" width="10.5703125" style="158" bestFit="1" customWidth="1"/>
    <col min="5913" max="5913" width="11.28515625" style="158" customWidth="1"/>
    <col min="5914" max="6144" width="9.140625" style="158"/>
    <col min="6145" max="6145" width="91.85546875" style="158" customWidth="1"/>
    <col min="6146" max="6146" width="21.28515625" style="158" customWidth="1"/>
    <col min="6147" max="6147" width="20" style="158" customWidth="1"/>
    <col min="6148" max="6148" width="17" style="158" customWidth="1"/>
    <col min="6149" max="6149" width="19" style="158" customWidth="1"/>
    <col min="6150" max="6150" width="17.28515625" style="158" customWidth="1"/>
    <col min="6151" max="6151" width="15" style="158" customWidth="1"/>
    <col min="6152" max="6152" width="17.140625" style="158" customWidth="1"/>
    <col min="6153" max="6153" width="24" style="158" customWidth="1"/>
    <col min="6154" max="6154" width="20.85546875" style="158" customWidth="1"/>
    <col min="6155" max="6155" width="20.140625" style="158" customWidth="1"/>
    <col min="6156" max="6156" width="17" style="158" customWidth="1"/>
    <col min="6157" max="6157" width="19.28515625" style="158" customWidth="1"/>
    <col min="6158" max="6158" width="19.140625" style="158" customWidth="1"/>
    <col min="6159" max="6159" width="20.140625" style="158" customWidth="1"/>
    <col min="6160" max="6160" width="21.28515625" style="158" customWidth="1"/>
    <col min="6161" max="6162" width="10.7109375" style="158" customWidth="1"/>
    <col min="6163" max="6163" width="9.140625" style="158"/>
    <col min="6164" max="6164" width="12.85546875" style="158" customWidth="1"/>
    <col min="6165" max="6165" width="23.42578125" style="158" customWidth="1"/>
    <col min="6166" max="6167" width="9.140625" style="158"/>
    <col min="6168" max="6168" width="10.5703125" style="158" bestFit="1" customWidth="1"/>
    <col min="6169" max="6169" width="11.28515625" style="158" customWidth="1"/>
    <col min="6170" max="6400" width="9.140625" style="158"/>
    <col min="6401" max="6401" width="91.85546875" style="158" customWidth="1"/>
    <col min="6402" max="6402" width="21.28515625" style="158" customWidth="1"/>
    <col min="6403" max="6403" width="20" style="158" customWidth="1"/>
    <col min="6404" max="6404" width="17" style="158" customWidth="1"/>
    <col min="6405" max="6405" width="19" style="158" customWidth="1"/>
    <col min="6406" max="6406" width="17.28515625" style="158" customWidth="1"/>
    <col min="6407" max="6407" width="15" style="158" customWidth="1"/>
    <col min="6408" max="6408" width="17.140625" style="158" customWidth="1"/>
    <col min="6409" max="6409" width="24" style="158" customWidth="1"/>
    <col min="6410" max="6410" width="20.85546875" style="158" customWidth="1"/>
    <col min="6411" max="6411" width="20.140625" style="158" customWidth="1"/>
    <col min="6412" max="6412" width="17" style="158" customWidth="1"/>
    <col min="6413" max="6413" width="19.28515625" style="158" customWidth="1"/>
    <col min="6414" max="6414" width="19.140625" style="158" customWidth="1"/>
    <col min="6415" max="6415" width="20.140625" style="158" customWidth="1"/>
    <col min="6416" max="6416" width="21.28515625" style="158" customWidth="1"/>
    <col min="6417" max="6418" width="10.7109375" style="158" customWidth="1"/>
    <col min="6419" max="6419" width="9.140625" style="158"/>
    <col min="6420" max="6420" width="12.85546875" style="158" customWidth="1"/>
    <col min="6421" max="6421" width="23.42578125" style="158" customWidth="1"/>
    <col min="6422" max="6423" width="9.140625" style="158"/>
    <col min="6424" max="6424" width="10.5703125" style="158" bestFit="1" customWidth="1"/>
    <col min="6425" max="6425" width="11.28515625" style="158" customWidth="1"/>
    <col min="6426" max="6656" width="9.140625" style="158"/>
    <col min="6657" max="6657" width="91.85546875" style="158" customWidth="1"/>
    <col min="6658" max="6658" width="21.28515625" style="158" customWidth="1"/>
    <col min="6659" max="6659" width="20" style="158" customWidth="1"/>
    <col min="6660" max="6660" width="17" style="158" customWidth="1"/>
    <col min="6661" max="6661" width="19" style="158" customWidth="1"/>
    <col min="6662" max="6662" width="17.28515625" style="158" customWidth="1"/>
    <col min="6663" max="6663" width="15" style="158" customWidth="1"/>
    <col min="6664" max="6664" width="17.140625" style="158" customWidth="1"/>
    <col min="6665" max="6665" width="24" style="158" customWidth="1"/>
    <col min="6666" max="6666" width="20.85546875" style="158" customWidth="1"/>
    <col min="6667" max="6667" width="20.140625" style="158" customWidth="1"/>
    <col min="6668" max="6668" width="17" style="158" customWidth="1"/>
    <col min="6669" max="6669" width="19.28515625" style="158" customWidth="1"/>
    <col min="6670" max="6670" width="19.140625" style="158" customWidth="1"/>
    <col min="6671" max="6671" width="20.140625" style="158" customWidth="1"/>
    <col min="6672" max="6672" width="21.28515625" style="158" customWidth="1"/>
    <col min="6673" max="6674" width="10.7109375" style="158" customWidth="1"/>
    <col min="6675" max="6675" width="9.140625" style="158"/>
    <col min="6676" max="6676" width="12.85546875" style="158" customWidth="1"/>
    <col min="6677" max="6677" width="23.42578125" style="158" customWidth="1"/>
    <col min="6678" max="6679" width="9.140625" style="158"/>
    <col min="6680" max="6680" width="10.5703125" style="158" bestFit="1" customWidth="1"/>
    <col min="6681" max="6681" width="11.28515625" style="158" customWidth="1"/>
    <col min="6682" max="6912" width="9.140625" style="158"/>
    <col min="6913" max="6913" width="91.85546875" style="158" customWidth="1"/>
    <col min="6914" max="6914" width="21.28515625" style="158" customWidth="1"/>
    <col min="6915" max="6915" width="20" style="158" customWidth="1"/>
    <col min="6916" max="6916" width="17" style="158" customWidth="1"/>
    <col min="6917" max="6917" width="19" style="158" customWidth="1"/>
    <col min="6918" max="6918" width="17.28515625" style="158" customWidth="1"/>
    <col min="6919" max="6919" width="15" style="158" customWidth="1"/>
    <col min="6920" max="6920" width="17.140625" style="158" customWidth="1"/>
    <col min="6921" max="6921" width="24" style="158" customWidth="1"/>
    <col min="6922" max="6922" width="20.85546875" style="158" customWidth="1"/>
    <col min="6923" max="6923" width="20.140625" style="158" customWidth="1"/>
    <col min="6924" max="6924" width="17" style="158" customWidth="1"/>
    <col min="6925" max="6925" width="19.28515625" style="158" customWidth="1"/>
    <col min="6926" max="6926" width="19.140625" style="158" customWidth="1"/>
    <col min="6927" max="6927" width="20.140625" style="158" customWidth="1"/>
    <col min="6928" max="6928" width="21.28515625" style="158" customWidth="1"/>
    <col min="6929" max="6930" width="10.7109375" style="158" customWidth="1"/>
    <col min="6931" max="6931" width="9.140625" style="158"/>
    <col min="6932" max="6932" width="12.85546875" style="158" customWidth="1"/>
    <col min="6933" max="6933" width="23.42578125" style="158" customWidth="1"/>
    <col min="6934" max="6935" width="9.140625" style="158"/>
    <col min="6936" max="6936" width="10.5703125" style="158" bestFit="1" customWidth="1"/>
    <col min="6937" max="6937" width="11.28515625" style="158" customWidth="1"/>
    <col min="6938" max="7168" width="9.140625" style="158"/>
    <col min="7169" max="7169" width="91.85546875" style="158" customWidth="1"/>
    <col min="7170" max="7170" width="21.28515625" style="158" customWidth="1"/>
    <col min="7171" max="7171" width="20" style="158" customWidth="1"/>
    <col min="7172" max="7172" width="17" style="158" customWidth="1"/>
    <col min="7173" max="7173" width="19" style="158" customWidth="1"/>
    <col min="7174" max="7174" width="17.28515625" style="158" customWidth="1"/>
    <col min="7175" max="7175" width="15" style="158" customWidth="1"/>
    <col min="7176" max="7176" width="17.140625" style="158" customWidth="1"/>
    <col min="7177" max="7177" width="24" style="158" customWidth="1"/>
    <col min="7178" max="7178" width="20.85546875" style="158" customWidth="1"/>
    <col min="7179" max="7179" width="20.140625" style="158" customWidth="1"/>
    <col min="7180" max="7180" width="17" style="158" customWidth="1"/>
    <col min="7181" max="7181" width="19.28515625" style="158" customWidth="1"/>
    <col min="7182" max="7182" width="19.140625" style="158" customWidth="1"/>
    <col min="7183" max="7183" width="20.140625" style="158" customWidth="1"/>
    <col min="7184" max="7184" width="21.28515625" style="158" customWidth="1"/>
    <col min="7185" max="7186" width="10.7109375" style="158" customWidth="1"/>
    <col min="7187" max="7187" width="9.140625" style="158"/>
    <col min="7188" max="7188" width="12.85546875" style="158" customWidth="1"/>
    <col min="7189" max="7189" width="23.42578125" style="158" customWidth="1"/>
    <col min="7190" max="7191" width="9.140625" style="158"/>
    <col min="7192" max="7192" width="10.5703125" style="158" bestFit="1" customWidth="1"/>
    <col min="7193" max="7193" width="11.28515625" style="158" customWidth="1"/>
    <col min="7194" max="7424" width="9.140625" style="158"/>
    <col min="7425" max="7425" width="91.85546875" style="158" customWidth="1"/>
    <col min="7426" max="7426" width="21.28515625" style="158" customWidth="1"/>
    <col min="7427" max="7427" width="20" style="158" customWidth="1"/>
    <col min="7428" max="7428" width="17" style="158" customWidth="1"/>
    <col min="7429" max="7429" width="19" style="158" customWidth="1"/>
    <col min="7430" max="7430" width="17.28515625" style="158" customWidth="1"/>
    <col min="7431" max="7431" width="15" style="158" customWidth="1"/>
    <col min="7432" max="7432" width="17.140625" style="158" customWidth="1"/>
    <col min="7433" max="7433" width="24" style="158" customWidth="1"/>
    <col min="7434" max="7434" width="20.85546875" style="158" customWidth="1"/>
    <col min="7435" max="7435" width="20.140625" style="158" customWidth="1"/>
    <col min="7436" max="7436" width="17" style="158" customWidth="1"/>
    <col min="7437" max="7437" width="19.28515625" style="158" customWidth="1"/>
    <col min="7438" max="7438" width="19.140625" style="158" customWidth="1"/>
    <col min="7439" max="7439" width="20.140625" style="158" customWidth="1"/>
    <col min="7440" max="7440" width="21.28515625" style="158" customWidth="1"/>
    <col min="7441" max="7442" width="10.7109375" style="158" customWidth="1"/>
    <col min="7443" max="7443" width="9.140625" style="158"/>
    <col min="7444" max="7444" width="12.85546875" style="158" customWidth="1"/>
    <col min="7445" max="7445" width="23.42578125" style="158" customWidth="1"/>
    <col min="7446" max="7447" width="9.140625" style="158"/>
    <col min="7448" max="7448" width="10.5703125" style="158" bestFit="1" customWidth="1"/>
    <col min="7449" max="7449" width="11.28515625" style="158" customWidth="1"/>
    <col min="7450" max="7680" width="9.140625" style="158"/>
    <col min="7681" max="7681" width="91.85546875" style="158" customWidth="1"/>
    <col min="7682" max="7682" width="21.28515625" style="158" customWidth="1"/>
    <col min="7683" max="7683" width="20" style="158" customWidth="1"/>
    <col min="7684" max="7684" width="17" style="158" customWidth="1"/>
    <col min="7685" max="7685" width="19" style="158" customWidth="1"/>
    <col min="7686" max="7686" width="17.28515625" style="158" customWidth="1"/>
    <col min="7687" max="7687" width="15" style="158" customWidth="1"/>
    <col min="7688" max="7688" width="17.140625" style="158" customWidth="1"/>
    <col min="7689" max="7689" width="24" style="158" customWidth="1"/>
    <col min="7690" max="7690" width="20.85546875" style="158" customWidth="1"/>
    <col min="7691" max="7691" width="20.140625" style="158" customWidth="1"/>
    <col min="7692" max="7692" width="17" style="158" customWidth="1"/>
    <col min="7693" max="7693" width="19.28515625" style="158" customWidth="1"/>
    <col min="7694" max="7694" width="19.140625" style="158" customWidth="1"/>
    <col min="7695" max="7695" width="20.140625" style="158" customWidth="1"/>
    <col min="7696" max="7696" width="21.28515625" style="158" customWidth="1"/>
    <col min="7697" max="7698" width="10.7109375" style="158" customWidth="1"/>
    <col min="7699" max="7699" width="9.140625" style="158"/>
    <col min="7700" max="7700" width="12.85546875" style="158" customWidth="1"/>
    <col min="7701" max="7701" width="23.42578125" style="158" customWidth="1"/>
    <col min="7702" max="7703" width="9.140625" style="158"/>
    <col min="7704" max="7704" width="10.5703125" style="158" bestFit="1" customWidth="1"/>
    <col min="7705" max="7705" width="11.28515625" style="158" customWidth="1"/>
    <col min="7706" max="7936" width="9.140625" style="158"/>
    <col min="7937" max="7937" width="91.85546875" style="158" customWidth="1"/>
    <col min="7938" max="7938" width="21.28515625" style="158" customWidth="1"/>
    <col min="7939" max="7939" width="20" style="158" customWidth="1"/>
    <col min="7940" max="7940" width="17" style="158" customWidth="1"/>
    <col min="7941" max="7941" width="19" style="158" customWidth="1"/>
    <col min="7942" max="7942" width="17.28515625" style="158" customWidth="1"/>
    <col min="7943" max="7943" width="15" style="158" customWidth="1"/>
    <col min="7944" max="7944" width="17.140625" style="158" customWidth="1"/>
    <col min="7945" max="7945" width="24" style="158" customWidth="1"/>
    <col min="7946" max="7946" width="20.85546875" style="158" customWidth="1"/>
    <col min="7947" max="7947" width="20.140625" style="158" customWidth="1"/>
    <col min="7948" max="7948" width="17" style="158" customWidth="1"/>
    <col min="7949" max="7949" width="19.28515625" style="158" customWidth="1"/>
    <col min="7950" max="7950" width="19.140625" style="158" customWidth="1"/>
    <col min="7951" max="7951" width="20.140625" style="158" customWidth="1"/>
    <col min="7952" max="7952" width="21.28515625" style="158" customWidth="1"/>
    <col min="7953" max="7954" width="10.7109375" style="158" customWidth="1"/>
    <col min="7955" max="7955" width="9.140625" style="158"/>
    <col min="7956" max="7956" width="12.85546875" style="158" customWidth="1"/>
    <col min="7957" max="7957" width="23.42578125" style="158" customWidth="1"/>
    <col min="7958" max="7959" width="9.140625" style="158"/>
    <col min="7960" max="7960" width="10.5703125" style="158" bestFit="1" customWidth="1"/>
    <col min="7961" max="7961" width="11.28515625" style="158" customWidth="1"/>
    <col min="7962" max="8192" width="9.140625" style="158"/>
    <col min="8193" max="8193" width="91.85546875" style="158" customWidth="1"/>
    <col min="8194" max="8194" width="21.28515625" style="158" customWidth="1"/>
    <col min="8195" max="8195" width="20" style="158" customWidth="1"/>
    <col min="8196" max="8196" width="17" style="158" customWidth="1"/>
    <col min="8197" max="8197" width="19" style="158" customWidth="1"/>
    <col min="8198" max="8198" width="17.28515625" style="158" customWidth="1"/>
    <col min="8199" max="8199" width="15" style="158" customWidth="1"/>
    <col min="8200" max="8200" width="17.140625" style="158" customWidth="1"/>
    <col min="8201" max="8201" width="24" style="158" customWidth="1"/>
    <col min="8202" max="8202" width="20.85546875" style="158" customWidth="1"/>
    <col min="8203" max="8203" width="20.140625" style="158" customWidth="1"/>
    <col min="8204" max="8204" width="17" style="158" customWidth="1"/>
    <col min="8205" max="8205" width="19.28515625" style="158" customWidth="1"/>
    <col min="8206" max="8206" width="19.140625" style="158" customWidth="1"/>
    <col min="8207" max="8207" width="20.140625" style="158" customWidth="1"/>
    <col min="8208" max="8208" width="21.28515625" style="158" customWidth="1"/>
    <col min="8209" max="8210" width="10.7109375" style="158" customWidth="1"/>
    <col min="8211" max="8211" width="9.140625" style="158"/>
    <col min="8212" max="8212" width="12.85546875" style="158" customWidth="1"/>
    <col min="8213" max="8213" width="23.42578125" style="158" customWidth="1"/>
    <col min="8214" max="8215" width="9.140625" style="158"/>
    <col min="8216" max="8216" width="10.5703125" style="158" bestFit="1" customWidth="1"/>
    <col min="8217" max="8217" width="11.28515625" style="158" customWidth="1"/>
    <col min="8218" max="8448" width="9.140625" style="158"/>
    <col min="8449" max="8449" width="91.85546875" style="158" customWidth="1"/>
    <col min="8450" max="8450" width="21.28515625" style="158" customWidth="1"/>
    <col min="8451" max="8451" width="20" style="158" customWidth="1"/>
    <col min="8452" max="8452" width="17" style="158" customWidth="1"/>
    <col min="8453" max="8453" width="19" style="158" customWidth="1"/>
    <col min="8454" max="8454" width="17.28515625" style="158" customWidth="1"/>
    <col min="8455" max="8455" width="15" style="158" customWidth="1"/>
    <col min="8456" max="8456" width="17.140625" style="158" customWidth="1"/>
    <col min="8457" max="8457" width="24" style="158" customWidth="1"/>
    <col min="8458" max="8458" width="20.85546875" style="158" customWidth="1"/>
    <col min="8459" max="8459" width="20.140625" style="158" customWidth="1"/>
    <col min="8460" max="8460" width="17" style="158" customWidth="1"/>
    <col min="8461" max="8461" width="19.28515625" style="158" customWidth="1"/>
    <col min="8462" max="8462" width="19.140625" style="158" customWidth="1"/>
    <col min="8463" max="8463" width="20.140625" style="158" customWidth="1"/>
    <col min="8464" max="8464" width="21.28515625" style="158" customWidth="1"/>
    <col min="8465" max="8466" width="10.7109375" style="158" customWidth="1"/>
    <col min="8467" max="8467" width="9.140625" style="158"/>
    <col min="8468" max="8468" width="12.85546875" style="158" customWidth="1"/>
    <col min="8469" max="8469" width="23.42578125" style="158" customWidth="1"/>
    <col min="8470" max="8471" width="9.140625" style="158"/>
    <col min="8472" max="8472" width="10.5703125" style="158" bestFit="1" customWidth="1"/>
    <col min="8473" max="8473" width="11.28515625" style="158" customWidth="1"/>
    <col min="8474" max="8704" width="9.140625" style="158"/>
    <col min="8705" max="8705" width="91.85546875" style="158" customWidth="1"/>
    <col min="8706" max="8706" width="21.28515625" style="158" customWidth="1"/>
    <col min="8707" max="8707" width="20" style="158" customWidth="1"/>
    <col min="8708" max="8708" width="17" style="158" customWidth="1"/>
    <col min="8709" max="8709" width="19" style="158" customWidth="1"/>
    <col min="8710" max="8710" width="17.28515625" style="158" customWidth="1"/>
    <col min="8711" max="8711" width="15" style="158" customWidth="1"/>
    <col min="8712" max="8712" width="17.140625" style="158" customWidth="1"/>
    <col min="8713" max="8713" width="24" style="158" customWidth="1"/>
    <col min="8714" max="8714" width="20.85546875" style="158" customWidth="1"/>
    <col min="8715" max="8715" width="20.140625" style="158" customWidth="1"/>
    <col min="8716" max="8716" width="17" style="158" customWidth="1"/>
    <col min="8717" max="8717" width="19.28515625" style="158" customWidth="1"/>
    <col min="8718" max="8718" width="19.140625" style="158" customWidth="1"/>
    <col min="8719" max="8719" width="20.140625" style="158" customWidth="1"/>
    <col min="8720" max="8720" width="21.28515625" style="158" customWidth="1"/>
    <col min="8721" max="8722" width="10.7109375" style="158" customWidth="1"/>
    <col min="8723" max="8723" width="9.140625" style="158"/>
    <col min="8724" max="8724" width="12.85546875" style="158" customWidth="1"/>
    <col min="8725" max="8725" width="23.42578125" style="158" customWidth="1"/>
    <col min="8726" max="8727" width="9.140625" style="158"/>
    <col min="8728" max="8728" width="10.5703125" style="158" bestFit="1" customWidth="1"/>
    <col min="8729" max="8729" width="11.28515625" style="158" customWidth="1"/>
    <col min="8730" max="8960" width="9.140625" style="158"/>
    <col min="8961" max="8961" width="91.85546875" style="158" customWidth="1"/>
    <col min="8962" max="8962" width="21.28515625" style="158" customWidth="1"/>
    <col min="8963" max="8963" width="20" style="158" customWidth="1"/>
    <col min="8964" max="8964" width="17" style="158" customWidth="1"/>
    <col min="8965" max="8965" width="19" style="158" customWidth="1"/>
    <col min="8966" max="8966" width="17.28515625" style="158" customWidth="1"/>
    <col min="8967" max="8967" width="15" style="158" customWidth="1"/>
    <col min="8968" max="8968" width="17.140625" style="158" customWidth="1"/>
    <col min="8969" max="8969" width="24" style="158" customWidth="1"/>
    <col min="8970" max="8970" width="20.85546875" style="158" customWidth="1"/>
    <col min="8971" max="8971" width="20.140625" style="158" customWidth="1"/>
    <col min="8972" max="8972" width="17" style="158" customWidth="1"/>
    <col min="8973" max="8973" width="19.28515625" style="158" customWidth="1"/>
    <col min="8974" max="8974" width="19.140625" style="158" customWidth="1"/>
    <col min="8975" max="8975" width="20.140625" style="158" customWidth="1"/>
    <col min="8976" max="8976" width="21.28515625" style="158" customWidth="1"/>
    <col min="8977" max="8978" width="10.7109375" style="158" customWidth="1"/>
    <col min="8979" max="8979" width="9.140625" style="158"/>
    <col min="8980" max="8980" width="12.85546875" style="158" customWidth="1"/>
    <col min="8981" max="8981" width="23.42578125" style="158" customWidth="1"/>
    <col min="8982" max="8983" width="9.140625" style="158"/>
    <col min="8984" max="8984" width="10.5703125" style="158" bestFit="1" customWidth="1"/>
    <col min="8985" max="8985" width="11.28515625" style="158" customWidth="1"/>
    <col min="8986" max="9216" width="9.140625" style="158"/>
    <col min="9217" max="9217" width="91.85546875" style="158" customWidth="1"/>
    <col min="9218" max="9218" width="21.28515625" style="158" customWidth="1"/>
    <col min="9219" max="9219" width="20" style="158" customWidth="1"/>
    <col min="9220" max="9220" width="17" style="158" customWidth="1"/>
    <col min="9221" max="9221" width="19" style="158" customWidth="1"/>
    <col min="9222" max="9222" width="17.28515625" style="158" customWidth="1"/>
    <col min="9223" max="9223" width="15" style="158" customWidth="1"/>
    <col min="9224" max="9224" width="17.140625" style="158" customWidth="1"/>
    <col min="9225" max="9225" width="24" style="158" customWidth="1"/>
    <col min="9226" max="9226" width="20.85546875" style="158" customWidth="1"/>
    <col min="9227" max="9227" width="20.140625" style="158" customWidth="1"/>
    <col min="9228" max="9228" width="17" style="158" customWidth="1"/>
    <col min="9229" max="9229" width="19.28515625" style="158" customWidth="1"/>
    <col min="9230" max="9230" width="19.140625" style="158" customWidth="1"/>
    <col min="9231" max="9231" width="20.140625" style="158" customWidth="1"/>
    <col min="9232" max="9232" width="21.28515625" style="158" customWidth="1"/>
    <col min="9233" max="9234" width="10.7109375" style="158" customWidth="1"/>
    <col min="9235" max="9235" width="9.140625" style="158"/>
    <col min="9236" max="9236" width="12.85546875" style="158" customWidth="1"/>
    <col min="9237" max="9237" width="23.42578125" style="158" customWidth="1"/>
    <col min="9238" max="9239" width="9.140625" style="158"/>
    <col min="9240" max="9240" width="10.5703125" style="158" bestFit="1" customWidth="1"/>
    <col min="9241" max="9241" width="11.28515625" style="158" customWidth="1"/>
    <col min="9242" max="9472" width="9.140625" style="158"/>
    <col min="9473" max="9473" width="91.85546875" style="158" customWidth="1"/>
    <col min="9474" max="9474" width="21.28515625" style="158" customWidth="1"/>
    <col min="9475" max="9475" width="20" style="158" customWidth="1"/>
    <col min="9476" max="9476" width="17" style="158" customWidth="1"/>
    <col min="9477" max="9477" width="19" style="158" customWidth="1"/>
    <col min="9478" max="9478" width="17.28515625" style="158" customWidth="1"/>
    <col min="9479" max="9479" width="15" style="158" customWidth="1"/>
    <col min="9480" max="9480" width="17.140625" style="158" customWidth="1"/>
    <col min="9481" max="9481" width="24" style="158" customWidth="1"/>
    <col min="9482" max="9482" width="20.85546875" style="158" customWidth="1"/>
    <col min="9483" max="9483" width="20.140625" style="158" customWidth="1"/>
    <col min="9484" max="9484" width="17" style="158" customWidth="1"/>
    <col min="9485" max="9485" width="19.28515625" style="158" customWidth="1"/>
    <col min="9486" max="9486" width="19.140625" style="158" customWidth="1"/>
    <col min="9487" max="9487" width="20.140625" style="158" customWidth="1"/>
    <col min="9488" max="9488" width="21.28515625" style="158" customWidth="1"/>
    <col min="9489" max="9490" width="10.7109375" style="158" customWidth="1"/>
    <col min="9491" max="9491" width="9.140625" style="158"/>
    <col min="9492" max="9492" width="12.85546875" style="158" customWidth="1"/>
    <col min="9493" max="9493" width="23.42578125" style="158" customWidth="1"/>
    <col min="9494" max="9495" width="9.140625" style="158"/>
    <col min="9496" max="9496" width="10.5703125" style="158" bestFit="1" customWidth="1"/>
    <col min="9497" max="9497" width="11.28515625" style="158" customWidth="1"/>
    <col min="9498" max="9728" width="9.140625" style="158"/>
    <col min="9729" max="9729" width="91.85546875" style="158" customWidth="1"/>
    <col min="9730" max="9730" width="21.28515625" style="158" customWidth="1"/>
    <col min="9731" max="9731" width="20" style="158" customWidth="1"/>
    <col min="9732" max="9732" width="17" style="158" customWidth="1"/>
    <col min="9733" max="9733" width="19" style="158" customWidth="1"/>
    <col min="9734" max="9734" width="17.28515625" style="158" customWidth="1"/>
    <col min="9735" max="9735" width="15" style="158" customWidth="1"/>
    <col min="9736" max="9736" width="17.140625" style="158" customWidth="1"/>
    <col min="9737" max="9737" width="24" style="158" customWidth="1"/>
    <col min="9738" max="9738" width="20.85546875" style="158" customWidth="1"/>
    <col min="9739" max="9739" width="20.140625" style="158" customWidth="1"/>
    <col min="9740" max="9740" width="17" style="158" customWidth="1"/>
    <col min="9741" max="9741" width="19.28515625" style="158" customWidth="1"/>
    <col min="9742" max="9742" width="19.140625" style="158" customWidth="1"/>
    <col min="9743" max="9743" width="20.140625" style="158" customWidth="1"/>
    <col min="9744" max="9744" width="21.28515625" style="158" customWidth="1"/>
    <col min="9745" max="9746" width="10.7109375" style="158" customWidth="1"/>
    <col min="9747" max="9747" width="9.140625" style="158"/>
    <col min="9748" max="9748" width="12.85546875" style="158" customWidth="1"/>
    <col min="9749" max="9749" width="23.42578125" style="158" customWidth="1"/>
    <col min="9750" max="9751" width="9.140625" style="158"/>
    <col min="9752" max="9752" width="10.5703125" style="158" bestFit="1" customWidth="1"/>
    <col min="9753" max="9753" width="11.28515625" style="158" customWidth="1"/>
    <col min="9754" max="9984" width="9.140625" style="158"/>
    <col min="9985" max="9985" width="91.85546875" style="158" customWidth="1"/>
    <col min="9986" max="9986" width="21.28515625" style="158" customWidth="1"/>
    <col min="9987" max="9987" width="20" style="158" customWidth="1"/>
    <col min="9988" max="9988" width="17" style="158" customWidth="1"/>
    <col min="9989" max="9989" width="19" style="158" customWidth="1"/>
    <col min="9990" max="9990" width="17.28515625" style="158" customWidth="1"/>
    <col min="9991" max="9991" width="15" style="158" customWidth="1"/>
    <col min="9992" max="9992" width="17.140625" style="158" customWidth="1"/>
    <col min="9993" max="9993" width="24" style="158" customWidth="1"/>
    <col min="9994" max="9994" width="20.85546875" style="158" customWidth="1"/>
    <col min="9995" max="9995" width="20.140625" style="158" customWidth="1"/>
    <col min="9996" max="9996" width="17" style="158" customWidth="1"/>
    <col min="9997" max="9997" width="19.28515625" style="158" customWidth="1"/>
    <col min="9998" max="9998" width="19.140625" style="158" customWidth="1"/>
    <col min="9999" max="9999" width="20.140625" style="158" customWidth="1"/>
    <col min="10000" max="10000" width="21.28515625" style="158" customWidth="1"/>
    <col min="10001" max="10002" width="10.7109375" style="158" customWidth="1"/>
    <col min="10003" max="10003" width="9.140625" style="158"/>
    <col min="10004" max="10004" width="12.85546875" style="158" customWidth="1"/>
    <col min="10005" max="10005" width="23.42578125" style="158" customWidth="1"/>
    <col min="10006" max="10007" width="9.140625" style="158"/>
    <col min="10008" max="10008" width="10.5703125" style="158" bestFit="1" customWidth="1"/>
    <col min="10009" max="10009" width="11.28515625" style="158" customWidth="1"/>
    <col min="10010" max="10240" width="9.140625" style="158"/>
    <col min="10241" max="10241" width="91.85546875" style="158" customWidth="1"/>
    <col min="10242" max="10242" width="21.28515625" style="158" customWidth="1"/>
    <col min="10243" max="10243" width="20" style="158" customWidth="1"/>
    <col min="10244" max="10244" width="17" style="158" customWidth="1"/>
    <col min="10245" max="10245" width="19" style="158" customWidth="1"/>
    <col min="10246" max="10246" width="17.28515625" style="158" customWidth="1"/>
    <col min="10247" max="10247" width="15" style="158" customWidth="1"/>
    <col min="10248" max="10248" width="17.140625" style="158" customWidth="1"/>
    <col min="10249" max="10249" width="24" style="158" customWidth="1"/>
    <col min="10250" max="10250" width="20.85546875" style="158" customWidth="1"/>
    <col min="10251" max="10251" width="20.140625" style="158" customWidth="1"/>
    <col min="10252" max="10252" width="17" style="158" customWidth="1"/>
    <col min="10253" max="10253" width="19.28515625" style="158" customWidth="1"/>
    <col min="10254" max="10254" width="19.140625" style="158" customWidth="1"/>
    <col min="10255" max="10255" width="20.140625" style="158" customWidth="1"/>
    <col min="10256" max="10256" width="21.28515625" style="158" customWidth="1"/>
    <col min="10257" max="10258" width="10.7109375" style="158" customWidth="1"/>
    <col min="10259" max="10259" width="9.140625" style="158"/>
    <col min="10260" max="10260" width="12.85546875" style="158" customWidth="1"/>
    <col min="10261" max="10261" width="23.42578125" style="158" customWidth="1"/>
    <col min="10262" max="10263" width="9.140625" style="158"/>
    <col min="10264" max="10264" width="10.5703125" style="158" bestFit="1" customWidth="1"/>
    <col min="10265" max="10265" width="11.28515625" style="158" customWidth="1"/>
    <col min="10266" max="10496" width="9.140625" style="158"/>
    <col min="10497" max="10497" width="91.85546875" style="158" customWidth="1"/>
    <col min="10498" max="10498" width="21.28515625" style="158" customWidth="1"/>
    <col min="10499" max="10499" width="20" style="158" customWidth="1"/>
    <col min="10500" max="10500" width="17" style="158" customWidth="1"/>
    <col min="10501" max="10501" width="19" style="158" customWidth="1"/>
    <col min="10502" max="10502" width="17.28515625" style="158" customWidth="1"/>
    <col min="10503" max="10503" width="15" style="158" customWidth="1"/>
    <col min="10504" max="10504" width="17.140625" style="158" customWidth="1"/>
    <col min="10505" max="10505" width="24" style="158" customWidth="1"/>
    <col min="10506" max="10506" width="20.85546875" style="158" customWidth="1"/>
    <col min="10507" max="10507" width="20.140625" style="158" customWidth="1"/>
    <col min="10508" max="10508" width="17" style="158" customWidth="1"/>
    <col min="10509" max="10509" width="19.28515625" style="158" customWidth="1"/>
    <col min="10510" max="10510" width="19.140625" style="158" customWidth="1"/>
    <col min="10511" max="10511" width="20.140625" style="158" customWidth="1"/>
    <col min="10512" max="10512" width="21.28515625" style="158" customWidth="1"/>
    <col min="10513" max="10514" width="10.7109375" style="158" customWidth="1"/>
    <col min="10515" max="10515" width="9.140625" style="158"/>
    <col min="10516" max="10516" width="12.85546875" style="158" customWidth="1"/>
    <col min="10517" max="10517" width="23.42578125" style="158" customWidth="1"/>
    <col min="10518" max="10519" width="9.140625" style="158"/>
    <col min="10520" max="10520" width="10.5703125" style="158" bestFit="1" customWidth="1"/>
    <col min="10521" max="10521" width="11.28515625" style="158" customWidth="1"/>
    <col min="10522" max="10752" width="9.140625" style="158"/>
    <col min="10753" max="10753" width="91.85546875" style="158" customWidth="1"/>
    <col min="10754" max="10754" width="21.28515625" style="158" customWidth="1"/>
    <col min="10755" max="10755" width="20" style="158" customWidth="1"/>
    <col min="10756" max="10756" width="17" style="158" customWidth="1"/>
    <col min="10757" max="10757" width="19" style="158" customWidth="1"/>
    <col min="10758" max="10758" width="17.28515625" style="158" customWidth="1"/>
    <col min="10759" max="10759" width="15" style="158" customWidth="1"/>
    <col min="10760" max="10760" width="17.140625" style="158" customWidth="1"/>
    <col min="10761" max="10761" width="24" style="158" customWidth="1"/>
    <col min="10762" max="10762" width="20.85546875" style="158" customWidth="1"/>
    <col min="10763" max="10763" width="20.140625" style="158" customWidth="1"/>
    <col min="10764" max="10764" width="17" style="158" customWidth="1"/>
    <col min="10765" max="10765" width="19.28515625" style="158" customWidth="1"/>
    <col min="10766" max="10766" width="19.140625" style="158" customWidth="1"/>
    <col min="10767" max="10767" width="20.140625" style="158" customWidth="1"/>
    <col min="10768" max="10768" width="21.28515625" style="158" customWidth="1"/>
    <col min="10769" max="10770" width="10.7109375" style="158" customWidth="1"/>
    <col min="10771" max="10771" width="9.140625" style="158"/>
    <col min="10772" max="10772" width="12.85546875" style="158" customWidth="1"/>
    <col min="10773" max="10773" width="23.42578125" style="158" customWidth="1"/>
    <col min="10774" max="10775" width="9.140625" style="158"/>
    <col min="10776" max="10776" width="10.5703125" style="158" bestFit="1" customWidth="1"/>
    <col min="10777" max="10777" width="11.28515625" style="158" customWidth="1"/>
    <col min="10778" max="11008" width="9.140625" style="158"/>
    <col min="11009" max="11009" width="91.85546875" style="158" customWidth="1"/>
    <col min="11010" max="11010" width="21.28515625" style="158" customWidth="1"/>
    <col min="11011" max="11011" width="20" style="158" customWidth="1"/>
    <col min="11012" max="11012" width="17" style="158" customWidth="1"/>
    <col min="11013" max="11013" width="19" style="158" customWidth="1"/>
    <col min="11014" max="11014" width="17.28515625" style="158" customWidth="1"/>
    <col min="11015" max="11015" width="15" style="158" customWidth="1"/>
    <col min="11016" max="11016" width="17.140625" style="158" customWidth="1"/>
    <col min="11017" max="11017" width="24" style="158" customWidth="1"/>
    <col min="11018" max="11018" width="20.85546875" style="158" customWidth="1"/>
    <col min="11019" max="11019" width="20.140625" style="158" customWidth="1"/>
    <col min="11020" max="11020" width="17" style="158" customWidth="1"/>
    <col min="11021" max="11021" width="19.28515625" style="158" customWidth="1"/>
    <col min="11022" max="11022" width="19.140625" style="158" customWidth="1"/>
    <col min="11023" max="11023" width="20.140625" style="158" customWidth="1"/>
    <col min="11024" max="11024" width="21.28515625" style="158" customWidth="1"/>
    <col min="11025" max="11026" width="10.7109375" style="158" customWidth="1"/>
    <col min="11027" max="11027" width="9.140625" style="158"/>
    <col min="11028" max="11028" width="12.85546875" style="158" customWidth="1"/>
    <col min="11029" max="11029" width="23.42578125" style="158" customWidth="1"/>
    <col min="11030" max="11031" width="9.140625" style="158"/>
    <col min="11032" max="11032" width="10.5703125" style="158" bestFit="1" customWidth="1"/>
    <col min="11033" max="11033" width="11.28515625" style="158" customWidth="1"/>
    <col min="11034" max="11264" width="9.140625" style="158"/>
    <col min="11265" max="11265" width="91.85546875" style="158" customWidth="1"/>
    <col min="11266" max="11266" width="21.28515625" style="158" customWidth="1"/>
    <col min="11267" max="11267" width="20" style="158" customWidth="1"/>
    <col min="11268" max="11268" width="17" style="158" customWidth="1"/>
    <col min="11269" max="11269" width="19" style="158" customWidth="1"/>
    <col min="11270" max="11270" width="17.28515625" style="158" customWidth="1"/>
    <col min="11271" max="11271" width="15" style="158" customWidth="1"/>
    <col min="11272" max="11272" width="17.140625" style="158" customWidth="1"/>
    <col min="11273" max="11273" width="24" style="158" customWidth="1"/>
    <col min="11274" max="11274" width="20.85546875" style="158" customWidth="1"/>
    <col min="11275" max="11275" width="20.140625" style="158" customWidth="1"/>
    <col min="11276" max="11276" width="17" style="158" customWidth="1"/>
    <col min="11277" max="11277" width="19.28515625" style="158" customWidth="1"/>
    <col min="11278" max="11278" width="19.140625" style="158" customWidth="1"/>
    <col min="11279" max="11279" width="20.140625" style="158" customWidth="1"/>
    <col min="11280" max="11280" width="21.28515625" style="158" customWidth="1"/>
    <col min="11281" max="11282" width="10.7109375" style="158" customWidth="1"/>
    <col min="11283" max="11283" width="9.140625" style="158"/>
    <col min="11284" max="11284" width="12.85546875" style="158" customWidth="1"/>
    <col min="11285" max="11285" width="23.42578125" style="158" customWidth="1"/>
    <col min="11286" max="11287" width="9.140625" style="158"/>
    <col min="11288" max="11288" width="10.5703125" style="158" bestFit="1" customWidth="1"/>
    <col min="11289" max="11289" width="11.28515625" style="158" customWidth="1"/>
    <col min="11290" max="11520" width="9.140625" style="158"/>
    <col min="11521" max="11521" width="91.85546875" style="158" customWidth="1"/>
    <col min="11522" max="11522" width="21.28515625" style="158" customWidth="1"/>
    <col min="11523" max="11523" width="20" style="158" customWidth="1"/>
    <col min="11524" max="11524" width="17" style="158" customWidth="1"/>
    <col min="11525" max="11525" width="19" style="158" customWidth="1"/>
    <col min="11526" max="11526" width="17.28515625" style="158" customWidth="1"/>
    <col min="11527" max="11527" width="15" style="158" customWidth="1"/>
    <col min="11528" max="11528" width="17.140625" style="158" customWidth="1"/>
    <col min="11529" max="11529" width="24" style="158" customWidth="1"/>
    <col min="11530" max="11530" width="20.85546875" style="158" customWidth="1"/>
    <col min="11531" max="11531" width="20.140625" style="158" customWidth="1"/>
    <col min="11532" max="11532" width="17" style="158" customWidth="1"/>
    <col min="11533" max="11533" width="19.28515625" style="158" customWidth="1"/>
    <col min="11534" max="11534" width="19.140625" style="158" customWidth="1"/>
    <col min="11535" max="11535" width="20.140625" style="158" customWidth="1"/>
    <col min="11536" max="11536" width="21.28515625" style="158" customWidth="1"/>
    <col min="11537" max="11538" width="10.7109375" style="158" customWidth="1"/>
    <col min="11539" max="11539" width="9.140625" style="158"/>
    <col min="11540" max="11540" width="12.85546875" style="158" customWidth="1"/>
    <col min="11541" max="11541" width="23.42578125" style="158" customWidth="1"/>
    <col min="11542" max="11543" width="9.140625" style="158"/>
    <col min="11544" max="11544" width="10.5703125" style="158" bestFit="1" customWidth="1"/>
    <col min="11545" max="11545" width="11.28515625" style="158" customWidth="1"/>
    <col min="11546" max="11776" width="9.140625" style="158"/>
    <col min="11777" max="11777" width="91.85546875" style="158" customWidth="1"/>
    <col min="11778" max="11778" width="21.28515625" style="158" customWidth="1"/>
    <col min="11779" max="11779" width="20" style="158" customWidth="1"/>
    <col min="11780" max="11780" width="17" style="158" customWidth="1"/>
    <col min="11781" max="11781" width="19" style="158" customWidth="1"/>
    <col min="11782" max="11782" width="17.28515625" style="158" customWidth="1"/>
    <col min="11783" max="11783" width="15" style="158" customWidth="1"/>
    <col min="11784" max="11784" width="17.140625" style="158" customWidth="1"/>
    <col min="11785" max="11785" width="24" style="158" customWidth="1"/>
    <col min="11786" max="11786" width="20.85546875" style="158" customWidth="1"/>
    <col min="11787" max="11787" width="20.140625" style="158" customWidth="1"/>
    <col min="11788" max="11788" width="17" style="158" customWidth="1"/>
    <col min="11789" max="11789" width="19.28515625" style="158" customWidth="1"/>
    <col min="11790" max="11790" width="19.140625" style="158" customWidth="1"/>
    <col min="11791" max="11791" width="20.140625" style="158" customWidth="1"/>
    <col min="11792" max="11792" width="21.28515625" style="158" customWidth="1"/>
    <col min="11793" max="11794" width="10.7109375" style="158" customWidth="1"/>
    <col min="11795" max="11795" width="9.140625" style="158"/>
    <col min="11796" max="11796" width="12.85546875" style="158" customWidth="1"/>
    <col min="11797" max="11797" width="23.42578125" style="158" customWidth="1"/>
    <col min="11798" max="11799" width="9.140625" style="158"/>
    <col min="11800" max="11800" width="10.5703125" style="158" bestFit="1" customWidth="1"/>
    <col min="11801" max="11801" width="11.28515625" style="158" customWidth="1"/>
    <col min="11802" max="12032" width="9.140625" style="158"/>
    <col min="12033" max="12033" width="91.85546875" style="158" customWidth="1"/>
    <col min="12034" max="12034" width="21.28515625" style="158" customWidth="1"/>
    <col min="12035" max="12035" width="20" style="158" customWidth="1"/>
    <col min="12036" max="12036" width="17" style="158" customWidth="1"/>
    <col min="12037" max="12037" width="19" style="158" customWidth="1"/>
    <col min="12038" max="12038" width="17.28515625" style="158" customWidth="1"/>
    <col min="12039" max="12039" width="15" style="158" customWidth="1"/>
    <col min="12040" max="12040" width="17.140625" style="158" customWidth="1"/>
    <col min="12041" max="12041" width="24" style="158" customWidth="1"/>
    <col min="12042" max="12042" width="20.85546875" style="158" customWidth="1"/>
    <col min="12043" max="12043" width="20.140625" style="158" customWidth="1"/>
    <col min="12044" max="12044" width="17" style="158" customWidth="1"/>
    <col min="12045" max="12045" width="19.28515625" style="158" customWidth="1"/>
    <col min="12046" max="12046" width="19.140625" style="158" customWidth="1"/>
    <col min="12047" max="12047" width="20.140625" style="158" customWidth="1"/>
    <col min="12048" max="12048" width="21.28515625" style="158" customWidth="1"/>
    <col min="12049" max="12050" width="10.7109375" style="158" customWidth="1"/>
    <col min="12051" max="12051" width="9.140625" style="158"/>
    <col min="12052" max="12052" width="12.85546875" style="158" customWidth="1"/>
    <col min="12053" max="12053" width="23.42578125" style="158" customWidth="1"/>
    <col min="12054" max="12055" width="9.140625" style="158"/>
    <col min="12056" max="12056" width="10.5703125" style="158" bestFit="1" customWidth="1"/>
    <col min="12057" max="12057" width="11.28515625" style="158" customWidth="1"/>
    <col min="12058" max="12288" width="9.140625" style="158"/>
    <col min="12289" max="12289" width="91.85546875" style="158" customWidth="1"/>
    <col min="12290" max="12290" width="21.28515625" style="158" customWidth="1"/>
    <col min="12291" max="12291" width="20" style="158" customWidth="1"/>
    <col min="12292" max="12292" width="17" style="158" customWidth="1"/>
    <col min="12293" max="12293" width="19" style="158" customWidth="1"/>
    <col min="12294" max="12294" width="17.28515625" style="158" customWidth="1"/>
    <col min="12295" max="12295" width="15" style="158" customWidth="1"/>
    <col min="12296" max="12296" width="17.140625" style="158" customWidth="1"/>
    <col min="12297" max="12297" width="24" style="158" customWidth="1"/>
    <col min="12298" max="12298" width="20.85546875" style="158" customWidth="1"/>
    <col min="12299" max="12299" width="20.140625" style="158" customWidth="1"/>
    <col min="12300" max="12300" width="17" style="158" customWidth="1"/>
    <col min="12301" max="12301" width="19.28515625" style="158" customWidth="1"/>
    <col min="12302" max="12302" width="19.140625" style="158" customWidth="1"/>
    <col min="12303" max="12303" width="20.140625" style="158" customWidth="1"/>
    <col min="12304" max="12304" width="21.28515625" style="158" customWidth="1"/>
    <col min="12305" max="12306" width="10.7109375" style="158" customWidth="1"/>
    <col min="12307" max="12307" width="9.140625" style="158"/>
    <col min="12308" max="12308" width="12.85546875" style="158" customWidth="1"/>
    <col min="12309" max="12309" width="23.42578125" style="158" customWidth="1"/>
    <col min="12310" max="12311" width="9.140625" style="158"/>
    <col min="12312" max="12312" width="10.5703125" style="158" bestFit="1" customWidth="1"/>
    <col min="12313" max="12313" width="11.28515625" style="158" customWidth="1"/>
    <col min="12314" max="12544" width="9.140625" style="158"/>
    <col min="12545" max="12545" width="91.85546875" style="158" customWidth="1"/>
    <col min="12546" max="12546" width="21.28515625" style="158" customWidth="1"/>
    <col min="12547" max="12547" width="20" style="158" customWidth="1"/>
    <col min="12548" max="12548" width="17" style="158" customWidth="1"/>
    <col min="12549" max="12549" width="19" style="158" customWidth="1"/>
    <col min="12550" max="12550" width="17.28515625" style="158" customWidth="1"/>
    <col min="12551" max="12551" width="15" style="158" customWidth="1"/>
    <col min="12552" max="12552" width="17.140625" style="158" customWidth="1"/>
    <col min="12553" max="12553" width="24" style="158" customWidth="1"/>
    <col min="12554" max="12554" width="20.85546875" style="158" customWidth="1"/>
    <col min="12555" max="12555" width="20.140625" style="158" customWidth="1"/>
    <col min="12556" max="12556" width="17" style="158" customWidth="1"/>
    <col min="12557" max="12557" width="19.28515625" style="158" customWidth="1"/>
    <col min="12558" max="12558" width="19.140625" style="158" customWidth="1"/>
    <col min="12559" max="12559" width="20.140625" style="158" customWidth="1"/>
    <col min="12560" max="12560" width="21.28515625" style="158" customWidth="1"/>
    <col min="12561" max="12562" width="10.7109375" style="158" customWidth="1"/>
    <col min="12563" max="12563" width="9.140625" style="158"/>
    <col min="12564" max="12564" width="12.85546875" style="158" customWidth="1"/>
    <col min="12565" max="12565" width="23.42578125" style="158" customWidth="1"/>
    <col min="12566" max="12567" width="9.140625" style="158"/>
    <col min="12568" max="12568" width="10.5703125" style="158" bestFit="1" customWidth="1"/>
    <col min="12569" max="12569" width="11.28515625" style="158" customWidth="1"/>
    <col min="12570" max="12800" width="9.140625" style="158"/>
    <col min="12801" max="12801" width="91.85546875" style="158" customWidth="1"/>
    <col min="12802" max="12802" width="21.28515625" style="158" customWidth="1"/>
    <col min="12803" max="12803" width="20" style="158" customWidth="1"/>
    <col min="12804" max="12804" width="17" style="158" customWidth="1"/>
    <col min="12805" max="12805" width="19" style="158" customWidth="1"/>
    <col min="12806" max="12806" width="17.28515625" style="158" customWidth="1"/>
    <col min="12807" max="12807" width="15" style="158" customWidth="1"/>
    <col min="12808" max="12808" width="17.140625" style="158" customWidth="1"/>
    <col min="12809" max="12809" width="24" style="158" customWidth="1"/>
    <col min="12810" max="12810" width="20.85546875" style="158" customWidth="1"/>
    <col min="12811" max="12811" width="20.140625" style="158" customWidth="1"/>
    <col min="12812" max="12812" width="17" style="158" customWidth="1"/>
    <col min="12813" max="12813" width="19.28515625" style="158" customWidth="1"/>
    <col min="12814" max="12814" width="19.140625" style="158" customWidth="1"/>
    <col min="12815" max="12815" width="20.140625" style="158" customWidth="1"/>
    <col min="12816" max="12816" width="21.28515625" style="158" customWidth="1"/>
    <col min="12817" max="12818" width="10.7109375" style="158" customWidth="1"/>
    <col min="12819" max="12819" width="9.140625" style="158"/>
    <col min="12820" max="12820" width="12.85546875" style="158" customWidth="1"/>
    <col min="12821" max="12821" width="23.42578125" style="158" customWidth="1"/>
    <col min="12822" max="12823" width="9.140625" style="158"/>
    <col min="12824" max="12824" width="10.5703125" style="158" bestFit="1" customWidth="1"/>
    <col min="12825" max="12825" width="11.28515625" style="158" customWidth="1"/>
    <col min="12826" max="13056" width="9.140625" style="158"/>
    <col min="13057" max="13057" width="91.85546875" style="158" customWidth="1"/>
    <col min="13058" max="13058" width="21.28515625" style="158" customWidth="1"/>
    <col min="13059" max="13059" width="20" style="158" customWidth="1"/>
    <col min="13060" max="13060" width="17" style="158" customWidth="1"/>
    <col min="13061" max="13061" width="19" style="158" customWidth="1"/>
    <col min="13062" max="13062" width="17.28515625" style="158" customWidth="1"/>
    <col min="13063" max="13063" width="15" style="158" customWidth="1"/>
    <col min="13064" max="13064" width="17.140625" style="158" customWidth="1"/>
    <col min="13065" max="13065" width="24" style="158" customWidth="1"/>
    <col min="13066" max="13066" width="20.85546875" style="158" customWidth="1"/>
    <col min="13067" max="13067" width="20.140625" style="158" customWidth="1"/>
    <col min="13068" max="13068" width="17" style="158" customWidth="1"/>
    <col min="13069" max="13069" width="19.28515625" style="158" customWidth="1"/>
    <col min="13070" max="13070" width="19.140625" style="158" customWidth="1"/>
    <col min="13071" max="13071" width="20.140625" style="158" customWidth="1"/>
    <col min="13072" max="13072" width="21.28515625" style="158" customWidth="1"/>
    <col min="13073" max="13074" width="10.7109375" style="158" customWidth="1"/>
    <col min="13075" max="13075" width="9.140625" style="158"/>
    <col min="13076" max="13076" width="12.85546875" style="158" customWidth="1"/>
    <col min="13077" max="13077" width="23.42578125" style="158" customWidth="1"/>
    <col min="13078" max="13079" width="9.140625" style="158"/>
    <col min="13080" max="13080" width="10.5703125" style="158" bestFit="1" customWidth="1"/>
    <col min="13081" max="13081" width="11.28515625" style="158" customWidth="1"/>
    <col min="13082" max="13312" width="9.140625" style="158"/>
    <col min="13313" max="13313" width="91.85546875" style="158" customWidth="1"/>
    <col min="13314" max="13314" width="21.28515625" style="158" customWidth="1"/>
    <col min="13315" max="13315" width="20" style="158" customWidth="1"/>
    <col min="13316" max="13316" width="17" style="158" customWidth="1"/>
    <col min="13317" max="13317" width="19" style="158" customWidth="1"/>
    <col min="13318" max="13318" width="17.28515625" style="158" customWidth="1"/>
    <col min="13319" max="13319" width="15" style="158" customWidth="1"/>
    <col min="13320" max="13320" width="17.140625" style="158" customWidth="1"/>
    <col min="13321" max="13321" width="24" style="158" customWidth="1"/>
    <col min="13322" max="13322" width="20.85546875" style="158" customWidth="1"/>
    <col min="13323" max="13323" width="20.140625" style="158" customWidth="1"/>
    <col min="13324" max="13324" width="17" style="158" customWidth="1"/>
    <col min="13325" max="13325" width="19.28515625" style="158" customWidth="1"/>
    <col min="13326" max="13326" width="19.140625" style="158" customWidth="1"/>
    <col min="13327" max="13327" width="20.140625" style="158" customWidth="1"/>
    <col min="13328" max="13328" width="21.28515625" style="158" customWidth="1"/>
    <col min="13329" max="13330" width="10.7109375" style="158" customWidth="1"/>
    <col min="13331" max="13331" width="9.140625" style="158"/>
    <col min="13332" max="13332" width="12.85546875" style="158" customWidth="1"/>
    <col min="13333" max="13333" width="23.42578125" style="158" customWidth="1"/>
    <col min="13334" max="13335" width="9.140625" style="158"/>
    <col min="13336" max="13336" width="10.5703125" style="158" bestFit="1" customWidth="1"/>
    <col min="13337" max="13337" width="11.28515625" style="158" customWidth="1"/>
    <col min="13338" max="13568" width="9.140625" style="158"/>
    <col min="13569" max="13569" width="91.85546875" style="158" customWidth="1"/>
    <col min="13570" max="13570" width="21.28515625" style="158" customWidth="1"/>
    <col min="13571" max="13571" width="20" style="158" customWidth="1"/>
    <col min="13572" max="13572" width="17" style="158" customWidth="1"/>
    <col min="13573" max="13573" width="19" style="158" customWidth="1"/>
    <col min="13574" max="13574" width="17.28515625" style="158" customWidth="1"/>
    <col min="13575" max="13575" width="15" style="158" customWidth="1"/>
    <col min="13576" max="13576" width="17.140625" style="158" customWidth="1"/>
    <col min="13577" max="13577" width="24" style="158" customWidth="1"/>
    <col min="13578" max="13578" width="20.85546875" style="158" customWidth="1"/>
    <col min="13579" max="13579" width="20.140625" style="158" customWidth="1"/>
    <col min="13580" max="13580" width="17" style="158" customWidth="1"/>
    <col min="13581" max="13581" width="19.28515625" style="158" customWidth="1"/>
    <col min="13582" max="13582" width="19.140625" style="158" customWidth="1"/>
    <col min="13583" max="13583" width="20.140625" style="158" customWidth="1"/>
    <col min="13584" max="13584" width="21.28515625" style="158" customWidth="1"/>
    <col min="13585" max="13586" width="10.7109375" style="158" customWidth="1"/>
    <col min="13587" max="13587" width="9.140625" style="158"/>
    <col min="13588" max="13588" width="12.85546875" style="158" customWidth="1"/>
    <col min="13589" max="13589" width="23.42578125" style="158" customWidth="1"/>
    <col min="13590" max="13591" width="9.140625" style="158"/>
    <col min="13592" max="13592" width="10.5703125" style="158" bestFit="1" customWidth="1"/>
    <col min="13593" max="13593" width="11.28515625" style="158" customWidth="1"/>
    <col min="13594" max="13824" width="9.140625" style="158"/>
    <col min="13825" max="13825" width="91.85546875" style="158" customWidth="1"/>
    <col min="13826" max="13826" width="21.28515625" style="158" customWidth="1"/>
    <col min="13827" max="13827" width="20" style="158" customWidth="1"/>
    <col min="13828" max="13828" width="17" style="158" customWidth="1"/>
    <col min="13829" max="13829" width="19" style="158" customWidth="1"/>
    <col min="13830" max="13830" width="17.28515625" style="158" customWidth="1"/>
    <col min="13831" max="13831" width="15" style="158" customWidth="1"/>
    <col min="13832" max="13832" width="17.140625" style="158" customWidth="1"/>
    <col min="13833" max="13833" width="24" style="158" customWidth="1"/>
    <col min="13834" max="13834" width="20.85546875" style="158" customWidth="1"/>
    <col min="13835" max="13835" width="20.140625" style="158" customWidth="1"/>
    <col min="13836" max="13836" width="17" style="158" customWidth="1"/>
    <col min="13837" max="13837" width="19.28515625" style="158" customWidth="1"/>
    <col min="13838" max="13838" width="19.140625" style="158" customWidth="1"/>
    <col min="13839" max="13839" width="20.140625" style="158" customWidth="1"/>
    <col min="13840" max="13840" width="21.28515625" style="158" customWidth="1"/>
    <col min="13841" max="13842" width="10.7109375" style="158" customWidth="1"/>
    <col min="13843" max="13843" width="9.140625" style="158"/>
    <col min="13844" max="13844" width="12.85546875" style="158" customWidth="1"/>
    <col min="13845" max="13845" width="23.42578125" style="158" customWidth="1"/>
    <col min="13846" max="13847" width="9.140625" style="158"/>
    <col min="13848" max="13848" width="10.5703125" style="158" bestFit="1" customWidth="1"/>
    <col min="13849" max="13849" width="11.28515625" style="158" customWidth="1"/>
    <col min="13850" max="14080" width="9.140625" style="158"/>
    <col min="14081" max="14081" width="91.85546875" style="158" customWidth="1"/>
    <col min="14082" max="14082" width="21.28515625" style="158" customWidth="1"/>
    <col min="14083" max="14083" width="20" style="158" customWidth="1"/>
    <col min="14084" max="14084" width="17" style="158" customWidth="1"/>
    <col min="14085" max="14085" width="19" style="158" customWidth="1"/>
    <col min="14086" max="14086" width="17.28515625" style="158" customWidth="1"/>
    <col min="14087" max="14087" width="15" style="158" customWidth="1"/>
    <col min="14088" max="14088" width="17.140625" style="158" customWidth="1"/>
    <col min="14089" max="14089" width="24" style="158" customWidth="1"/>
    <col min="14090" max="14090" width="20.85546875" style="158" customWidth="1"/>
    <col min="14091" max="14091" width="20.140625" style="158" customWidth="1"/>
    <col min="14092" max="14092" width="17" style="158" customWidth="1"/>
    <col min="14093" max="14093" width="19.28515625" style="158" customWidth="1"/>
    <col min="14094" max="14094" width="19.140625" style="158" customWidth="1"/>
    <col min="14095" max="14095" width="20.140625" style="158" customWidth="1"/>
    <col min="14096" max="14096" width="21.28515625" style="158" customWidth="1"/>
    <col min="14097" max="14098" width="10.7109375" style="158" customWidth="1"/>
    <col min="14099" max="14099" width="9.140625" style="158"/>
    <col min="14100" max="14100" width="12.85546875" style="158" customWidth="1"/>
    <col min="14101" max="14101" width="23.42578125" style="158" customWidth="1"/>
    <col min="14102" max="14103" width="9.140625" style="158"/>
    <col min="14104" max="14104" width="10.5703125" style="158" bestFit="1" customWidth="1"/>
    <col min="14105" max="14105" width="11.28515625" style="158" customWidth="1"/>
    <col min="14106" max="14336" width="9.140625" style="158"/>
    <col min="14337" max="14337" width="91.85546875" style="158" customWidth="1"/>
    <col min="14338" max="14338" width="21.28515625" style="158" customWidth="1"/>
    <col min="14339" max="14339" width="20" style="158" customWidth="1"/>
    <col min="14340" max="14340" width="17" style="158" customWidth="1"/>
    <col min="14341" max="14341" width="19" style="158" customWidth="1"/>
    <col min="14342" max="14342" width="17.28515625" style="158" customWidth="1"/>
    <col min="14343" max="14343" width="15" style="158" customWidth="1"/>
    <col min="14344" max="14344" width="17.140625" style="158" customWidth="1"/>
    <col min="14345" max="14345" width="24" style="158" customWidth="1"/>
    <col min="14346" max="14346" width="20.85546875" style="158" customWidth="1"/>
    <col min="14347" max="14347" width="20.140625" style="158" customWidth="1"/>
    <col min="14348" max="14348" width="17" style="158" customWidth="1"/>
    <col min="14349" max="14349" width="19.28515625" style="158" customWidth="1"/>
    <col min="14350" max="14350" width="19.140625" style="158" customWidth="1"/>
    <col min="14351" max="14351" width="20.140625" style="158" customWidth="1"/>
    <col min="14352" max="14352" width="21.28515625" style="158" customWidth="1"/>
    <col min="14353" max="14354" width="10.7109375" style="158" customWidth="1"/>
    <col min="14355" max="14355" width="9.140625" style="158"/>
    <col min="14356" max="14356" width="12.85546875" style="158" customWidth="1"/>
    <col min="14357" max="14357" width="23.42578125" style="158" customWidth="1"/>
    <col min="14358" max="14359" width="9.140625" style="158"/>
    <col min="14360" max="14360" width="10.5703125" style="158" bestFit="1" customWidth="1"/>
    <col min="14361" max="14361" width="11.28515625" style="158" customWidth="1"/>
    <col min="14362" max="14592" width="9.140625" style="158"/>
    <col min="14593" max="14593" width="91.85546875" style="158" customWidth="1"/>
    <col min="14594" max="14594" width="21.28515625" style="158" customWidth="1"/>
    <col min="14595" max="14595" width="20" style="158" customWidth="1"/>
    <col min="14596" max="14596" width="17" style="158" customWidth="1"/>
    <col min="14597" max="14597" width="19" style="158" customWidth="1"/>
    <col min="14598" max="14598" width="17.28515625" style="158" customWidth="1"/>
    <col min="14599" max="14599" width="15" style="158" customWidth="1"/>
    <col min="14600" max="14600" width="17.140625" style="158" customWidth="1"/>
    <col min="14601" max="14601" width="24" style="158" customWidth="1"/>
    <col min="14602" max="14602" width="20.85546875" style="158" customWidth="1"/>
    <col min="14603" max="14603" width="20.140625" style="158" customWidth="1"/>
    <col min="14604" max="14604" width="17" style="158" customWidth="1"/>
    <col min="14605" max="14605" width="19.28515625" style="158" customWidth="1"/>
    <col min="14606" max="14606" width="19.140625" style="158" customWidth="1"/>
    <col min="14607" max="14607" width="20.140625" style="158" customWidth="1"/>
    <col min="14608" max="14608" width="21.28515625" style="158" customWidth="1"/>
    <col min="14609" max="14610" width="10.7109375" style="158" customWidth="1"/>
    <col min="14611" max="14611" width="9.140625" style="158"/>
    <col min="14612" max="14612" width="12.85546875" style="158" customWidth="1"/>
    <col min="14613" max="14613" width="23.42578125" style="158" customWidth="1"/>
    <col min="14614" max="14615" width="9.140625" style="158"/>
    <col min="14616" max="14616" width="10.5703125" style="158" bestFit="1" customWidth="1"/>
    <col min="14617" max="14617" width="11.28515625" style="158" customWidth="1"/>
    <col min="14618" max="14848" width="9.140625" style="158"/>
    <col min="14849" max="14849" width="91.85546875" style="158" customWidth="1"/>
    <col min="14850" max="14850" width="21.28515625" style="158" customWidth="1"/>
    <col min="14851" max="14851" width="20" style="158" customWidth="1"/>
    <col min="14852" max="14852" width="17" style="158" customWidth="1"/>
    <col min="14853" max="14853" width="19" style="158" customWidth="1"/>
    <col min="14854" max="14854" width="17.28515625" style="158" customWidth="1"/>
    <col min="14855" max="14855" width="15" style="158" customWidth="1"/>
    <col min="14856" max="14856" width="17.140625" style="158" customWidth="1"/>
    <col min="14857" max="14857" width="24" style="158" customWidth="1"/>
    <col min="14858" max="14858" width="20.85546875" style="158" customWidth="1"/>
    <col min="14859" max="14859" width="20.140625" style="158" customWidth="1"/>
    <col min="14860" max="14860" width="17" style="158" customWidth="1"/>
    <col min="14861" max="14861" width="19.28515625" style="158" customWidth="1"/>
    <col min="14862" max="14862" width="19.140625" style="158" customWidth="1"/>
    <col min="14863" max="14863" width="20.140625" style="158" customWidth="1"/>
    <col min="14864" max="14864" width="21.28515625" style="158" customWidth="1"/>
    <col min="14865" max="14866" width="10.7109375" style="158" customWidth="1"/>
    <col min="14867" max="14867" width="9.140625" style="158"/>
    <col min="14868" max="14868" width="12.85546875" style="158" customWidth="1"/>
    <col min="14869" max="14869" width="23.42578125" style="158" customWidth="1"/>
    <col min="14870" max="14871" width="9.140625" style="158"/>
    <col min="14872" max="14872" width="10.5703125" style="158" bestFit="1" customWidth="1"/>
    <col min="14873" max="14873" width="11.28515625" style="158" customWidth="1"/>
    <col min="14874" max="15104" width="9.140625" style="158"/>
    <col min="15105" max="15105" width="91.85546875" style="158" customWidth="1"/>
    <col min="15106" max="15106" width="21.28515625" style="158" customWidth="1"/>
    <col min="15107" max="15107" width="20" style="158" customWidth="1"/>
    <col min="15108" max="15108" width="17" style="158" customWidth="1"/>
    <col min="15109" max="15109" width="19" style="158" customWidth="1"/>
    <col min="15110" max="15110" width="17.28515625" style="158" customWidth="1"/>
    <col min="15111" max="15111" width="15" style="158" customWidth="1"/>
    <col min="15112" max="15112" width="17.140625" style="158" customWidth="1"/>
    <col min="15113" max="15113" width="24" style="158" customWidth="1"/>
    <col min="15114" max="15114" width="20.85546875" style="158" customWidth="1"/>
    <col min="15115" max="15115" width="20.140625" style="158" customWidth="1"/>
    <col min="15116" max="15116" width="17" style="158" customWidth="1"/>
    <col min="15117" max="15117" width="19.28515625" style="158" customWidth="1"/>
    <col min="15118" max="15118" width="19.140625" style="158" customWidth="1"/>
    <col min="15119" max="15119" width="20.140625" style="158" customWidth="1"/>
    <col min="15120" max="15120" width="21.28515625" style="158" customWidth="1"/>
    <col min="15121" max="15122" width="10.7109375" style="158" customWidth="1"/>
    <col min="15123" max="15123" width="9.140625" style="158"/>
    <col min="15124" max="15124" width="12.85546875" style="158" customWidth="1"/>
    <col min="15125" max="15125" width="23.42578125" style="158" customWidth="1"/>
    <col min="15126" max="15127" width="9.140625" style="158"/>
    <col min="15128" max="15128" width="10.5703125" style="158" bestFit="1" customWidth="1"/>
    <col min="15129" max="15129" width="11.28515625" style="158" customWidth="1"/>
    <col min="15130" max="15360" width="9.140625" style="158"/>
    <col min="15361" max="15361" width="91.85546875" style="158" customWidth="1"/>
    <col min="15362" max="15362" width="21.28515625" style="158" customWidth="1"/>
    <col min="15363" max="15363" width="20" style="158" customWidth="1"/>
    <col min="15364" max="15364" width="17" style="158" customWidth="1"/>
    <col min="15365" max="15365" width="19" style="158" customWidth="1"/>
    <col min="15366" max="15366" width="17.28515625" style="158" customWidth="1"/>
    <col min="15367" max="15367" width="15" style="158" customWidth="1"/>
    <col min="15368" max="15368" width="17.140625" style="158" customWidth="1"/>
    <col min="15369" max="15369" width="24" style="158" customWidth="1"/>
    <col min="15370" max="15370" width="20.85546875" style="158" customWidth="1"/>
    <col min="15371" max="15371" width="20.140625" style="158" customWidth="1"/>
    <col min="15372" max="15372" width="17" style="158" customWidth="1"/>
    <col min="15373" max="15373" width="19.28515625" style="158" customWidth="1"/>
    <col min="15374" max="15374" width="19.140625" style="158" customWidth="1"/>
    <col min="15375" max="15375" width="20.140625" style="158" customWidth="1"/>
    <col min="15376" max="15376" width="21.28515625" style="158" customWidth="1"/>
    <col min="15377" max="15378" width="10.7109375" style="158" customWidth="1"/>
    <col min="15379" max="15379" width="9.140625" style="158"/>
    <col min="15380" max="15380" width="12.85546875" style="158" customWidth="1"/>
    <col min="15381" max="15381" width="23.42578125" style="158" customWidth="1"/>
    <col min="15382" max="15383" width="9.140625" style="158"/>
    <col min="15384" max="15384" width="10.5703125" style="158" bestFit="1" customWidth="1"/>
    <col min="15385" max="15385" width="11.28515625" style="158" customWidth="1"/>
    <col min="15386" max="15616" width="9.140625" style="158"/>
    <col min="15617" max="15617" width="91.85546875" style="158" customWidth="1"/>
    <col min="15618" max="15618" width="21.28515625" style="158" customWidth="1"/>
    <col min="15619" max="15619" width="20" style="158" customWidth="1"/>
    <col min="15620" max="15620" width="17" style="158" customWidth="1"/>
    <col min="15621" max="15621" width="19" style="158" customWidth="1"/>
    <col min="15622" max="15622" width="17.28515625" style="158" customWidth="1"/>
    <col min="15623" max="15623" width="15" style="158" customWidth="1"/>
    <col min="15624" max="15624" width="17.140625" style="158" customWidth="1"/>
    <col min="15625" max="15625" width="24" style="158" customWidth="1"/>
    <col min="15626" max="15626" width="20.85546875" style="158" customWidth="1"/>
    <col min="15627" max="15627" width="20.140625" style="158" customWidth="1"/>
    <col min="15628" max="15628" width="17" style="158" customWidth="1"/>
    <col min="15629" max="15629" width="19.28515625" style="158" customWidth="1"/>
    <col min="15630" max="15630" width="19.140625" style="158" customWidth="1"/>
    <col min="15631" max="15631" width="20.140625" style="158" customWidth="1"/>
    <col min="15632" max="15632" width="21.28515625" style="158" customWidth="1"/>
    <col min="15633" max="15634" width="10.7109375" style="158" customWidth="1"/>
    <col min="15635" max="15635" width="9.140625" style="158"/>
    <col min="15636" max="15636" width="12.85546875" style="158" customWidth="1"/>
    <col min="15637" max="15637" width="23.42578125" style="158" customWidth="1"/>
    <col min="15638" max="15639" width="9.140625" style="158"/>
    <col min="15640" max="15640" width="10.5703125" style="158" bestFit="1" customWidth="1"/>
    <col min="15641" max="15641" width="11.28515625" style="158" customWidth="1"/>
    <col min="15642" max="15872" width="9.140625" style="158"/>
    <col min="15873" max="15873" width="91.85546875" style="158" customWidth="1"/>
    <col min="15874" max="15874" width="21.28515625" style="158" customWidth="1"/>
    <col min="15875" max="15875" width="20" style="158" customWidth="1"/>
    <col min="15876" max="15876" width="17" style="158" customWidth="1"/>
    <col min="15877" max="15877" width="19" style="158" customWidth="1"/>
    <col min="15878" max="15878" width="17.28515625" style="158" customWidth="1"/>
    <col min="15879" max="15879" width="15" style="158" customWidth="1"/>
    <col min="15880" max="15880" width="17.140625" style="158" customWidth="1"/>
    <col min="15881" max="15881" width="24" style="158" customWidth="1"/>
    <col min="15882" max="15882" width="20.85546875" style="158" customWidth="1"/>
    <col min="15883" max="15883" width="20.140625" style="158" customWidth="1"/>
    <col min="15884" max="15884" width="17" style="158" customWidth="1"/>
    <col min="15885" max="15885" width="19.28515625" style="158" customWidth="1"/>
    <col min="15886" max="15886" width="19.140625" style="158" customWidth="1"/>
    <col min="15887" max="15887" width="20.140625" style="158" customWidth="1"/>
    <col min="15888" max="15888" width="21.28515625" style="158" customWidth="1"/>
    <col min="15889" max="15890" width="10.7109375" style="158" customWidth="1"/>
    <col min="15891" max="15891" width="9.140625" style="158"/>
    <col min="15892" max="15892" width="12.85546875" style="158" customWidth="1"/>
    <col min="15893" max="15893" width="23.42578125" style="158" customWidth="1"/>
    <col min="15894" max="15895" width="9.140625" style="158"/>
    <col min="15896" max="15896" width="10.5703125" style="158" bestFit="1" customWidth="1"/>
    <col min="15897" max="15897" width="11.28515625" style="158" customWidth="1"/>
    <col min="15898" max="16128" width="9.140625" style="158"/>
    <col min="16129" max="16129" width="91.85546875" style="158" customWidth="1"/>
    <col min="16130" max="16130" width="21.28515625" style="158" customWidth="1"/>
    <col min="16131" max="16131" width="20" style="158" customWidth="1"/>
    <col min="16132" max="16132" width="17" style="158" customWidth="1"/>
    <col min="16133" max="16133" width="19" style="158" customWidth="1"/>
    <col min="16134" max="16134" width="17.28515625" style="158" customWidth="1"/>
    <col min="16135" max="16135" width="15" style="158" customWidth="1"/>
    <col min="16136" max="16136" width="17.140625" style="158" customWidth="1"/>
    <col min="16137" max="16137" width="24" style="158" customWidth="1"/>
    <col min="16138" max="16138" width="20.85546875" style="158" customWidth="1"/>
    <col min="16139" max="16139" width="20.140625" style="158" customWidth="1"/>
    <col min="16140" max="16140" width="17" style="158" customWidth="1"/>
    <col min="16141" max="16141" width="19.28515625" style="158" customWidth="1"/>
    <col min="16142" max="16142" width="19.140625" style="158" customWidth="1"/>
    <col min="16143" max="16143" width="20.140625" style="158" customWidth="1"/>
    <col min="16144" max="16144" width="21.28515625" style="158" customWidth="1"/>
    <col min="16145" max="16146" width="10.7109375" style="158" customWidth="1"/>
    <col min="16147" max="16147" width="9.140625" style="158"/>
    <col min="16148" max="16148" width="12.85546875" style="158" customWidth="1"/>
    <col min="16149" max="16149" width="23.42578125" style="158" customWidth="1"/>
    <col min="16150" max="16151" width="9.140625" style="158"/>
    <col min="16152" max="16152" width="10.5703125" style="158" bestFit="1" customWidth="1"/>
    <col min="16153" max="16153" width="11.28515625" style="158" customWidth="1"/>
    <col min="16154" max="16384" width="9.140625" style="158"/>
  </cols>
  <sheetData>
    <row r="1" spans="1:42" ht="26.25" customHeight="1" x14ac:dyDescent="0.35">
      <c r="A1" s="1233"/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57"/>
      <c r="R1" s="157"/>
      <c r="S1" s="157"/>
      <c r="T1" s="157"/>
    </row>
    <row r="2" spans="1:42" ht="32.25" customHeight="1" x14ac:dyDescent="0.35">
      <c r="A2" s="1234" t="s">
        <v>75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36" t="s">
        <v>93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996"/>
      <c r="R3" s="996"/>
    </row>
    <row r="4" spans="1:42" ht="33" customHeight="1" thickBot="1" x14ac:dyDescent="0.4">
      <c r="A4" s="159"/>
    </row>
    <row r="5" spans="1:42" ht="33" customHeight="1" thickBot="1" x14ac:dyDescent="0.4">
      <c r="A5" s="1237" t="s">
        <v>7</v>
      </c>
      <c r="B5" s="1239" t="s">
        <v>0</v>
      </c>
      <c r="C5" s="1240"/>
      <c r="D5" s="1241"/>
      <c r="E5" s="1239" t="s">
        <v>1</v>
      </c>
      <c r="F5" s="1240"/>
      <c r="G5" s="1241"/>
      <c r="H5" s="1239" t="s">
        <v>2</v>
      </c>
      <c r="I5" s="1240"/>
      <c r="J5" s="1241"/>
      <c r="K5" s="1239" t="s">
        <v>3</v>
      </c>
      <c r="L5" s="1240"/>
      <c r="M5" s="1241"/>
      <c r="N5" s="1242" t="s">
        <v>22</v>
      </c>
      <c r="O5" s="1243"/>
      <c r="P5" s="1244"/>
      <c r="Q5" s="160"/>
      <c r="R5" s="160"/>
    </row>
    <row r="6" spans="1:42" ht="65.25" customHeight="1" thickBot="1" x14ac:dyDescent="0.4">
      <c r="A6" s="1238"/>
      <c r="B6" s="1004" t="s">
        <v>16</v>
      </c>
      <c r="C6" s="1004" t="s">
        <v>17</v>
      </c>
      <c r="D6" s="1005" t="s">
        <v>4</v>
      </c>
      <c r="E6" s="1004" t="s">
        <v>16</v>
      </c>
      <c r="F6" s="1004" t="s">
        <v>17</v>
      </c>
      <c r="G6" s="1005" t="s">
        <v>4</v>
      </c>
      <c r="H6" s="1004" t="s">
        <v>16</v>
      </c>
      <c r="I6" s="1004" t="s">
        <v>17</v>
      </c>
      <c r="J6" s="1005" t="s">
        <v>4</v>
      </c>
      <c r="K6" s="1004" t="s">
        <v>16</v>
      </c>
      <c r="L6" s="1004" t="s">
        <v>17</v>
      </c>
      <c r="M6" s="1005" t="s">
        <v>4</v>
      </c>
      <c r="N6" s="1004" t="s">
        <v>16</v>
      </c>
      <c r="O6" s="1004" t="s">
        <v>17</v>
      </c>
      <c r="P6" s="1006" t="s">
        <v>4</v>
      </c>
      <c r="Q6" s="160"/>
      <c r="R6" s="160"/>
    </row>
    <row r="7" spans="1:42" ht="53.25" customHeight="1" thickBot="1" x14ac:dyDescent="0.4">
      <c r="A7" s="810" t="s">
        <v>13</v>
      </c>
      <c r="B7" s="811"/>
      <c r="C7" s="812"/>
      <c r="D7" s="813"/>
      <c r="E7" s="814"/>
      <c r="F7" s="812"/>
      <c r="G7" s="815"/>
      <c r="H7" s="811"/>
      <c r="I7" s="812"/>
      <c r="J7" s="813"/>
      <c r="K7" s="814"/>
      <c r="L7" s="812"/>
      <c r="M7" s="815"/>
      <c r="N7" s="816"/>
      <c r="O7" s="812"/>
      <c r="P7" s="817"/>
      <c r="Q7" s="160"/>
      <c r="R7" s="160"/>
    </row>
    <row r="8" spans="1:42" ht="38.25" customHeight="1" thickBot="1" x14ac:dyDescent="0.4">
      <c r="A8" s="1329" t="s">
        <v>51</v>
      </c>
      <c r="B8" s="290">
        <f>B14+B13+B12+B9+B10+B11</f>
        <v>5</v>
      </c>
      <c r="C8" s="291">
        <f>C14+C13+C12+C9+C10+C11</f>
        <v>29</v>
      </c>
      <c r="D8" s="292">
        <f>D14+D13+D12+D9+D10+D11</f>
        <v>34</v>
      </c>
      <c r="E8" s="293">
        <f>E9+E10+E11+E12+E13+E14</f>
        <v>51</v>
      </c>
      <c r="F8" s="293">
        <f>F9+F10+F11+F12+F13+F14</f>
        <v>24</v>
      </c>
      <c r="G8" s="294">
        <f>G9+G10+G11+G12+G13+G14</f>
        <v>75</v>
      </c>
      <c r="H8" s="290">
        <f>H14+H13+H12+H9+H10+H11</f>
        <v>57</v>
      </c>
      <c r="I8" s="291">
        <f>I14+I13+I12+I9+I10+I11</f>
        <v>4</v>
      </c>
      <c r="J8" s="292">
        <f>J14+J13+J12+J9+J10+J11</f>
        <v>61</v>
      </c>
      <c r="K8" s="293">
        <v>0</v>
      </c>
      <c r="L8" s="291">
        <v>0</v>
      </c>
      <c r="M8" s="291">
        <v>0</v>
      </c>
      <c r="N8" s="318">
        <f>B8+E8+H8+$K$8</f>
        <v>113</v>
      </c>
      <c r="O8" s="318">
        <f t="shared" ref="O8:O14" si="0">C8+F8+I8+L8</f>
        <v>57</v>
      </c>
      <c r="P8" s="295">
        <f t="shared" ref="P8:P14" si="1">SUM(N8:O8)</f>
        <v>170</v>
      </c>
      <c r="Q8" s="160"/>
      <c r="R8" s="160"/>
    </row>
    <row r="9" spans="1:42" ht="44.25" customHeight="1" x14ac:dyDescent="0.35">
      <c r="A9" s="476" t="s">
        <v>76</v>
      </c>
      <c r="B9" s="297">
        <v>0</v>
      </c>
      <c r="C9" s="298">
        <v>0</v>
      </c>
      <c r="D9" s="299">
        <f t="shared" ref="D9:D14" si="2">C9+B9</f>
        <v>0</v>
      </c>
      <c r="E9" s="300">
        <v>15</v>
      </c>
      <c r="F9" s="298">
        <v>11</v>
      </c>
      <c r="G9" s="301">
        <f t="shared" ref="G9:G14" si="3">E9+F9</f>
        <v>26</v>
      </c>
      <c r="H9" s="297">
        <v>17</v>
      </c>
      <c r="I9" s="298">
        <v>2</v>
      </c>
      <c r="J9" s="299">
        <f t="shared" ref="J9:J14" si="4">H9+I9</f>
        <v>19</v>
      </c>
      <c r="K9" s="300">
        <v>0</v>
      </c>
      <c r="L9" s="298">
        <v>0</v>
      </c>
      <c r="M9" s="302">
        <v>0</v>
      </c>
      <c r="N9" s="439">
        <f t="shared" ref="N9:O21" si="5">B9+E9+H9+K9</f>
        <v>32</v>
      </c>
      <c r="O9" s="439">
        <f t="shared" si="0"/>
        <v>13</v>
      </c>
      <c r="P9" s="303">
        <f t="shared" si="1"/>
        <v>45</v>
      </c>
      <c r="Q9" s="160"/>
      <c r="R9" s="160"/>
    </row>
    <row r="10" spans="1:42" ht="44.25" customHeight="1" x14ac:dyDescent="0.35">
      <c r="A10" s="477" t="s">
        <v>18</v>
      </c>
      <c r="B10" s="305">
        <v>0</v>
      </c>
      <c r="C10" s="306">
        <v>0</v>
      </c>
      <c r="D10" s="307">
        <f t="shared" si="2"/>
        <v>0</v>
      </c>
      <c r="E10" s="308">
        <v>11</v>
      </c>
      <c r="F10" s="306">
        <v>0</v>
      </c>
      <c r="G10" s="309">
        <f t="shared" si="3"/>
        <v>11</v>
      </c>
      <c r="H10" s="305">
        <v>1</v>
      </c>
      <c r="I10" s="306">
        <v>0</v>
      </c>
      <c r="J10" s="307">
        <f t="shared" si="4"/>
        <v>1</v>
      </c>
      <c r="K10" s="308">
        <v>0</v>
      </c>
      <c r="L10" s="306">
        <v>0</v>
      </c>
      <c r="M10" s="310">
        <v>0</v>
      </c>
      <c r="N10" s="440">
        <f t="shared" si="5"/>
        <v>12</v>
      </c>
      <c r="O10" s="440">
        <f t="shared" si="0"/>
        <v>0</v>
      </c>
      <c r="P10" s="311">
        <f t="shared" si="1"/>
        <v>12</v>
      </c>
      <c r="Q10" s="160"/>
      <c r="R10" s="160"/>
    </row>
    <row r="11" spans="1:42" ht="45.75" customHeight="1" x14ac:dyDescent="0.35">
      <c r="A11" s="477" t="s">
        <v>77</v>
      </c>
      <c r="B11" s="305">
        <v>0</v>
      </c>
      <c r="C11" s="306">
        <v>0</v>
      </c>
      <c r="D11" s="307">
        <f t="shared" si="2"/>
        <v>0</v>
      </c>
      <c r="E11" s="308">
        <v>8</v>
      </c>
      <c r="F11" s="306">
        <v>2</v>
      </c>
      <c r="G11" s="309">
        <f t="shared" si="3"/>
        <v>10</v>
      </c>
      <c r="H11" s="305">
        <v>9</v>
      </c>
      <c r="I11" s="306">
        <v>1</v>
      </c>
      <c r="J11" s="307">
        <f t="shared" si="4"/>
        <v>10</v>
      </c>
      <c r="K11" s="308">
        <v>0</v>
      </c>
      <c r="L11" s="306">
        <v>0</v>
      </c>
      <c r="M11" s="310">
        <v>0</v>
      </c>
      <c r="N11" s="440">
        <f t="shared" si="5"/>
        <v>17</v>
      </c>
      <c r="O11" s="440">
        <f t="shared" si="0"/>
        <v>3</v>
      </c>
      <c r="P11" s="311">
        <f t="shared" si="1"/>
        <v>20</v>
      </c>
      <c r="Q11" s="160"/>
      <c r="R11" s="160"/>
    </row>
    <row r="12" spans="1:42" ht="48.75" customHeight="1" x14ac:dyDescent="0.35">
      <c r="A12" s="477" t="s">
        <v>78</v>
      </c>
      <c r="B12" s="305">
        <v>5</v>
      </c>
      <c r="C12" s="306">
        <v>8</v>
      </c>
      <c r="D12" s="307">
        <f t="shared" si="2"/>
        <v>13</v>
      </c>
      <c r="E12" s="308">
        <v>2</v>
      </c>
      <c r="F12" s="306">
        <v>1</v>
      </c>
      <c r="G12" s="309">
        <f t="shared" si="3"/>
        <v>3</v>
      </c>
      <c r="H12" s="305">
        <v>5</v>
      </c>
      <c r="I12" s="306">
        <v>0</v>
      </c>
      <c r="J12" s="307">
        <f t="shared" si="4"/>
        <v>5</v>
      </c>
      <c r="K12" s="308">
        <v>0</v>
      </c>
      <c r="L12" s="306">
        <v>0</v>
      </c>
      <c r="M12" s="310">
        <v>0</v>
      </c>
      <c r="N12" s="440">
        <f t="shared" si="5"/>
        <v>12</v>
      </c>
      <c r="O12" s="440">
        <f t="shared" si="0"/>
        <v>9</v>
      </c>
      <c r="P12" s="311">
        <f t="shared" si="1"/>
        <v>21</v>
      </c>
      <c r="Q12" s="160"/>
      <c r="R12" s="160"/>
    </row>
    <row r="13" spans="1:42" ht="44.25" customHeight="1" x14ac:dyDescent="0.35">
      <c r="A13" s="477" t="s">
        <v>20</v>
      </c>
      <c r="B13" s="305">
        <v>0</v>
      </c>
      <c r="C13" s="306">
        <v>20</v>
      </c>
      <c r="D13" s="307">
        <f t="shared" si="2"/>
        <v>20</v>
      </c>
      <c r="E13" s="308">
        <v>11</v>
      </c>
      <c r="F13" s="306">
        <v>10</v>
      </c>
      <c r="G13" s="309">
        <f t="shared" si="3"/>
        <v>21</v>
      </c>
      <c r="H13" s="305">
        <v>17</v>
      </c>
      <c r="I13" s="306">
        <v>1</v>
      </c>
      <c r="J13" s="307">
        <f t="shared" si="4"/>
        <v>18</v>
      </c>
      <c r="K13" s="308">
        <v>0</v>
      </c>
      <c r="L13" s="306">
        <v>0</v>
      </c>
      <c r="M13" s="310">
        <v>0</v>
      </c>
      <c r="N13" s="440">
        <f t="shared" si="5"/>
        <v>28</v>
      </c>
      <c r="O13" s="440">
        <f t="shared" si="0"/>
        <v>31</v>
      </c>
      <c r="P13" s="311">
        <f t="shared" si="1"/>
        <v>59</v>
      </c>
      <c r="Q13" s="160"/>
      <c r="R13" s="160"/>
    </row>
    <row r="14" spans="1:42" ht="44.25" customHeight="1" thickBot="1" x14ac:dyDescent="0.4">
      <c r="A14" s="824" t="s">
        <v>21</v>
      </c>
      <c r="B14" s="441">
        <v>0</v>
      </c>
      <c r="C14" s="442">
        <v>1</v>
      </c>
      <c r="D14" s="443">
        <f t="shared" si="2"/>
        <v>1</v>
      </c>
      <c r="E14" s="444">
        <v>4</v>
      </c>
      <c r="F14" s="442">
        <v>0</v>
      </c>
      <c r="G14" s="445">
        <f t="shared" si="3"/>
        <v>4</v>
      </c>
      <c r="H14" s="441">
        <v>8</v>
      </c>
      <c r="I14" s="442">
        <v>0</v>
      </c>
      <c r="J14" s="443">
        <f t="shared" si="4"/>
        <v>8</v>
      </c>
      <c r="K14" s="444">
        <v>0</v>
      </c>
      <c r="L14" s="442">
        <v>0</v>
      </c>
      <c r="M14" s="446">
        <v>0</v>
      </c>
      <c r="N14" s="447">
        <f t="shared" si="5"/>
        <v>12</v>
      </c>
      <c r="O14" s="447">
        <f t="shared" si="0"/>
        <v>1</v>
      </c>
      <c r="P14" s="448">
        <f t="shared" si="1"/>
        <v>13</v>
      </c>
      <c r="Q14" s="160"/>
      <c r="R14" s="160"/>
    </row>
    <row r="15" spans="1:42" ht="38.25" customHeight="1" thickBot="1" x14ac:dyDescent="0.4">
      <c r="A15" s="825" t="s">
        <v>52</v>
      </c>
      <c r="B15" s="290">
        <f>B21+B20+B19+B16+B17+B18</f>
        <v>107</v>
      </c>
      <c r="C15" s="291">
        <f>C21+C20+C19+C16+C17+C18</f>
        <v>42</v>
      </c>
      <c r="D15" s="292">
        <f>D21+D20+D19+D16+D17+D18</f>
        <v>149</v>
      </c>
      <c r="E15" s="293">
        <f t="shared" ref="E15:J15" si="6">E17+E18+E19+E20+E21+E16</f>
        <v>136</v>
      </c>
      <c r="F15" s="293">
        <f t="shared" si="6"/>
        <v>79</v>
      </c>
      <c r="G15" s="294">
        <f t="shared" si="6"/>
        <v>215</v>
      </c>
      <c r="H15" s="290">
        <f t="shared" si="6"/>
        <v>114</v>
      </c>
      <c r="I15" s="291">
        <f t="shared" si="6"/>
        <v>24</v>
      </c>
      <c r="J15" s="292">
        <f t="shared" si="6"/>
        <v>138</v>
      </c>
      <c r="K15" s="293">
        <f>K16+K17+K18+K19+K20+K21</f>
        <v>136</v>
      </c>
      <c r="L15" s="293">
        <f>L16+L17+L18+L19+L20+L21</f>
        <v>12</v>
      </c>
      <c r="M15" s="293">
        <f>M16+M17+M18+M19+M20+M21</f>
        <v>148</v>
      </c>
      <c r="N15" s="295">
        <f>N21+N20+N19+N16+N17+N18</f>
        <v>493</v>
      </c>
      <c r="O15" s="295">
        <f>O21+O20+O19+O16+O17+O18</f>
        <v>157</v>
      </c>
      <c r="P15" s="296">
        <f>N15+O15</f>
        <v>650</v>
      </c>
      <c r="Q15" s="160"/>
      <c r="R15" s="160"/>
    </row>
    <row r="16" spans="1:42" ht="51.75" customHeight="1" x14ac:dyDescent="0.35">
      <c r="A16" s="1330" t="s">
        <v>76</v>
      </c>
      <c r="B16" s="297">
        <v>0</v>
      </c>
      <c r="C16" s="298">
        <v>0</v>
      </c>
      <c r="D16" s="299">
        <f t="shared" ref="D16:D21" si="7">C16+B16</f>
        <v>0</v>
      </c>
      <c r="E16" s="300">
        <v>34</v>
      </c>
      <c r="F16" s="298">
        <v>18</v>
      </c>
      <c r="G16" s="301">
        <f t="shared" ref="G16:G21" si="8">E16+F16</f>
        <v>52</v>
      </c>
      <c r="H16" s="297">
        <v>33</v>
      </c>
      <c r="I16" s="298">
        <v>11</v>
      </c>
      <c r="J16" s="299">
        <f t="shared" ref="J16:J21" si="9">H16+I16</f>
        <v>44</v>
      </c>
      <c r="K16" s="300">
        <v>35</v>
      </c>
      <c r="L16" s="298">
        <v>3</v>
      </c>
      <c r="M16" s="302">
        <f t="shared" ref="M16:M21" si="10">K16+L16</f>
        <v>38</v>
      </c>
      <c r="N16" s="303">
        <f t="shared" si="5"/>
        <v>102</v>
      </c>
      <c r="O16" s="303">
        <f t="shared" si="5"/>
        <v>32</v>
      </c>
      <c r="P16" s="304">
        <f t="shared" ref="P16:P21" si="11">N16+O16</f>
        <v>134</v>
      </c>
      <c r="Q16" s="160"/>
      <c r="R16" s="160"/>
    </row>
    <row r="17" spans="1:18" ht="45" customHeight="1" x14ac:dyDescent="0.35">
      <c r="A17" s="477" t="s">
        <v>18</v>
      </c>
      <c r="B17" s="305">
        <v>23</v>
      </c>
      <c r="C17" s="306">
        <v>1</v>
      </c>
      <c r="D17" s="307">
        <f t="shared" si="7"/>
        <v>24</v>
      </c>
      <c r="E17" s="308">
        <v>14</v>
      </c>
      <c r="F17" s="306">
        <v>8</v>
      </c>
      <c r="G17" s="309">
        <f t="shared" si="8"/>
        <v>22</v>
      </c>
      <c r="H17" s="305">
        <v>7</v>
      </c>
      <c r="I17" s="306">
        <v>0</v>
      </c>
      <c r="J17" s="307">
        <f t="shared" si="9"/>
        <v>7</v>
      </c>
      <c r="K17" s="308">
        <v>14</v>
      </c>
      <c r="L17" s="306">
        <v>0</v>
      </c>
      <c r="M17" s="310">
        <f t="shared" si="10"/>
        <v>14</v>
      </c>
      <c r="N17" s="311">
        <f t="shared" si="5"/>
        <v>58</v>
      </c>
      <c r="O17" s="311">
        <f t="shared" si="5"/>
        <v>9</v>
      </c>
      <c r="P17" s="304">
        <f t="shared" si="11"/>
        <v>67</v>
      </c>
      <c r="Q17" s="160"/>
      <c r="R17" s="160"/>
    </row>
    <row r="18" spans="1:18" ht="47.25" customHeight="1" x14ac:dyDescent="0.35">
      <c r="A18" s="477" t="s">
        <v>77</v>
      </c>
      <c r="B18" s="305">
        <v>0</v>
      </c>
      <c r="C18" s="306">
        <v>0</v>
      </c>
      <c r="D18" s="307">
        <f t="shared" si="7"/>
        <v>0</v>
      </c>
      <c r="E18" s="308">
        <v>16</v>
      </c>
      <c r="F18" s="306">
        <v>17</v>
      </c>
      <c r="G18" s="309">
        <f t="shared" si="8"/>
        <v>33</v>
      </c>
      <c r="H18" s="305">
        <v>20</v>
      </c>
      <c r="I18" s="306">
        <v>0</v>
      </c>
      <c r="J18" s="307">
        <f t="shared" si="9"/>
        <v>20</v>
      </c>
      <c r="K18" s="308">
        <v>22</v>
      </c>
      <c r="L18" s="306">
        <v>2</v>
      </c>
      <c r="M18" s="310">
        <f t="shared" si="10"/>
        <v>24</v>
      </c>
      <c r="N18" s="311">
        <f t="shared" si="5"/>
        <v>58</v>
      </c>
      <c r="O18" s="311">
        <f t="shared" si="5"/>
        <v>19</v>
      </c>
      <c r="P18" s="304">
        <f t="shared" si="11"/>
        <v>77</v>
      </c>
      <c r="Q18" s="160"/>
      <c r="R18" s="160"/>
    </row>
    <row r="19" spans="1:18" ht="47.25" customHeight="1" x14ac:dyDescent="0.35">
      <c r="A19" s="477" t="s">
        <v>78</v>
      </c>
      <c r="B19" s="305">
        <v>24</v>
      </c>
      <c r="C19" s="306">
        <v>20</v>
      </c>
      <c r="D19" s="307">
        <f t="shared" si="7"/>
        <v>44</v>
      </c>
      <c r="E19" s="308">
        <v>28</v>
      </c>
      <c r="F19" s="306">
        <v>7</v>
      </c>
      <c r="G19" s="309">
        <f t="shared" si="8"/>
        <v>35</v>
      </c>
      <c r="H19" s="305">
        <v>19</v>
      </c>
      <c r="I19" s="306">
        <v>4</v>
      </c>
      <c r="J19" s="307">
        <f t="shared" si="9"/>
        <v>23</v>
      </c>
      <c r="K19" s="308">
        <v>12</v>
      </c>
      <c r="L19" s="306">
        <v>1</v>
      </c>
      <c r="M19" s="310">
        <f t="shared" si="10"/>
        <v>13</v>
      </c>
      <c r="N19" s="311">
        <f t="shared" si="5"/>
        <v>83</v>
      </c>
      <c r="O19" s="311">
        <f t="shared" si="5"/>
        <v>32</v>
      </c>
      <c r="P19" s="304">
        <f t="shared" si="11"/>
        <v>115</v>
      </c>
      <c r="Q19" s="160"/>
      <c r="R19" s="160"/>
    </row>
    <row r="20" spans="1:18" ht="51.75" customHeight="1" x14ac:dyDescent="0.35">
      <c r="A20" s="477" t="s">
        <v>20</v>
      </c>
      <c r="B20" s="305">
        <v>42</v>
      </c>
      <c r="C20" s="306">
        <v>20</v>
      </c>
      <c r="D20" s="307">
        <f t="shared" si="7"/>
        <v>62</v>
      </c>
      <c r="E20" s="308">
        <v>32</v>
      </c>
      <c r="F20" s="306">
        <v>27</v>
      </c>
      <c r="G20" s="309">
        <f t="shared" si="8"/>
        <v>59</v>
      </c>
      <c r="H20" s="305">
        <v>26</v>
      </c>
      <c r="I20" s="306">
        <v>9</v>
      </c>
      <c r="J20" s="307">
        <f t="shared" si="9"/>
        <v>35</v>
      </c>
      <c r="K20" s="308">
        <v>38</v>
      </c>
      <c r="L20" s="306">
        <v>6</v>
      </c>
      <c r="M20" s="310">
        <f t="shared" si="10"/>
        <v>44</v>
      </c>
      <c r="N20" s="311">
        <f t="shared" si="5"/>
        <v>138</v>
      </c>
      <c r="O20" s="311">
        <f t="shared" si="5"/>
        <v>62</v>
      </c>
      <c r="P20" s="304">
        <f t="shared" si="11"/>
        <v>200</v>
      </c>
      <c r="Q20" s="160"/>
      <c r="R20" s="160"/>
    </row>
    <row r="21" spans="1:18" ht="51.75" customHeight="1" thickBot="1" x14ac:dyDescent="0.4">
      <c r="A21" s="477" t="s">
        <v>21</v>
      </c>
      <c r="B21" s="312">
        <v>18</v>
      </c>
      <c r="C21" s="313">
        <v>1</v>
      </c>
      <c r="D21" s="307">
        <f t="shared" si="7"/>
        <v>19</v>
      </c>
      <c r="E21" s="314">
        <v>12</v>
      </c>
      <c r="F21" s="313">
        <v>2</v>
      </c>
      <c r="G21" s="315">
        <f t="shared" si="8"/>
        <v>14</v>
      </c>
      <c r="H21" s="312">
        <v>9</v>
      </c>
      <c r="I21" s="313">
        <v>0</v>
      </c>
      <c r="J21" s="316">
        <f t="shared" si="9"/>
        <v>9</v>
      </c>
      <c r="K21" s="314">
        <v>15</v>
      </c>
      <c r="L21" s="313">
        <v>0</v>
      </c>
      <c r="M21" s="317">
        <f t="shared" si="10"/>
        <v>15</v>
      </c>
      <c r="N21" s="311">
        <f t="shared" si="5"/>
        <v>54</v>
      </c>
      <c r="O21" s="311">
        <f t="shared" si="5"/>
        <v>3</v>
      </c>
      <c r="P21" s="304">
        <f t="shared" si="11"/>
        <v>57</v>
      </c>
      <c r="Q21" s="160"/>
      <c r="R21" s="160"/>
    </row>
    <row r="22" spans="1:18" ht="45.75" customHeight="1" thickBot="1" x14ac:dyDescent="0.4">
      <c r="A22" s="1327" t="s">
        <v>10</v>
      </c>
      <c r="B22" s="290">
        <f>B8+B15</f>
        <v>112</v>
      </c>
      <c r="C22" s="290">
        <f t="shared" ref="C22:M22" si="12">C8+C15</f>
        <v>71</v>
      </c>
      <c r="D22" s="290">
        <f t="shared" si="12"/>
        <v>183</v>
      </c>
      <c r="E22" s="290">
        <f t="shared" si="12"/>
        <v>187</v>
      </c>
      <c r="F22" s="290">
        <f t="shared" si="12"/>
        <v>103</v>
      </c>
      <c r="G22" s="290">
        <f t="shared" si="12"/>
        <v>290</v>
      </c>
      <c r="H22" s="290">
        <f t="shared" si="12"/>
        <v>171</v>
      </c>
      <c r="I22" s="290">
        <f t="shared" si="12"/>
        <v>28</v>
      </c>
      <c r="J22" s="290">
        <f t="shared" si="12"/>
        <v>199</v>
      </c>
      <c r="K22" s="290">
        <f t="shared" si="12"/>
        <v>136</v>
      </c>
      <c r="L22" s="290">
        <f t="shared" si="12"/>
        <v>12</v>
      </c>
      <c r="M22" s="290">
        <f t="shared" si="12"/>
        <v>148</v>
      </c>
      <c r="N22" s="318">
        <f>N8+N15</f>
        <v>606</v>
      </c>
      <c r="O22" s="318">
        <f>O8+O15</f>
        <v>214</v>
      </c>
      <c r="P22" s="318">
        <f>P8+P15</f>
        <v>820</v>
      </c>
      <c r="Q22" s="160"/>
      <c r="R22" s="160"/>
    </row>
    <row r="23" spans="1:18" ht="45.75" customHeight="1" thickBot="1" x14ac:dyDescent="0.4">
      <c r="A23" s="1327" t="s">
        <v>14</v>
      </c>
      <c r="B23" s="319"/>
      <c r="C23" s="320"/>
      <c r="D23" s="321"/>
      <c r="E23" s="322"/>
      <c r="F23" s="302"/>
      <c r="G23" s="301"/>
      <c r="H23" s="319"/>
      <c r="I23" s="320"/>
      <c r="J23" s="321"/>
      <c r="K23" s="322"/>
      <c r="L23" s="302"/>
      <c r="M23" s="302"/>
      <c r="N23" s="323"/>
      <c r="O23" s="324"/>
      <c r="P23" s="325"/>
      <c r="Q23" s="160"/>
      <c r="R23" s="160"/>
    </row>
    <row r="24" spans="1:18" ht="47.25" customHeight="1" thickBot="1" x14ac:dyDescent="0.4">
      <c r="A24" s="1328" t="s">
        <v>9</v>
      </c>
      <c r="B24" s="326"/>
      <c r="C24" s="327"/>
      <c r="D24" s="328"/>
      <c r="E24" s="329"/>
      <c r="F24" s="330"/>
      <c r="G24" s="331"/>
      <c r="H24" s="326"/>
      <c r="I24" s="332" t="s">
        <v>5</v>
      </c>
      <c r="J24" s="328"/>
      <c r="K24" s="329"/>
      <c r="L24" s="330"/>
      <c r="M24" s="333"/>
      <c r="N24" s="334"/>
      <c r="O24" s="335"/>
      <c r="P24" s="336"/>
      <c r="Q24" s="161"/>
      <c r="R24" s="161"/>
    </row>
    <row r="25" spans="1:18" ht="54.75" customHeight="1" thickBot="1" x14ac:dyDescent="0.4">
      <c r="A25" s="1326" t="s">
        <v>51</v>
      </c>
      <c r="B25" s="290">
        <f t="shared" ref="B25:M25" si="13">B27+B28+B29+B30+B31+B26</f>
        <v>5</v>
      </c>
      <c r="C25" s="291">
        <f t="shared" si="13"/>
        <v>29</v>
      </c>
      <c r="D25" s="449">
        <f t="shared" si="13"/>
        <v>34</v>
      </c>
      <c r="E25" s="290">
        <f t="shared" si="13"/>
        <v>51</v>
      </c>
      <c r="F25" s="291">
        <f t="shared" si="13"/>
        <v>24</v>
      </c>
      <c r="G25" s="292">
        <f t="shared" si="13"/>
        <v>75</v>
      </c>
      <c r="H25" s="290">
        <f t="shared" si="13"/>
        <v>57</v>
      </c>
      <c r="I25" s="293">
        <f t="shared" si="13"/>
        <v>4</v>
      </c>
      <c r="J25" s="450">
        <f t="shared" si="13"/>
        <v>61</v>
      </c>
      <c r="K25" s="290">
        <f>K27+K28+K29+K30+K31+K26</f>
        <v>0</v>
      </c>
      <c r="L25" s="293">
        <f t="shared" si="13"/>
        <v>0</v>
      </c>
      <c r="M25" s="294">
        <f t="shared" si="13"/>
        <v>0</v>
      </c>
      <c r="N25" s="318">
        <f t="shared" ref="N25:O38" si="14">B25+E25+H25+K25</f>
        <v>113</v>
      </c>
      <c r="O25" s="451">
        <f t="shared" si="14"/>
        <v>57</v>
      </c>
      <c r="P25" s="452">
        <f>N25+O25</f>
        <v>170</v>
      </c>
      <c r="Q25" s="154"/>
      <c r="R25" s="154"/>
    </row>
    <row r="26" spans="1:18" ht="40.5" customHeight="1" x14ac:dyDescent="0.35">
      <c r="A26" s="476" t="s">
        <v>76</v>
      </c>
      <c r="B26" s="297">
        <v>0</v>
      </c>
      <c r="C26" s="298">
        <v>0</v>
      </c>
      <c r="D26" s="301">
        <f t="shared" ref="D26:D31" si="15">B26+C26</f>
        <v>0</v>
      </c>
      <c r="E26" s="297">
        <v>15</v>
      </c>
      <c r="F26" s="298">
        <v>11</v>
      </c>
      <c r="G26" s="299">
        <f t="shared" ref="G26:G31" si="16">E26+F26</f>
        <v>26</v>
      </c>
      <c r="H26" s="297">
        <v>17</v>
      </c>
      <c r="I26" s="298">
        <v>2</v>
      </c>
      <c r="J26" s="299">
        <f t="shared" ref="J26:J31" si="17">H26+I26</f>
        <v>19</v>
      </c>
      <c r="K26" s="297">
        <v>0</v>
      </c>
      <c r="L26" s="298">
        <v>0</v>
      </c>
      <c r="M26" s="301">
        <f t="shared" ref="M26:M31" si="18">K26+L26</f>
        <v>0</v>
      </c>
      <c r="N26" s="439">
        <f t="shared" si="14"/>
        <v>32</v>
      </c>
      <c r="O26" s="453">
        <f t="shared" si="14"/>
        <v>13</v>
      </c>
      <c r="P26" s="454">
        <f t="shared" ref="P26:P38" si="19">N26+O26</f>
        <v>45</v>
      </c>
      <c r="Q26" s="154"/>
      <c r="R26" s="154"/>
    </row>
    <row r="27" spans="1:18" ht="42.75" customHeight="1" x14ac:dyDescent="0.35">
      <c r="A27" s="477" t="s">
        <v>18</v>
      </c>
      <c r="B27" s="305">
        <v>0</v>
      </c>
      <c r="C27" s="306">
        <v>0</v>
      </c>
      <c r="D27" s="309">
        <f t="shared" si="15"/>
        <v>0</v>
      </c>
      <c r="E27" s="305">
        <v>11</v>
      </c>
      <c r="F27" s="306">
        <v>0</v>
      </c>
      <c r="G27" s="307">
        <f t="shared" si="16"/>
        <v>11</v>
      </c>
      <c r="H27" s="305">
        <v>1</v>
      </c>
      <c r="I27" s="306">
        <v>0</v>
      </c>
      <c r="J27" s="307">
        <f t="shared" si="17"/>
        <v>1</v>
      </c>
      <c r="K27" s="305">
        <v>0</v>
      </c>
      <c r="L27" s="306">
        <v>0</v>
      </c>
      <c r="M27" s="309">
        <f t="shared" si="18"/>
        <v>0</v>
      </c>
      <c r="N27" s="440">
        <f t="shared" si="14"/>
        <v>12</v>
      </c>
      <c r="O27" s="455">
        <f t="shared" si="14"/>
        <v>0</v>
      </c>
      <c r="P27" s="456">
        <f t="shared" si="19"/>
        <v>12</v>
      </c>
      <c r="Q27" s="154"/>
      <c r="R27" s="154"/>
    </row>
    <row r="28" spans="1:18" ht="51.75" customHeight="1" x14ac:dyDescent="0.35">
      <c r="A28" s="477" t="s">
        <v>77</v>
      </c>
      <c r="B28" s="305">
        <v>0</v>
      </c>
      <c r="C28" s="306">
        <v>0</v>
      </c>
      <c r="D28" s="309">
        <f t="shared" si="15"/>
        <v>0</v>
      </c>
      <c r="E28" s="305">
        <v>8</v>
      </c>
      <c r="F28" s="306">
        <v>2</v>
      </c>
      <c r="G28" s="307">
        <f t="shared" si="16"/>
        <v>10</v>
      </c>
      <c r="H28" s="305">
        <v>9</v>
      </c>
      <c r="I28" s="306">
        <v>1</v>
      </c>
      <c r="J28" s="307">
        <f t="shared" si="17"/>
        <v>10</v>
      </c>
      <c r="K28" s="305">
        <v>0</v>
      </c>
      <c r="L28" s="306">
        <v>0</v>
      </c>
      <c r="M28" s="309">
        <f t="shared" si="18"/>
        <v>0</v>
      </c>
      <c r="N28" s="440">
        <f t="shared" si="14"/>
        <v>17</v>
      </c>
      <c r="O28" s="455">
        <f t="shared" si="14"/>
        <v>3</v>
      </c>
      <c r="P28" s="456">
        <f t="shared" si="19"/>
        <v>20</v>
      </c>
      <c r="Q28" s="154"/>
      <c r="R28" s="154"/>
    </row>
    <row r="29" spans="1:18" ht="44.25" customHeight="1" x14ac:dyDescent="0.35">
      <c r="A29" s="477" t="s">
        <v>78</v>
      </c>
      <c r="B29" s="305">
        <v>5</v>
      </c>
      <c r="C29" s="306">
        <v>8</v>
      </c>
      <c r="D29" s="309">
        <f t="shared" si="15"/>
        <v>13</v>
      </c>
      <c r="E29" s="305">
        <v>2</v>
      </c>
      <c r="F29" s="306">
        <v>1</v>
      </c>
      <c r="G29" s="307">
        <f t="shared" si="16"/>
        <v>3</v>
      </c>
      <c r="H29" s="305">
        <v>5</v>
      </c>
      <c r="I29" s="306">
        <v>0</v>
      </c>
      <c r="J29" s="307">
        <f t="shared" si="17"/>
        <v>5</v>
      </c>
      <c r="K29" s="305">
        <v>0</v>
      </c>
      <c r="L29" s="306">
        <v>0</v>
      </c>
      <c r="M29" s="309">
        <f t="shared" si="18"/>
        <v>0</v>
      </c>
      <c r="N29" s="440">
        <f t="shared" si="14"/>
        <v>12</v>
      </c>
      <c r="O29" s="455">
        <f t="shared" si="14"/>
        <v>9</v>
      </c>
      <c r="P29" s="456">
        <f t="shared" si="19"/>
        <v>21</v>
      </c>
      <c r="Q29" s="154"/>
      <c r="R29" s="154"/>
    </row>
    <row r="30" spans="1:18" ht="40.5" customHeight="1" x14ac:dyDescent="0.35">
      <c r="A30" s="477" t="s">
        <v>20</v>
      </c>
      <c r="B30" s="305">
        <v>0</v>
      </c>
      <c r="C30" s="306">
        <v>20</v>
      </c>
      <c r="D30" s="309">
        <f t="shared" si="15"/>
        <v>20</v>
      </c>
      <c r="E30" s="305">
        <v>11</v>
      </c>
      <c r="F30" s="306">
        <v>10</v>
      </c>
      <c r="G30" s="307">
        <f t="shared" si="16"/>
        <v>21</v>
      </c>
      <c r="H30" s="305">
        <v>17</v>
      </c>
      <c r="I30" s="306">
        <v>1</v>
      </c>
      <c r="J30" s="307">
        <f t="shared" si="17"/>
        <v>18</v>
      </c>
      <c r="K30" s="305">
        <v>0</v>
      </c>
      <c r="L30" s="306">
        <v>0</v>
      </c>
      <c r="M30" s="309">
        <f t="shared" si="18"/>
        <v>0</v>
      </c>
      <c r="N30" s="440">
        <f t="shared" si="14"/>
        <v>28</v>
      </c>
      <c r="O30" s="455">
        <f t="shared" si="14"/>
        <v>31</v>
      </c>
      <c r="P30" s="456">
        <f t="shared" si="19"/>
        <v>59</v>
      </c>
      <c r="Q30" s="154"/>
      <c r="R30" s="154"/>
    </row>
    <row r="31" spans="1:18" ht="51.75" customHeight="1" thickBot="1" x14ac:dyDescent="0.4">
      <c r="A31" s="477" t="s">
        <v>21</v>
      </c>
      <c r="B31" s="312">
        <v>0</v>
      </c>
      <c r="C31" s="313">
        <v>1</v>
      </c>
      <c r="D31" s="315">
        <f t="shared" si="15"/>
        <v>1</v>
      </c>
      <c r="E31" s="312">
        <v>4</v>
      </c>
      <c r="F31" s="313">
        <v>0</v>
      </c>
      <c r="G31" s="316">
        <f t="shared" si="16"/>
        <v>4</v>
      </c>
      <c r="H31" s="312">
        <v>8</v>
      </c>
      <c r="I31" s="313">
        <v>0</v>
      </c>
      <c r="J31" s="316">
        <f t="shared" si="17"/>
        <v>8</v>
      </c>
      <c r="K31" s="312">
        <v>0</v>
      </c>
      <c r="L31" s="313">
        <f>L48++L61</f>
        <v>0</v>
      </c>
      <c r="M31" s="315">
        <f t="shared" si="18"/>
        <v>0</v>
      </c>
      <c r="N31" s="457">
        <f t="shared" si="14"/>
        <v>12</v>
      </c>
      <c r="O31" s="458">
        <f t="shared" si="14"/>
        <v>1</v>
      </c>
      <c r="P31" s="459">
        <f t="shared" si="19"/>
        <v>13</v>
      </c>
      <c r="Q31" s="154"/>
      <c r="R31" s="154"/>
    </row>
    <row r="32" spans="1:18" ht="45.75" customHeight="1" thickBot="1" x14ac:dyDescent="0.4">
      <c r="A32" s="1325" t="s">
        <v>52</v>
      </c>
      <c r="B32" s="290">
        <f>B33+B36+B37+B38+B34+B35</f>
        <v>107</v>
      </c>
      <c r="C32" s="291">
        <f>C33+C36+C37+C38+C34+C35</f>
        <v>42</v>
      </c>
      <c r="D32" s="449">
        <f>D33+D36+D37+D38+D34+D35</f>
        <v>149</v>
      </c>
      <c r="E32" s="290">
        <f t="shared" ref="E32:J32" si="20">E34+E35+E36+E37+E38+E33</f>
        <v>136</v>
      </c>
      <c r="F32" s="291">
        <f t="shared" si="20"/>
        <v>79</v>
      </c>
      <c r="G32" s="292">
        <f t="shared" si="20"/>
        <v>215</v>
      </c>
      <c r="H32" s="290">
        <f t="shared" si="20"/>
        <v>114</v>
      </c>
      <c r="I32" s="293">
        <f t="shared" si="20"/>
        <v>23</v>
      </c>
      <c r="J32" s="450">
        <f t="shared" si="20"/>
        <v>137</v>
      </c>
      <c r="K32" s="290">
        <f>K33+K34+K35+K36+K37+K38</f>
        <v>135</v>
      </c>
      <c r="L32" s="293">
        <f>L33+L34+L35+L36+L37+L38</f>
        <v>12</v>
      </c>
      <c r="M32" s="294">
        <f>M33+M34+M35+M36+M37+M38</f>
        <v>147</v>
      </c>
      <c r="N32" s="318">
        <f>N33+N34+N35+N36+N37+N38</f>
        <v>492</v>
      </c>
      <c r="O32" s="451">
        <f>O33+O34+O35+O36+O37+O38</f>
        <v>156</v>
      </c>
      <c r="P32" s="452">
        <f t="shared" si="19"/>
        <v>648</v>
      </c>
      <c r="Q32" s="154"/>
      <c r="R32" s="154"/>
    </row>
    <row r="33" spans="1:18" ht="48" customHeight="1" x14ac:dyDescent="0.35">
      <c r="A33" s="475" t="s">
        <v>76</v>
      </c>
      <c r="B33" s="297"/>
      <c r="C33" s="298"/>
      <c r="D33" s="301">
        <f t="shared" ref="D33:D38" si="21">B33+C33</f>
        <v>0</v>
      </c>
      <c r="E33" s="297">
        <v>34</v>
      </c>
      <c r="F33" s="298">
        <v>18</v>
      </c>
      <c r="G33" s="299">
        <f t="shared" ref="G33:G38" si="22">E33+F33</f>
        <v>52</v>
      </c>
      <c r="H33" s="297">
        <v>33</v>
      </c>
      <c r="I33" s="298">
        <v>11</v>
      </c>
      <c r="J33" s="299">
        <f t="shared" ref="J33:J38" si="23">H33+I33</f>
        <v>44</v>
      </c>
      <c r="K33" s="297">
        <v>35</v>
      </c>
      <c r="L33" s="298">
        <v>3</v>
      </c>
      <c r="M33" s="301">
        <f t="shared" ref="M33:M38" si="24">K33+L33</f>
        <v>38</v>
      </c>
      <c r="N33" s="439">
        <f t="shared" si="14"/>
        <v>102</v>
      </c>
      <c r="O33" s="453">
        <f t="shared" si="14"/>
        <v>32</v>
      </c>
      <c r="P33" s="454">
        <f t="shared" si="19"/>
        <v>134</v>
      </c>
      <c r="Q33" s="154"/>
      <c r="R33" s="154"/>
    </row>
    <row r="34" spans="1:18" ht="48" customHeight="1" x14ac:dyDescent="0.35">
      <c r="A34" s="237" t="s">
        <v>18</v>
      </c>
      <c r="B34" s="305">
        <v>23</v>
      </c>
      <c r="C34" s="306">
        <v>1</v>
      </c>
      <c r="D34" s="309">
        <f t="shared" si="21"/>
        <v>24</v>
      </c>
      <c r="E34" s="305">
        <v>14</v>
      </c>
      <c r="F34" s="306">
        <v>8</v>
      </c>
      <c r="G34" s="307">
        <f t="shared" si="22"/>
        <v>22</v>
      </c>
      <c r="H34" s="305">
        <v>7</v>
      </c>
      <c r="I34" s="306">
        <v>0</v>
      </c>
      <c r="J34" s="307">
        <f t="shared" si="23"/>
        <v>7</v>
      </c>
      <c r="K34" s="305">
        <v>14</v>
      </c>
      <c r="L34" s="306">
        <v>0</v>
      </c>
      <c r="M34" s="309">
        <f t="shared" si="24"/>
        <v>14</v>
      </c>
      <c r="N34" s="440">
        <f t="shared" si="14"/>
        <v>58</v>
      </c>
      <c r="O34" s="455">
        <f t="shared" si="14"/>
        <v>9</v>
      </c>
      <c r="P34" s="456">
        <f t="shared" si="19"/>
        <v>67</v>
      </c>
      <c r="Q34" s="154"/>
      <c r="R34" s="154"/>
    </row>
    <row r="35" spans="1:18" ht="50.25" customHeight="1" x14ac:dyDescent="0.35">
      <c r="A35" s="237" t="s">
        <v>77</v>
      </c>
      <c r="B35" s="305"/>
      <c r="C35" s="306"/>
      <c r="D35" s="309">
        <f t="shared" si="21"/>
        <v>0</v>
      </c>
      <c r="E35" s="305">
        <v>16</v>
      </c>
      <c r="F35" s="306">
        <v>17</v>
      </c>
      <c r="G35" s="307">
        <f t="shared" si="22"/>
        <v>33</v>
      </c>
      <c r="H35" s="305">
        <v>20</v>
      </c>
      <c r="I35" s="306">
        <v>0</v>
      </c>
      <c r="J35" s="307">
        <f t="shared" si="23"/>
        <v>20</v>
      </c>
      <c r="K35" s="305">
        <v>22</v>
      </c>
      <c r="L35" s="306">
        <v>2</v>
      </c>
      <c r="M35" s="309">
        <f t="shared" si="24"/>
        <v>24</v>
      </c>
      <c r="N35" s="440">
        <f t="shared" si="14"/>
        <v>58</v>
      </c>
      <c r="O35" s="455">
        <f t="shared" si="14"/>
        <v>19</v>
      </c>
      <c r="P35" s="456">
        <f t="shared" si="19"/>
        <v>77</v>
      </c>
      <c r="Q35" s="154"/>
      <c r="R35" s="154"/>
    </row>
    <row r="36" spans="1:18" ht="44.25" customHeight="1" x14ac:dyDescent="0.35">
      <c r="A36" s="237" t="s">
        <v>78</v>
      </c>
      <c r="B36" s="305">
        <v>24</v>
      </c>
      <c r="C36" s="306">
        <v>20</v>
      </c>
      <c r="D36" s="309">
        <f t="shared" si="21"/>
        <v>44</v>
      </c>
      <c r="E36" s="305">
        <v>28</v>
      </c>
      <c r="F36" s="306">
        <v>7</v>
      </c>
      <c r="G36" s="307">
        <f t="shared" si="22"/>
        <v>35</v>
      </c>
      <c r="H36" s="305">
        <v>19</v>
      </c>
      <c r="I36" s="306">
        <v>4</v>
      </c>
      <c r="J36" s="307">
        <f t="shared" si="23"/>
        <v>23</v>
      </c>
      <c r="K36" s="305">
        <v>12</v>
      </c>
      <c r="L36" s="306">
        <v>1</v>
      </c>
      <c r="M36" s="309">
        <f t="shared" si="24"/>
        <v>13</v>
      </c>
      <c r="N36" s="440">
        <f t="shared" si="14"/>
        <v>83</v>
      </c>
      <c r="O36" s="455">
        <f t="shared" si="14"/>
        <v>32</v>
      </c>
      <c r="P36" s="456">
        <f t="shared" si="19"/>
        <v>115</v>
      </c>
      <c r="Q36" s="154"/>
      <c r="R36" s="154"/>
    </row>
    <row r="37" spans="1:18" ht="50.25" customHeight="1" x14ac:dyDescent="0.35">
      <c r="A37" s="237" t="s">
        <v>20</v>
      </c>
      <c r="B37" s="305">
        <v>42</v>
      </c>
      <c r="C37" s="306">
        <v>20</v>
      </c>
      <c r="D37" s="309">
        <f t="shared" si="21"/>
        <v>62</v>
      </c>
      <c r="E37" s="305">
        <v>32</v>
      </c>
      <c r="F37" s="306">
        <v>27</v>
      </c>
      <c r="G37" s="307">
        <f t="shared" si="22"/>
        <v>59</v>
      </c>
      <c r="H37" s="305">
        <v>26</v>
      </c>
      <c r="I37" s="306">
        <v>8</v>
      </c>
      <c r="J37" s="307">
        <f t="shared" si="23"/>
        <v>34</v>
      </c>
      <c r="K37" s="305">
        <v>37</v>
      </c>
      <c r="L37" s="306">
        <v>6</v>
      </c>
      <c r="M37" s="309">
        <f t="shared" si="24"/>
        <v>43</v>
      </c>
      <c r="N37" s="440">
        <f t="shared" si="14"/>
        <v>137</v>
      </c>
      <c r="O37" s="455">
        <f t="shared" si="14"/>
        <v>61</v>
      </c>
      <c r="P37" s="456">
        <f t="shared" si="19"/>
        <v>198</v>
      </c>
      <c r="Q37" s="154"/>
      <c r="R37" s="154"/>
    </row>
    <row r="38" spans="1:18" ht="50.25" customHeight="1" thickBot="1" x14ac:dyDescent="0.4">
      <c r="A38" s="237" t="s">
        <v>21</v>
      </c>
      <c r="B38" s="312">
        <v>18</v>
      </c>
      <c r="C38" s="313">
        <v>1</v>
      </c>
      <c r="D38" s="315">
        <f t="shared" si="21"/>
        <v>19</v>
      </c>
      <c r="E38" s="312">
        <v>12</v>
      </c>
      <c r="F38" s="313">
        <v>2</v>
      </c>
      <c r="G38" s="316">
        <f t="shared" si="22"/>
        <v>14</v>
      </c>
      <c r="H38" s="312">
        <v>9</v>
      </c>
      <c r="I38" s="313">
        <v>0</v>
      </c>
      <c r="J38" s="316">
        <f t="shared" si="23"/>
        <v>9</v>
      </c>
      <c r="K38" s="312">
        <v>15</v>
      </c>
      <c r="L38" s="313">
        <v>0</v>
      </c>
      <c r="M38" s="315">
        <f t="shared" si="24"/>
        <v>15</v>
      </c>
      <c r="N38" s="440">
        <f t="shared" si="14"/>
        <v>54</v>
      </c>
      <c r="O38" s="458">
        <f t="shared" si="14"/>
        <v>3</v>
      </c>
      <c r="P38" s="459">
        <f t="shared" si="19"/>
        <v>57</v>
      </c>
      <c r="Q38" s="154"/>
      <c r="R38" s="154"/>
    </row>
    <row r="39" spans="1:18" ht="39.75" customHeight="1" thickBot="1" x14ac:dyDescent="0.4">
      <c r="A39" s="460" t="s">
        <v>6</v>
      </c>
      <c r="B39" s="290">
        <f t="shared" ref="B39:P39" si="25">B32+B25</f>
        <v>112</v>
      </c>
      <c r="C39" s="291">
        <f>C32+C25</f>
        <v>71</v>
      </c>
      <c r="D39" s="449">
        <f t="shared" si="25"/>
        <v>183</v>
      </c>
      <c r="E39" s="290">
        <f t="shared" si="25"/>
        <v>187</v>
      </c>
      <c r="F39" s="291">
        <f t="shared" si="25"/>
        <v>103</v>
      </c>
      <c r="G39" s="292">
        <f t="shared" si="25"/>
        <v>290</v>
      </c>
      <c r="H39" s="290">
        <f t="shared" si="25"/>
        <v>171</v>
      </c>
      <c r="I39" s="293">
        <f t="shared" si="25"/>
        <v>27</v>
      </c>
      <c r="J39" s="450">
        <f t="shared" si="25"/>
        <v>198</v>
      </c>
      <c r="K39" s="290">
        <f t="shared" si="25"/>
        <v>135</v>
      </c>
      <c r="L39" s="293">
        <f t="shared" si="25"/>
        <v>12</v>
      </c>
      <c r="M39" s="294">
        <f t="shared" si="25"/>
        <v>147</v>
      </c>
      <c r="N39" s="290">
        <f t="shared" si="25"/>
        <v>605</v>
      </c>
      <c r="O39" s="291">
        <f t="shared" si="25"/>
        <v>213</v>
      </c>
      <c r="P39" s="292">
        <f t="shared" si="25"/>
        <v>818</v>
      </c>
      <c r="Q39" s="154"/>
      <c r="R39" s="154"/>
    </row>
    <row r="40" spans="1:18" ht="50.25" customHeight="1" thickBot="1" x14ac:dyDescent="0.4">
      <c r="A40" s="461" t="s">
        <v>15</v>
      </c>
      <c r="B40" s="326"/>
      <c r="C40" s="327"/>
      <c r="D40" s="462"/>
      <c r="E40" s="463"/>
      <c r="F40" s="327"/>
      <c r="G40" s="464"/>
      <c r="H40" s="465"/>
      <c r="I40" s="330"/>
      <c r="J40" s="466"/>
      <c r="K40" s="329"/>
      <c r="L40" s="330"/>
      <c r="M40" s="467"/>
      <c r="N40" s="468"/>
      <c r="O40" s="469"/>
      <c r="P40" s="470"/>
      <c r="Q40" s="162"/>
      <c r="R40" s="162"/>
    </row>
    <row r="41" spans="1:18" ht="42.75" customHeight="1" thickBot="1" x14ac:dyDescent="0.4">
      <c r="A41" s="1331" t="s">
        <v>51</v>
      </c>
      <c r="B41" s="290">
        <f t="shared" ref="B41:P47" si="26">B8-B25</f>
        <v>0</v>
      </c>
      <c r="C41" s="291">
        <f>C8-C25</f>
        <v>0</v>
      </c>
      <c r="D41" s="449">
        <f t="shared" si="26"/>
        <v>0</v>
      </c>
      <c r="E41" s="290">
        <f>E8-E25</f>
        <v>0</v>
      </c>
      <c r="F41" s="291">
        <f>F8-F25</f>
        <v>0</v>
      </c>
      <c r="G41" s="449">
        <f>G8-G25</f>
        <v>0</v>
      </c>
      <c r="H41" s="290">
        <f t="shared" si="26"/>
        <v>0</v>
      </c>
      <c r="I41" s="291">
        <f t="shared" si="26"/>
        <v>0</v>
      </c>
      <c r="J41" s="449">
        <f t="shared" si="26"/>
        <v>0</v>
      </c>
      <c r="K41" s="290">
        <f t="shared" si="26"/>
        <v>0</v>
      </c>
      <c r="L41" s="291">
        <f t="shared" si="26"/>
        <v>0</v>
      </c>
      <c r="M41" s="449">
        <f t="shared" si="26"/>
        <v>0</v>
      </c>
      <c r="N41" s="318">
        <v>0</v>
      </c>
      <c r="O41" s="451">
        <v>0</v>
      </c>
      <c r="P41" s="452">
        <v>0</v>
      </c>
      <c r="Q41" s="163"/>
      <c r="R41" s="163"/>
    </row>
    <row r="42" spans="1:18" ht="47.25" customHeight="1" x14ac:dyDescent="0.35">
      <c r="A42" s="476" t="s">
        <v>76</v>
      </c>
      <c r="B42" s="297">
        <f t="shared" si="26"/>
        <v>0</v>
      </c>
      <c r="C42" s="298">
        <f t="shared" si="26"/>
        <v>0</v>
      </c>
      <c r="D42" s="301">
        <f t="shared" si="26"/>
        <v>0</v>
      </c>
      <c r="E42" s="297">
        <v>0</v>
      </c>
      <c r="F42" s="298">
        <v>0</v>
      </c>
      <c r="G42" s="301">
        <f>G9-G26</f>
        <v>0</v>
      </c>
      <c r="H42" s="297">
        <f t="shared" si="26"/>
        <v>0</v>
      </c>
      <c r="I42" s="298">
        <f t="shared" si="26"/>
        <v>0</v>
      </c>
      <c r="J42" s="301">
        <f t="shared" si="26"/>
        <v>0</v>
      </c>
      <c r="K42" s="297">
        <f t="shared" si="26"/>
        <v>0</v>
      </c>
      <c r="L42" s="298">
        <f t="shared" si="26"/>
        <v>0</v>
      </c>
      <c r="M42" s="301">
        <f t="shared" si="26"/>
        <v>0</v>
      </c>
      <c r="N42" s="439">
        <f t="shared" si="26"/>
        <v>0</v>
      </c>
      <c r="O42" s="453">
        <v>0</v>
      </c>
      <c r="P42" s="454">
        <v>0</v>
      </c>
      <c r="Q42" s="162"/>
      <c r="R42" s="162"/>
    </row>
    <row r="43" spans="1:18" ht="47.25" customHeight="1" x14ac:dyDescent="0.35">
      <c r="A43" s="477" t="s">
        <v>18</v>
      </c>
      <c r="B43" s="305">
        <f t="shared" si="26"/>
        <v>0</v>
      </c>
      <c r="C43" s="306">
        <f t="shared" si="26"/>
        <v>0</v>
      </c>
      <c r="D43" s="309">
        <f t="shared" si="26"/>
        <v>0</v>
      </c>
      <c r="E43" s="305">
        <f t="shared" si="26"/>
        <v>0</v>
      </c>
      <c r="F43" s="306">
        <f t="shared" si="26"/>
        <v>0</v>
      </c>
      <c r="G43" s="309">
        <f>G10-G27</f>
        <v>0</v>
      </c>
      <c r="H43" s="305">
        <f t="shared" si="26"/>
        <v>0</v>
      </c>
      <c r="I43" s="306">
        <f t="shared" si="26"/>
        <v>0</v>
      </c>
      <c r="J43" s="309">
        <f t="shared" si="26"/>
        <v>0</v>
      </c>
      <c r="K43" s="305">
        <f t="shared" si="26"/>
        <v>0</v>
      </c>
      <c r="L43" s="306">
        <f t="shared" si="26"/>
        <v>0</v>
      </c>
      <c r="M43" s="309">
        <f t="shared" si="26"/>
        <v>0</v>
      </c>
      <c r="N43" s="440">
        <f t="shared" si="26"/>
        <v>0</v>
      </c>
      <c r="O43" s="455">
        <f t="shared" si="26"/>
        <v>0</v>
      </c>
      <c r="P43" s="456">
        <f t="shared" si="26"/>
        <v>0</v>
      </c>
      <c r="Q43" s="162"/>
      <c r="R43" s="162"/>
    </row>
    <row r="44" spans="1:18" ht="47.25" customHeight="1" x14ac:dyDescent="0.35">
      <c r="A44" s="477" t="s">
        <v>77</v>
      </c>
      <c r="B44" s="305">
        <f t="shared" si="26"/>
        <v>0</v>
      </c>
      <c r="C44" s="306">
        <f t="shared" si="26"/>
        <v>0</v>
      </c>
      <c r="D44" s="309">
        <f t="shared" si="26"/>
        <v>0</v>
      </c>
      <c r="E44" s="305">
        <v>0</v>
      </c>
      <c r="F44" s="306">
        <v>0</v>
      </c>
      <c r="G44" s="309">
        <v>0</v>
      </c>
      <c r="H44" s="305">
        <v>0</v>
      </c>
      <c r="I44" s="306">
        <f t="shared" si="26"/>
        <v>0</v>
      </c>
      <c r="J44" s="309">
        <v>0</v>
      </c>
      <c r="K44" s="305">
        <f t="shared" si="26"/>
        <v>0</v>
      </c>
      <c r="L44" s="306">
        <f t="shared" si="26"/>
        <v>0</v>
      </c>
      <c r="M44" s="309">
        <f t="shared" si="26"/>
        <v>0</v>
      </c>
      <c r="N44" s="440">
        <v>0</v>
      </c>
      <c r="O44" s="455">
        <f t="shared" si="26"/>
        <v>0</v>
      </c>
      <c r="P44" s="456">
        <v>0</v>
      </c>
      <c r="Q44" s="162"/>
      <c r="R44" s="162"/>
    </row>
    <row r="45" spans="1:18" ht="54" customHeight="1" x14ac:dyDescent="0.35">
      <c r="A45" s="477" t="s">
        <v>78</v>
      </c>
      <c r="B45" s="305">
        <f t="shared" si="26"/>
        <v>0</v>
      </c>
      <c r="C45" s="306">
        <f t="shared" si="26"/>
        <v>0</v>
      </c>
      <c r="D45" s="309">
        <f t="shared" si="26"/>
        <v>0</v>
      </c>
      <c r="E45" s="305">
        <f t="shared" si="26"/>
        <v>0</v>
      </c>
      <c r="F45" s="306">
        <f t="shared" si="26"/>
        <v>0</v>
      </c>
      <c r="G45" s="309">
        <f t="shared" si="26"/>
        <v>0</v>
      </c>
      <c r="H45" s="305">
        <f t="shared" si="26"/>
        <v>0</v>
      </c>
      <c r="I45" s="306">
        <f t="shared" si="26"/>
        <v>0</v>
      </c>
      <c r="J45" s="309">
        <f t="shared" si="26"/>
        <v>0</v>
      </c>
      <c r="K45" s="305">
        <f t="shared" si="26"/>
        <v>0</v>
      </c>
      <c r="L45" s="306">
        <f t="shared" si="26"/>
        <v>0</v>
      </c>
      <c r="M45" s="309">
        <f t="shared" si="26"/>
        <v>0</v>
      </c>
      <c r="N45" s="440">
        <f t="shared" si="26"/>
        <v>0</v>
      </c>
      <c r="O45" s="455">
        <f t="shared" si="26"/>
        <v>0</v>
      </c>
      <c r="P45" s="456">
        <f t="shared" si="26"/>
        <v>0</v>
      </c>
      <c r="Q45" s="162"/>
      <c r="R45" s="162"/>
    </row>
    <row r="46" spans="1:18" ht="47.25" customHeight="1" x14ac:dyDescent="0.35">
      <c r="A46" s="477" t="s">
        <v>20</v>
      </c>
      <c r="B46" s="305">
        <f t="shared" si="26"/>
        <v>0</v>
      </c>
      <c r="C46" s="306">
        <f t="shared" si="26"/>
        <v>0</v>
      </c>
      <c r="D46" s="309">
        <f t="shared" si="26"/>
        <v>0</v>
      </c>
      <c r="E46" s="305">
        <v>0</v>
      </c>
      <c r="F46" s="306">
        <f t="shared" si="26"/>
        <v>0</v>
      </c>
      <c r="G46" s="309">
        <v>0</v>
      </c>
      <c r="H46" s="305">
        <v>0</v>
      </c>
      <c r="I46" s="306">
        <v>0</v>
      </c>
      <c r="J46" s="309">
        <f t="shared" si="26"/>
        <v>0</v>
      </c>
      <c r="K46" s="305">
        <f t="shared" si="26"/>
        <v>0</v>
      </c>
      <c r="L46" s="306">
        <f t="shared" si="26"/>
        <v>0</v>
      </c>
      <c r="M46" s="309">
        <f t="shared" si="26"/>
        <v>0</v>
      </c>
      <c r="N46" s="440">
        <v>0</v>
      </c>
      <c r="O46" s="455">
        <f t="shared" si="26"/>
        <v>0</v>
      </c>
      <c r="P46" s="456">
        <v>0</v>
      </c>
      <c r="Q46" s="162"/>
      <c r="R46" s="162"/>
    </row>
    <row r="47" spans="1:18" ht="47.25" customHeight="1" thickBot="1" x14ac:dyDescent="0.4">
      <c r="A47" s="824" t="s">
        <v>21</v>
      </c>
      <c r="B47" s="312">
        <f t="shared" si="26"/>
        <v>0</v>
      </c>
      <c r="C47" s="313">
        <f t="shared" si="26"/>
        <v>0</v>
      </c>
      <c r="D47" s="315">
        <f>D14-D31</f>
        <v>0</v>
      </c>
      <c r="E47" s="312">
        <v>0</v>
      </c>
      <c r="F47" s="313">
        <v>0</v>
      </c>
      <c r="G47" s="315">
        <f t="shared" si="26"/>
        <v>0</v>
      </c>
      <c r="H47" s="312">
        <f t="shared" si="26"/>
        <v>0</v>
      </c>
      <c r="I47" s="313">
        <f t="shared" si="26"/>
        <v>0</v>
      </c>
      <c r="J47" s="315">
        <f t="shared" si="26"/>
        <v>0</v>
      </c>
      <c r="K47" s="312">
        <f t="shared" si="26"/>
        <v>0</v>
      </c>
      <c r="L47" s="313">
        <f t="shared" si="26"/>
        <v>0</v>
      </c>
      <c r="M47" s="315">
        <f t="shared" si="26"/>
        <v>0</v>
      </c>
      <c r="N47" s="457">
        <v>0</v>
      </c>
      <c r="O47" s="458">
        <f t="shared" si="26"/>
        <v>0</v>
      </c>
      <c r="P47" s="459">
        <v>0</v>
      </c>
      <c r="Q47" s="162"/>
      <c r="R47" s="162"/>
    </row>
    <row r="48" spans="1:18" ht="43.5" customHeight="1" thickBot="1" x14ac:dyDescent="0.4">
      <c r="A48" s="825" t="s">
        <v>52</v>
      </c>
      <c r="B48" s="290">
        <f>B15-B32</f>
        <v>0</v>
      </c>
      <c r="C48" s="291">
        <v>0</v>
      </c>
      <c r="D48" s="449">
        <v>0</v>
      </c>
      <c r="E48" s="290">
        <v>0</v>
      </c>
      <c r="F48" s="291">
        <v>0</v>
      </c>
      <c r="G48" s="449">
        <v>0</v>
      </c>
      <c r="H48" s="290">
        <v>0</v>
      </c>
      <c r="I48" s="291">
        <v>1</v>
      </c>
      <c r="J48" s="449">
        <v>1</v>
      </c>
      <c r="K48" s="290">
        <v>1</v>
      </c>
      <c r="L48" s="291">
        <f>L15-L32</f>
        <v>0</v>
      </c>
      <c r="M48" s="449">
        <v>1</v>
      </c>
      <c r="N48" s="318">
        <v>1</v>
      </c>
      <c r="O48" s="451">
        <v>1</v>
      </c>
      <c r="P48" s="452">
        <v>2</v>
      </c>
      <c r="Q48" s="162"/>
      <c r="R48" s="162"/>
    </row>
    <row r="49" spans="1:18" ht="51" customHeight="1" x14ac:dyDescent="0.35">
      <c r="A49" s="475" t="s">
        <v>76</v>
      </c>
      <c r="B49" s="297">
        <f t="shared" ref="B49:P50" si="27">B16-B33</f>
        <v>0</v>
      </c>
      <c r="C49" s="298">
        <f t="shared" si="27"/>
        <v>0</v>
      </c>
      <c r="D49" s="301">
        <f t="shared" si="27"/>
        <v>0</v>
      </c>
      <c r="E49" s="297">
        <f t="shared" si="27"/>
        <v>0</v>
      </c>
      <c r="F49" s="298">
        <f t="shared" si="27"/>
        <v>0</v>
      </c>
      <c r="G49" s="301">
        <f t="shared" si="27"/>
        <v>0</v>
      </c>
      <c r="H49" s="297">
        <f t="shared" si="27"/>
        <v>0</v>
      </c>
      <c r="I49" s="298">
        <f t="shared" si="27"/>
        <v>0</v>
      </c>
      <c r="J49" s="301">
        <f t="shared" si="27"/>
        <v>0</v>
      </c>
      <c r="K49" s="297">
        <v>0</v>
      </c>
      <c r="L49" s="298">
        <v>0</v>
      </c>
      <c r="M49" s="301">
        <v>0</v>
      </c>
      <c r="N49" s="439">
        <f t="shared" si="27"/>
        <v>0</v>
      </c>
      <c r="O49" s="453">
        <f t="shared" si="27"/>
        <v>0</v>
      </c>
      <c r="P49" s="454">
        <f t="shared" si="27"/>
        <v>0</v>
      </c>
      <c r="Q49" s="154"/>
      <c r="R49" s="154"/>
    </row>
    <row r="50" spans="1:18" ht="38.25" customHeight="1" x14ac:dyDescent="0.35">
      <c r="A50" s="237" t="s">
        <v>18</v>
      </c>
      <c r="B50" s="305">
        <v>0</v>
      </c>
      <c r="C50" s="306">
        <f t="shared" si="27"/>
        <v>0</v>
      </c>
      <c r="D50" s="309">
        <f t="shared" si="27"/>
        <v>0</v>
      </c>
      <c r="E50" s="305">
        <v>0</v>
      </c>
      <c r="F50" s="306">
        <f t="shared" si="27"/>
        <v>0</v>
      </c>
      <c r="G50" s="309">
        <f t="shared" si="27"/>
        <v>0</v>
      </c>
      <c r="H50" s="305">
        <v>0</v>
      </c>
      <c r="I50" s="306">
        <f t="shared" si="27"/>
        <v>0</v>
      </c>
      <c r="J50" s="309">
        <f t="shared" si="27"/>
        <v>0</v>
      </c>
      <c r="K50" s="305">
        <f t="shared" si="27"/>
        <v>0</v>
      </c>
      <c r="L50" s="306">
        <f t="shared" si="27"/>
        <v>0</v>
      </c>
      <c r="M50" s="309">
        <f t="shared" si="27"/>
        <v>0</v>
      </c>
      <c r="N50" s="440">
        <f t="shared" si="27"/>
        <v>0</v>
      </c>
      <c r="O50" s="455">
        <f t="shared" si="27"/>
        <v>0</v>
      </c>
      <c r="P50" s="456">
        <f t="shared" si="27"/>
        <v>0</v>
      </c>
      <c r="Q50" s="154"/>
      <c r="R50" s="154"/>
    </row>
    <row r="51" spans="1:18" ht="42" customHeight="1" x14ac:dyDescent="0.35">
      <c r="A51" s="237" t="s">
        <v>77</v>
      </c>
      <c r="B51" s="305">
        <f t="shared" ref="B51:M52" si="28">B18-B35</f>
        <v>0</v>
      </c>
      <c r="C51" s="306">
        <v>0</v>
      </c>
      <c r="D51" s="309">
        <v>0</v>
      </c>
      <c r="E51" s="305">
        <v>0</v>
      </c>
      <c r="F51" s="306">
        <v>0</v>
      </c>
      <c r="G51" s="309">
        <f t="shared" si="28"/>
        <v>0</v>
      </c>
      <c r="H51" s="305">
        <f t="shared" si="28"/>
        <v>0</v>
      </c>
      <c r="I51" s="306">
        <f t="shared" si="28"/>
        <v>0</v>
      </c>
      <c r="J51" s="309">
        <f t="shared" si="28"/>
        <v>0</v>
      </c>
      <c r="K51" s="305">
        <f t="shared" si="28"/>
        <v>0</v>
      </c>
      <c r="L51" s="306">
        <f t="shared" si="28"/>
        <v>0</v>
      </c>
      <c r="M51" s="309">
        <f t="shared" si="28"/>
        <v>0</v>
      </c>
      <c r="N51" s="440">
        <v>0</v>
      </c>
      <c r="O51" s="455">
        <v>0</v>
      </c>
      <c r="P51" s="456">
        <v>0</v>
      </c>
      <c r="Q51" s="154"/>
      <c r="R51" s="154"/>
    </row>
    <row r="52" spans="1:18" ht="50.25" customHeight="1" x14ac:dyDescent="0.35">
      <c r="A52" s="237" t="s">
        <v>78</v>
      </c>
      <c r="B52" s="305">
        <f t="shared" si="28"/>
        <v>0</v>
      </c>
      <c r="C52" s="306">
        <v>0</v>
      </c>
      <c r="D52" s="309">
        <f t="shared" si="28"/>
        <v>0</v>
      </c>
      <c r="E52" s="305">
        <v>0</v>
      </c>
      <c r="F52" s="306">
        <v>0</v>
      </c>
      <c r="G52" s="309">
        <v>0</v>
      </c>
      <c r="H52" s="305">
        <v>0</v>
      </c>
      <c r="I52" s="306">
        <f t="shared" si="28"/>
        <v>0</v>
      </c>
      <c r="J52" s="309">
        <v>0</v>
      </c>
      <c r="K52" s="305">
        <f t="shared" si="28"/>
        <v>0</v>
      </c>
      <c r="L52" s="306">
        <f t="shared" si="28"/>
        <v>0</v>
      </c>
      <c r="M52" s="309">
        <f t="shared" si="28"/>
        <v>0</v>
      </c>
      <c r="N52" s="440">
        <v>0</v>
      </c>
      <c r="O52" s="455">
        <v>0</v>
      </c>
      <c r="P52" s="456">
        <v>0</v>
      </c>
      <c r="Q52" s="154"/>
      <c r="R52" s="154"/>
    </row>
    <row r="53" spans="1:18" ht="37.5" customHeight="1" x14ac:dyDescent="0.35">
      <c r="A53" s="237" t="s">
        <v>20</v>
      </c>
      <c r="B53" s="305">
        <v>0</v>
      </c>
      <c r="C53" s="306">
        <v>0</v>
      </c>
      <c r="D53" s="309">
        <f>D20-D37</f>
        <v>0</v>
      </c>
      <c r="E53" s="305">
        <v>0</v>
      </c>
      <c r="F53" s="306">
        <v>0</v>
      </c>
      <c r="G53" s="309">
        <v>0</v>
      </c>
      <c r="H53" s="305">
        <v>0</v>
      </c>
      <c r="I53" s="306">
        <v>1</v>
      </c>
      <c r="J53" s="309">
        <v>1</v>
      </c>
      <c r="K53" s="305">
        <v>1</v>
      </c>
      <c r="L53" s="306">
        <f>L20-L37</f>
        <v>0</v>
      </c>
      <c r="M53" s="309">
        <v>1</v>
      </c>
      <c r="N53" s="440">
        <v>1</v>
      </c>
      <c r="O53" s="455">
        <v>1</v>
      </c>
      <c r="P53" s="456">
        <v>2</v>
      </c>
      <c r="Q53" s="154"/>
      <c r="R53" s="154"/>
    </row>
    <row r="54" spans="1:18" ht="44.25" customHeight="1" thickBot="1" x14ac:dyDescent="0.4">
      <c r="A54" s="237" t="s">
        <v>21</v>
      </c>
      <c r="B54" s="312">
        <v>0</v>
      </c>
      <c r="C54" s="313">
        <v>0</v>
      </c>
      <c r="D54" s="315">
        <f t="shared" ref="B54:O55" si="29">D21-D38</f>
        <v>0</v>
      </c>
      <c r="E54" s="441">
        <f t="shared" si="29"/>
        <v>0</v>
      </c>
      <c r="F54" s="442">
        <f t="shared" si="29"/>
        <v>0</v>
      </c>
      <c r="G54" s="445">
        <f t="shared" si="29"/>
        <v>0</v>
      </c>
      <c r="H54" s="312">
        <f t="shared" si="29"/>
        <v>0</v>
      </c>
      <c r="I54" s="313">
        <f t="shared" si="29"/>
        <v>0</v>
      </c>
      <c r="J54" s="315">
        <f t="shared" si="29"/>
        <v>0</v>
      </c>
      <c r="K54" s="441">
        <f t="shared" si="29"/>
        <v>0</v>
      </c>
      <c r="L54" s="442">
        <f t="shared" si="29"/>
        <v>0</v>
      </c>
      <c r="M54" s="445">
        <f t="shared" si="29"/>
        <v>0</v>
      </c>
      <c r="N54" s="471">
        <v>0</v>
      </c>
      <c r="O54" s="472">
        <v>0</v>
      </c>
      <c r="P54" s="473">
        <v>0</v>
      </c>
      <c r="Q54" s="154"/>
      <c r="R54" s="154"/>
    </row>
    <row r="55" spans="1:18" ht="46.5" customHeight="1" thickBot="1" x14ac:dyDescent="0.4">
      <c r="A55" s="460" t="s">
        <v>11</v>
      </c>
      <c r="B55" s="474">
        <f t="shared" si="29"/>
        <v>0</v>
      </c>
      <c r="C55" s="474">
        <v>0</v>
      </c>
      <c r="D55" s="474">
        <v>0</v>
      </c>
      <c r="E55" s="474">
        <v>0</v>
      </c>
      <c r="F55" s="474">
        <f t="shared" si="29"/>
        <v>0</v>
      </c>
      <c r="G55" s="474">
        <v>0</v>
      </c>
      <c r="H55" s="474">
        <v>0</v>
      </c>
      <c r="I55" s="474">
        <f t="shared" si="29"/>
        <v>1</v>
      </c>
      <c r="J55" s="474">
        <f t="shared" si="29"/>
        <v>1</v>
      </c>
      <c r="K55" s="474">
        <f t="shared" si="29"/>
        <v>1</v>
      </c>
      <c r="L55" s="474">
        <f t="shared" si="29"/>
        <v>0</v>
      </c>
      <c r="M55" s="474">
        <f t="shared" si="29"/>
        <v>1</v>
      </c>
      <c r="N55" s="295">
        <f t="shared" si="29"/>
        <v>1</v>
      </c>
      <c r="O55" s="295">
        <v>1</v>
      </c>
      <c r="P55" s="296">
        <v>2</v>
      </c>
      <c r="Q55" s="17"/>
      <c r="R55" s="17"/>
    </row>
    <row r="56" spans="1:18" ht="51.75" customHeight="1" thickBot="1" x14ac:dyDescent="0.4">
      <c r="A56" s="1323" t="s">
        <v>8</v>
      </c>
      <c r="B56" s="447">
        <f>B39</f>
        <v>112</v>
      </c>
      <c r="C56" s="447">
        <f t="shared" ref="C56:P56" si="30">C39</f>
        <v>71</v>
      </c>
      <c r="D56" s="447">
        <f t="shared" si="30"/>
        <v>183</v>
      </c>
      <c r="E56" s="318">
        <f t="shared" si="30"/>
        <v>187</v>
      </c>
      <c r="F56" s="318">
        <f t="shared" si="30"/>
        <v>103</v>
      </c>
      <c r="G56" s="318">
        <f t="shared" si="30"/>
        <v>290</v>
      </c>
      <c r="H56" s="447">
        <f t="shared" si="30"/>
        <v>171</v>
      </c>
      <c r="I56" s="447">
        <f t="shared" si="30"/>
        <v>27</v>
      </c>
      <c r="J56" s="447">
        <f t="shared" si="30"/>
        <v>198</v>
      </c>
      <c r="K56" s="447">
        <f t="shared" si="30"/>
        <v>135</v>
      </c>
      <c r="L56" s="447">
        <f t="shared" si="30"/>
        <v>12</v>
      </c>
      <c r="M56" s="447">
        <f t="shared" si="30"/>
        <v>147</v>
      </c>
      <c r="N56" s="447">
        <f t="shared" si="30"/>
        <v>605</v>
      </c>
      <c r="O56" s="447">
        <f t="shared" si="30"/>
        <v>213</v>
      </c>
      <c r="P56" s="448">
        <f t="shared" si="30"/>
        <v>818</v>
      </c>
      <c r="Q56" s="164"/>
      <c r="R56" s="164"/>
    </row>
    <row r="57" spans="1:18" ht="43.5" customHeight="1" thickBot="1" x14ac:dyDescent="0.4">
      <c r="A57" s="461" t="s">
        <v>15</v>
      </c>
      <c r="B57" s="318">
        <f>B55</f>
        <v>0</v>
      </c>
      <c r="C57" s="318">
        <f t="shared" ref="C57:M57" si="31">C55</f>
        <v>0</v>
      </c>
      <c r="D57" s="318">
        <f t="shared" si="31"/>
        <v>0</v>
      </c>
      <c r="E57" s="318">
        <f t="shared" si="31"/>
        <v>0</v>
      </c>
      <c r="F57" s="318">
        <f t="shared" si="31"/>
        <v>0</v>
      </c>
      <c r="G57" s="318">
        <f t="shared" si="31"/>
        <v>0</v>
      </c>
      <c r="H57" s="318">
        <f t="shared" si="31"/>
        <v>0</v>
      </c>
      <c r="I57" s="318">
        <f t="shared" si="31"/>
        <v>1</v>
      </c>
      <c r="J57" s="318">
        <f t="shared" si="31"/>
        <v>1</v>
      </c>
      <c r="K57" s="318">
        <f t="shared" si="31"/>
        <v>1</v>
      </c>
      <c r="L57" s="318">
        <f t="shared" si="31"/>
        <v>0</v>
      </c>
      <c r="M57" s="318">
        <f t="shared" si="31"/>
        <v>1</v>
      </c>
      <c r="N57" s="318">
        <f>B57+E57+H57+K57</f>
        <v>1</v>
      </c>
      <c r="O57" s="318">
        <f>C57+F57+I57+L57</f>
        <v>1</v>
      </c>
      <c r="P57" s="295">
        <f>N57+O57</f>
        <v>2</v>
      </c>
      <c r="Q57" s="164"/>
      <c r="R57" s="164"/>
    </row>
    <row r="58" spans="1:18" ht="44.25" customHeight="1" thickBot="1" x14ac:dyDescent="0.4">
      <c r="A58" s="1324" t="s">
        <v>12</v>
      </c>
      <c r="B58" s="1007">
        <f t="shared" ref="B58:P58" si="32">SUM(B56:B57)</f>
        <v>112</v>
      </c>
      <c r="C58" s="1007">
        <f t="shared" si="32"/>
        <v>71</v>
      </c>
      <c r="D58" s="1008">
        <f t="shared" si="32"/>
        <v>183</v>
      </c>
      <c r="E58" s="1009">
        <f t="shared" si="32"/>
        <v>187</v>
      </c>
      <c r="F58" s="1007">
        <f t="shared" si="32"/>
        <v>103</v>
      </c>
      <c r="G58" s="1007">
        <f t="shared" si="32"/>
        <v>290</v>
      </c>
      <c r="H58" s="1007">
        <f t="shared" si="32"/>
        <v>171</v>
      </c>
      <c r="I58" s="1007">
        <f t="shared" si="32"/>
        <v>28</v>
      </c>
      <c r="J58" s="1007">
        <f t="shared" si="32"/>
        <v>199</v>
      </c>
      <c r="K58" s="1007">
        <f t="shared" si="32"/>
        <v>136</v>
      </c>
      <c r="L58" s="1007">
        <f>L39+L55</f>
        <v>12</v>
      </c>
      <c r="M58" s="1007">
        <f>M55+M56+M57</f>
        <v>149</v>
      </c>
      <c r="N58" s="1007">
        <v>498</v>
      </c>
      <c r="O58" s="1007">
        <v>175</v>
      </c>
      <c r="P58" s="1008">
        <f t="shared" si="32"/>
        <v>820</v>
      </c>
      <c r="Q58" s="164"/>
      <c r="R58" s="164"/>
    </row>
    <row r="59" spans="1:18" ht="9.75" customHeight="1" x14ac:dyDescent="0.35">
      <c r="A59" s="15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</row>
    <row r="60" spans="1:18" ht="45" customHeight="1" x14ac:dyDescent="0.35">
      <c r="A60" s="1232"/>
      <c r="B60" s="1232"/>
      <c r="C60" s="1232"/>
      <c r="D60" s="1232"/>
      <c r="E60" s="1232"/>
      <c r="F60" s="1232"/>
      <c r="G60" s="1232"/>
      <c r="H60" s="1232"/>
      <c r="I60" s="1232"/>
      <c r="J60" s="1232"/>
      <c r="K60" s="1232"/>
      <c r="L60" s="1232"/>
      <c r="M60" s="1232"/>
      <c r="N60" s="1232"/>
      <c r="O60" s="1232"/>
      <c r="P60" s="1232"/>
    </row>
    <row r="61" spans="1:18" ht="25.5" x14ac:dyDescent="0.35">
      <c r="A61" s="1231"/>
      <c r="B61" s="1231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</row>
    <row r="62" spans="1:18" ht="45" customHeight="1" x14ac:dyDescent="0.35">
      <c r="A62" s="58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8" ht="25.5" x14ac:dyDescent="0.35">
      <c r="A63" s="58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</sheetData>
  <protectedRanges>
    <protectedRange sqref="A61:P61" name="Диапазон8"/>
    <protectedRange sqref="A3:P3" name="Диапазон7"/>
    <protectedRange sqref="B49:C54 E49:F54 H49:I54 K49:L54" name="Диапазон6_1"/>
    <protectedRange sqref="B33:C38 E33:F38 H33:I38 K33:L38" name="Диапазон4_1"/>
    <protectedRange sqref="B16:C21 E16:F21 H16:I21 K16:L21" name="Диапазон2_1"/>
    <protectedRange sqref="B9:C14 E9:F14 H9:I14 K9:L14" name="Диапазон1_1"/>
    <protectedRange sqref="B26:C31 E26:F31 H26:I31 K26:L31" name="Диапазон3_1"/>
    <protectedRange sqref="B42:C47 E42:F47 H42:I47 K42:L47" name="Диапазон5_1"/>
  </protectedRanges>
  <mergeCells count="11">
    <mergeCell ref="A61:P61"/>
    <mergeCell ref="A60:P6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57"/>
  <sheetViews>
    <sheetView view="pageBreakPreview" zoomScale="40" zoomScaleNormal="50" zoomScaleSheetLayoutView="40" workbookViewId="0">
      <selection activeCell="A55" sqref="A55:P55"/>
    </sheetView>
  </sheetViews>
  <sheetFormatPr defaultRowHeight="25.5" x14ac:dyDescent="0.35"/>
  <cols>
    <col min="1" max="1" width="108.28515625" style="158" customWidth="1"/>
    <col min="2" max="3" width="14.5703125" style="158" customWidth="1"/>
    <col min="4" max="4" width="14" style="158" customWidth="1"/>
    <col min="5" max="5" width="14.28515625" style="158" customWidth="1"/>
    <col min="6" max="6" width="12.42578125" style="158" customWidth="1"/>
    <col min="7" max="7" width="13.7109375" style="158" customWidth="1"/>
    <col min="8" max="8" width="14.5703125" style="158" customWidth="1"/>
    <col min="9" max="9" width="12.5703125" style="158" customWidth="1"/>
    <col min="10" max="10" width="13.42578125" style="158" customWidth="1"/>
    <col min="11" max="11" width="14" style="158" customWidth="1"/>
    <col min="12" max="12" width="13.140625" style="158" customWidth="1"/>
    <col min="13" max="13" width="13.85546875" style="158" customWidth="1"/>
    <col min="14" max="14" width="15.5703125" style="158" customWidth="1"/>
    <col min="15" max="15" width="15.28515625" style="158" customWidth="1"/>
    <col min="16" max="16" width="13.28515625" style="158" customWidth="1"/>
    <col min="17" max="17" width="10.7109375" style="158" customWidth="1"/>
    <col min="18" max="18" width="9.140625" style="158"/>
    <col min="19" max="19" width="12.85546875" style="158" customWidth="1"/>
    <col min="20" max="20" width="23.42578125" style="158" customWidth="1"/>
    <col min="21" max="22" width="9.140625" style="158"/>
    <col min="23" max="23" width="10.5703125" style="158" bestFit="1" customWidth="1"/>
    <col min="24" max="24" width="11.28515625" style="158" customWidth="1"/>
    <col min="25" max="256" width="9.140625" style="158"/>
    <col min="257" max="257" width="89" style="158" customWidth="1"/>
    <col min="258" max="259" width="14.5703125" style="158" customWidth="1"/>
    <col min="260" max="260" width="14" style="158" customWidth="1"/>
    <col min="261" max="261" width="14.28515625" style="158" customWidth="1"/>
    <col min="262" max="262" width="12.42578125" style="158" customWidth="1"/>
    <col min="263" max="263" width="13.7109375" style="158" customWidth="1"/>
    <col min="264" max="264" width="14.5703125" style="158" customWidth="1"/>
    <col min="265" max="265" width="12.5703125" style="158" customWidth="1"/>
    <col min="266" max="266" width="13.42578125" style="158" customWidth="1"/>
    <col min="267" max="267" width="14" style="158" customWidth="1"/>
    <col min="268" max="268" width="13.140625" style="158" customWidth="1"/>
    <col min="269" max="269" width="13.85546875" style="158" customWidth="1"/>
    <col min="270" max="270" width="14.42578125" style="158" customWidth="1"/>
    <col min="271" max="271" width="13.140625" style="158" customWidth="1"/>
    <col min="272" max="272" width="13.28515625" style="158" customWidth="1"/>
    <col min="273" max="273" width="10.7109375" style="158" customWidth="1"/>
    <col min="274" max="274" width="9.140625" style="158"/>
    <col min="275" max="275" width="12.85546875" style="158" customWidth="1"/>
    <col min="276" max="276" width="23.42578125" style="158" customWidth="1"/>
    <col min="277" max="278" width="9.140625" style="158"/>
    <col min="279" max="279" width="10.5703125" style="158" bestFit="1" customWidth="1"/>
    <col min="280" max="280" width="11.28515625" style="158" customWidth="1"/>
    <col min="281" max="512" width="9.140625" style="158"/>
    <col min="513" max="513" width="89" style="158" customWidth="1"/>
    <col min="514" max="515" width="14.5703125" style="158" customWidth="1"/>
    <col min="516" max="516" width="14" style="158" customWidth="1"/>
    <col min="517" max="517" width="14.28515625" style="158" customWidth="1"/>
    <col min="518" max="518" width="12.42578125" style="158" customWidth="1"/>
    <col min="519" max="519" width="13.7109375" style="158" customWidth="1"/>
    <col min="520" max="520" width="14.5703125" style="158" customWidth="1"/>
    <col min="521" max="521" width="12.5703125" style="158" customWidth="1"/>
    <col min="522" max="522" width="13.42578125" style="158" customWidth="1"/>
    <col min="523" max="523" width="14" style="158" customWidth="1"/>
    <col min="524" max="524" width="13.140625" style="158" customWidth="1"/>
    <col min="525" max="525" width="13.85546875" style="158" customWidth="1"/>
    <col min="526" max="526" width="14.42578125" style="158" customWidth="1"/>
    <col min="527" max="527" width="13.140625" style="158" customWidth="1"/>
    <col min="528" max="528" width="13.28515625" style="158" customWidth="1"/>
    <col min="529" max="529" width="10.7109375" style="158" customWidth="1"/>
    <col min="530" max="530" width="9.140625" style="158"/>
    <col min="531" max="531" width="12.85546875" style="158" customWidth="1"/>
    <col min="532" max="532" width="23.42578125" style="158" customWidth="1"/>
    <col min="533" max="534" width="9.140625" style="158"/>
    <col min="535" max="535" width="10.5703125" style="158" bestFit="1" customWidth="1"/>
    <col min="536" max="536" width="11.28515625" style="158" customWidth="1"/>
    <col min="537" max="768" width="9.140625" style="158"/>
    <col min="769" max="769" width="89" style="158" customWidth="1"/>
    <col min="770" max="771" width="14.5703125" style="158" customWidth="1"/>
    <col min="772" max="772" width="14" style="158" customWidth="1"/>
    <col min="773" max="773" width="14.28515625" style="158" customWidth="1"/>
    <col min="774" max="774" width="12.42578125" style="158" customWidth="1"/>
    <col min="775" max="775" width="13.7109375" style="158" customWidth="1"/>
    <col min="776" max="776" width="14.5703125" style="158" customWidth="1"/>
    <col min="777" max="777" width="12.5703125" style="158" customWidth="1"/>
    <col min="778" max="778" width="13.42578125" style="158" customWidth="1"/>
    <col min="779" max="779" width="14" style="158" customWidth="1"/>
    <col min="780" max="780" width="13.140625" style="158" customWidth="1"/>
    <col min="781" max="781" width="13.85546875" style="158" customWidth="1"/>
    <col min="782" max="782" width="14.42578125" style="158" customWidth="1"/>
    <col min="783" max="783" width="13.140625" style="158" customWidth="1"/>
    <col min="784" max="784" width="13.28515625" style="158" customWidth="1"/>
    <col min="785" max="785" width="10.7109375" style="158" customWidth="1"/>
    <col min="786" max="786" width="9.140625" style="158"/>
    <col min="787" max="787" width="12.85546875" style="158" customWidth="1"/>
    <col min="788" max="788" width="23.42578125" style="158" customWidth="1"/>
    <col min="789" max="790" width="9.140625" style="158"/>
    <col min="791" max="791" width="10.5703125" style="158" bestFit="1" customWidth="1"/>
    <col min="792" max="792" width="11.28515625" style="158" customWidth="1"/>
    <col min="793" max="1024" width="9.140625" style="158"/>
    <col min="1025" max="1025" width="89" style="158" customWidth="1"/>
    <col min="1026" max="1027" width="14.5703125" style="158" customWidth="1"/>
    <col min="1028" max="1028" width="14" style="158" customWidth="1"/>
    <col min="1029" max="1029" width="14.28515625" style="158" customWidth="1"/>
    <col min="1030" max="1030" width="12.42578125" style="158" customWidth="1"/>
    <col min="1031" max="1031" width="13.7109375" style="158" customWidth="1"/>
    <col min="1032" max="1032" width="14.5703125" style="158" customWidth="1"/>
    <col min="1033" max="1033" width="12.5703125" style="158" customWidth="1"/>
    <col min="1034" max="1034" width="13.42578125" style="158" customWidth="1"/>
    <col min="1035" max="1035" width="14" style="158" customWidth="1"/>
    <col min="1036" max="1036" width="13.140625" style="158" customWidth="1"/>
    <col min="1037" max="1037" width="13.85546875" style="158" customWidth="1"/>
    <col min="1038" max="1038" width="14.42578125" style="158" customWidth="1"/>
    <col min="1039" max="1039" width="13.140625" style="158" customWidth="1"/>
    <col min="1040" max="1040" width="13.28515625" style="158" customWidth="1"/>
    <col min="1041" max="1041" width="10.7109375" style="158" customWidth="1"/>
    <col min="1042" max="1042" width="9.140625" style="158"/>
    <col min="1043" max="1043" width="12.85546875" style="158" customWidth="1"/>
    <col min="1044" max="1044" width="23.42578125" style="158" customWidth="1"/>
    <col min="1045" max="1046" width="9.140625" style="158"/>
    <col min="1047" max="1047" width="10.5703125" style="158" bestFit="1" customWidth="1"/>
    <col min="1048" max="1048" width="11.28515625" style="158" customWidth="1"/>
    <col min="1049" max="1280" width="9.140625" style="158"/>
    <col min="1281" max="1281" width="89" style="158" customWidth="1"/>
    <col min="1282" max="1283" width="14.5703125" style="158" customWidth="1"/>
    <col min="1284" max="1284" width="14" style="158" customWidth="1"/>
    <col min="1285" max="1285" width="14.28515625" style="158" customWidth="1"/>
    <col min="1286" max="1286" width="12.42578125" style="158" customWidth="1"/>
    <col min="1287" max="1287" width="13.7109375" style="158" customWidth="1"/>
    <col min="1288" max="1288" width="14.5703125" style="158" customWidth="1"/>
    <col min="1289" max="1289" width="12.5703125" style="158" customWidth="1"/>
    <col min="1290" max="1290" width="13.42578125" style="158" customWidth="1"/>
    <col min="1291" max="1291" width="14" style="158" customWidth="1"/>
    <col min="1292" max="1292" width="13.140625" style="158" customWidth="1"/>
    <col min="1293" max="1293" width="13.85546875" style="158" customWidth="1"/>
    <col min="1294" max="1294" width="14.42578125" style="158" customWidth="1"/>
    <col min="1295" max="1295" width="13.140625" style="158" customWidth="1"/>
    <col min="1296" max="1296" width="13.28515625" style="158" customWidth="1"/>
    <col min="1297" max="1297" width="10.7109375" style="158" customWidth="1"/>
    <col min="1298" max="1298" width="9.140625" style="158"/>
    <col min="1299" max="1299" width="12.85546875" style="158" customWidth="1"/>
    <col min="1300" max="1300" width="23.42578125" style="158" customWidth="1"/>
    <col min="1301" max="1302" width="9.140625" style="158"/>
    <col min="1303" max="1303" width="10.5703125" style="158" bestFit="1" customWidth="1"/>
    <col min="1304" max="1304" width="11.28515625" style="158" customWidth="1"/>
    <col min="1305" max="1536" width="9.140625" style="158"/>
    <col min="1537" max="1537" width="89" style="158" customWidth="1"/>
    <col min="1538" max="1539" width="14.5703125" style="158" customWidth="1"/>
    <col min="1540" max="1540" width="14" style="158" customWidth="1"/>
    <col min="1541" max="1541" width="14.28515625" style="158" customWidth="1"/>
    <col min="1542" max="1542" width="12.42578125" style="158" customWidth="1"/>
    <col min="1543" max="1543" width="13.7109375" style="158" customWidth="1"/>
    <col min="1544" max="1544" width="14.5703125" style="158" customWidth="1"/>
    <col min="1545" max="1545" width="12.5703125" style="158" customWidth="1"/>
    <col min="1546" max="1546" width="13.42578125" style="158" customWidth="1"/>
    <col min="1547" max="1547" width="14" style="158" customWidth="1"/>
    <col min="1548" max="1548" width="13.140625" style="158" customWidth="1"/>
    <col min="1549" max="1549" width="13.85546875" style="158" customWidth="1"/>
    <col min="1550" max="1550" width="14.42578125" style="158" customWidth="1"/>
    <col min="1551" max="1551" width="13.140625" style="158" customWidth="1"/>
    <col min="1552" max="1552" width="13.28515625" style="158" customWidth="1"/>
    <col min="1553" max="1553" width="10.7109375" style="158" customWidth="1"/>
    <col min="1554" max="1554" width="9.140625" style="158"/>
    <col min="1555" max="1555" width="12.85546875" style="158" customWidth="1"/>
    <col min="1556" max="1556" width="23.42578125" style="158" customWidth="1"/>
    <col min="1557" max="1558" width="9.140625" style="158"/>
    <col min="1559" max="1559" width="10.5703125" style="158" bestFit="1" customWidth="1"/>
    <col min="1560" max="1560" width="11.28515625" style="158" customWidth="1"/>
    <col min="1561" max="1792" width="9.140625" style="158"/>
    <col min="1793" max="1793" width="89" style="158" customWidth="1"/>
    <col min="1794" max="1795" width="14.5703125" style="158" customWidth="1"/>
    <col min="1796" max="1796" width="14" style="158" customWidth="1"/>
    <col min="1797" max="1797" width="14.28515625" style="158" customWidth="1"/>
    <col min="1798" max="1798" width="12.42578125" style="158" customWidth="1"/>
    <col min="1799" max="1799" width="13.7109375" style="158" customWidth="1"/>
    <col min="1800" max="1800" width="14.5703125" style="158" customWidth="1"/>
    <col min="1801" max="1801" width="12.5703125" style="158" customWidth="1"/>
    <col min="1802" max="1802" width="13.42578125" style="158" customWidth="1"/>
    <col min="1803" max="1803" width="14" style="158" customWidth="1"/>
    <col min="1804" max="1804" width="13.140625" style="158" customWidth="1"/>
    <col min="1805" max="1805" width="13.85546875" style="158" customWidth="1"/>
    <col min="1806" max="1806" width="14.42578125" style="158" customWidth="1"/>
    <col min="1807" max="1807" width="13.140625" style="158" customWidth="1"/>
    <col min="1808" max="1808" width="13.28515625" style="158" customWidth="1"/>
    <col min="1809" max="1809" width="10.7109375" style="158" customWidth="1"/>
    <col min="1810" max="1810" width="9.140625" style="158"/>
    <col min="1811" max="1811" width="12.85546875" style="158" customWidth="1"/>
    <col min="1812" max="1812" width="23.42578125" style="158" customWidth="1"/>
    <col min="1813" max="1814" width="9.140625" style="158"/>
    <col min="1815" max="1815" width="10.5703125" style="158" bestFit="1" customWidth="1"/>
    <col min="1816" max="1816" width="11.28515625" style="158" customWidth="1"/>
    <col min="1817" max="2048" width="9.140625" style="158"/>
    <col min="2049" max="2049" width="89" style="158" customWidth="1"/>
    <col min="2050" max="2051" width="14.5703125" style="158" customWidth="1"/>
    <col min="2052" max="2052" width="14" style="158" customWidth="1"/>
    <col min="2053" max="2053" width="14.28515625" style="158" customWidth="1"/>
    <col min="2054" max="2054" width="12.42578125" style="158" customWidth="1"/>
    <col min="2055" max="2055" width="13.7109375" style="158" customWidth="1"/>
    <col min="2056" max="2056" width="14.5703125" style="158" customWidth="1"/>
    <col min="2057" max="2057" width="12.5703125" style="158" customWidth="1"/>
    <col min="2058" max="2058" width="13.42578125" style="158" customWidth="1"/>
    <col min="2059" max="2059" width="14" style="158" customWidth="1"/>
    <col min="2060" max="2060" width="13.140625" style="158" customWidth="1"/>
    <col min="2061" max="2061" width="13.85546875" style="158" customWidth="1"/>
    <col min="2062" max="2062" width="14.42578125" style="158" customWidth="1"/>
    <col min="2063" max="2063" width="13.140625" style="158" customWidth="1"/>
    <col min="2064" max="2064" width="13.28515625" style="158" customWidth="1"/>
    <col min="2065" max="2065" width="10.7109375" style="158" customWidth="1"/>
    <col min="2066" max="2066" width="9.140625" style="158"/>
    <col min="2067" max="2067" width="12.85546875" style="158" customWidth="1"/>
    <col min="2068" max="2068" width="23.42578125" style="158" customWidth="1"/>
    <col min="2069" max="2070" width="9.140625" style="158"/>
    <col min="2071" max="2071" width="10.5703125" style="158" bestFit="1" customWidth="1"/>
    <col min="2072" max="2072" width="11.28515625" style="158" customWidth="1"/>
    <col min="2073" max="2304" width="9.140625" style="158"/>
    <col min="2305" max="2305" width="89" style="158" customWidth="1"/>
    <col min="2306" max="2307" width="14.5703125" style="158" customWidth="1"/>
    <col min="2308" max="2308" width="14" style="158" customWidth="1"/>
    <col min="2309" max="2309" width="14.28515625" style="158" customWidth="1"/>
    <col min="2310" max="2310" width="12.42578125" style="158" customWidth="1"/>
    <col min="2311" max="2311" width="13.7109375" style="158" customWidth="1"/>
    <col min="2312" max="2312" width="14.5703125" style="158" customWidth="1"/>
    <col min="2313" max="2313" width="12.5703125" style="158" customWidth="1"/>
    <col min="2314" max="2314" width="13.42578125" style="158" customWidth="1"/>
    <col min="2315" max="2315" width="14" style="158" customWidth="1"/>
    <col min="2316" max="2316" width="13.140625" style="158" customWidth="1"/>
    <col min="2317" max="2317" width="13.85546875" style="158" customWidth="1"/>
    <col min="2318" max="2318" width="14.42578125" style="158" customWidth="1"/>
    <col min="2319" max="2319" width="13.140625" style="158" customWidth="1"/>
    <col min="2320" max="2320" width="13.28515625" style="158" customWidth="1"/>
    <col min="2321" max="2321" width="10.7109375" style="158" customWidth="1"/>
    <col min="2322" max="2322" width="9.140625" style="158"/>
    <col min="2323" max="2323" width="12.85546875" style="158" customWidth="1"/>
    <col min="2324" max="2324" width="23.42578125" style="158" customWidth="1"/>
    <col min="2325" max="2326" width="9.140625" style="158"/>
    <col min="2327" max="2327" width="10.5703125" style="158" bestFit="1" customWidth="1"/>
    <col min="2328" max="2328" width="11.28515625" style="158" customWidth="1"/>
    <col min="2329" max="2560" width="9.140625" style="158"/>
    <col min="2561" max="2561" width="89" style="158" customWidth="1"/>
    <col min="2562" max="2563" width="14.5703125" style="158" customWidth="1"/>
    <col min="2564" max="2564" width="14" style="158" customWidth="1"/>
    <col min="2565" max="2565" width="14.28515625" style="158" customWidth="1"/>
    <col min="2566" max="2566" width="12.42578125" style="158" customWidth="1"/>
    <col min="2567" max="2567" width="13.7109375" style="158" customWidth="1"/>
    <col min="2568" max="2568" width="14.5703125" style="158" customWidth="1"/>
    <col min="2569" max="2569" width="12.5703125" style="158" customWidth="1"/>
    <col min="2570" max="2570" width="13.42578125" style="158" customWidth="1"/>
    <col min="2571" max="2571" width="14" style="158" customWidth="1"/>
    <col min="2572" max="2572" width="13.140625" style="158" customWidth="1"/>
    <col min="2573" max="2573" width="13.85546875" style="158" customWidth="1"/>
    <col min="2574" max="2574" width="14.42578125" style="158" customWidth="1"/>
    <col min="2575" max="2575" width="13.140625" style="158" customWidth="1"/>
    <col min="2576" max="2576" width="13.28515625" style="158" customWidth="1"/>
    <col min="2577" max="2577" width="10.7109375" style="158" customWidth="1"/>
    <col min="2578" max="2578" width="9.140625" style="158"/>
    <col min="2579" max="2579" width="12.85546875" style="158" customWidth="1"/>
    <col min="2580" max="2580" width="23.42578125" style="158" customWidth="1"/>
    <col min="2581" max="2582" width="9.140625" style="158"/>
    <col min="2583" max="2583" width="10.5703125" style="158" bestFit="1" customWidth="1"/>
    <col min="2584" max="2584" width="11.28515625" style="158" customWidth="1"/>
    <col min="2585" max="2816" width="9.140625" style="158"/>
    <col min="2817" max="2817" width="89" style="158" customWidth="1"/>
    <col min="2818" max="2819" width="14.5703125" style="158" customWidth="1"/>
    <col min="2820" max="2820" width="14" style="158" customWidth="1"/>
    <col min="2821" max="2821" width="14.28515625" style="158" customWidth="1"/>
    <col min="2822" max="2822" width="12.42578125" style="158" customWidth="1"/>
    <col min="2823" max="2823" width="13.7109375" style="158" customWidth="1"/>
    <col min="2824" max="2824" width="14.5703125" style="158" customWidth="1"/>
    <col min="2825" max="2825" width="12.5703125" style="158" customWidth="1"/>
    <col min="2826" max="2826" width="13.42578125" style="158" customWidth="1"/>
    <col min="2827" max="2827" width="14" style="158" customWidth="1"/>
    <col min="2828" max="2828" width="13.140625" style="158" customWidth="1"/>
    <col min="2829" max="2829" width="13.85546875" style="158" customWidth="1"/>
    <col min="2830" max="2830" width="14.42578125" style="158" customWidth="1"/>
    <col min="2831" max="2831" width="13.140625" style="158" customWidth="1"/>
    <col min="2832" max="2832" width="13.28515625" style="158" customWidth="1"/>
    <col min="2833" max="2833" width="10.7109375" style="158" customWidth="1"/>
    <col min="2834" max="2834" width="9.140625" style="158"/>
    <col min="2835" max="2835" width="12.85546875" style="158" customWidth="1"/>
    <col min="2836" max="2836" width="23.42578125" style="158" customWidth="1"/>
    <col min="2837" max="2838" width="9.140625" style="158"/>
    <col min="2839" max="2839" width="10.5703125" style="158" bestFit="1" customWidth="1"/>
    <col min="2840" max="2840" width="11.28515625" style="158" customWidth="1"/>
    <col min="2841" max="3072" width="9.140625" style="158"/>
    <col min="3073" max="3073" width="89" style="158" customWidth="1"/>
    <col min="3074" max="3075" width="14.5703125" style="158" customWidth="1"/>
    <col min="3076" max="3076" width="14" style="158" customWidth="1"/>
    <col min="3077" max="3077" width="14.28515625" style="158" customWidth="1"/>
    <col min="3078" max="3078" width="12.42578125" style="158" customWidth="1"/>
    <col min="3079" max="3079" width="13.7109375" style="158" customWidth="1"/>
    <col min="3080" max="3080" width="14.5703125" style="158" customWidth="1"/>
    <col min="3081" max="3081" width="12.5703125" style="158" customWidth="1"/>
    <col min="3082" max="3082" width="13.42578125" style="158" customWidth="1"/>
    <col min="3083" max="3083" width="14" style="158" customWidth="1"/>
    <col min="3084" max="3084" width="13.140625" style="158" customWidth="1"/>
    <col min="3085" max="3085" width="13.85546875" style="158" customWidth="1"/>
    <col min="3086" max="3086" width="14.42578125" style="158" customWidth="1"/>
    <col min="3087" max="3087" width="13.140625" style="158" customWidth="1"/>
    <col min="3088" max="3088" width="13.28515625" style="158" customWidth="1"/>
    <col min="3089" max="3089" width="10.7109375" style="158" customWidth="1"/>
    <col min="3090" max="3090" width="9.140625" style="158"/>
    <col min="3091" max="3091" width="12.85546875" style="158" customWidth="1"/>
    <col min="3092" max="3092" width="23.42578125" style="158" customWidth="1"/>
    <col min="3093" max="3094" width="9.140625" style="158"/>
    <col min="3095" max="3095" width="10.5703125" style="158" bestFit="1" customWidth="1"/>
    <col min="3096" max="3096" width="11.28515625" style="158" customWidth="1"/>
    <col min="3097" max="3328" width="9.140625" style="158"/>
    <col min="3329" max="3329" width="89" style="158" customWidth="1"/>
    <col min="3330" max="3331" width="14.5703125" style="158" customWidth="1"/>
    <col min="3332" max="3332" width="14" style="158" customWidth="1"/>
    <col min="3333" max="3333" width="14.28515625" style="158" customWidth="1"/>
    <col min="3334" max="3334" width="12.42578125" style="158" customWidth="1"/>
    <col min="3335" max="3335" width="13.7109375" style="158" customWidth="1"/>
    <col min="3336" max="3336" width="14.5703125" style="158" customWidth="1"/>
    <col min="3337" max="3337" width="12.5703125" style="158" customWidth="1"/>
    <col min="3338" max="3338" width="13.42578125" style="158" customWidth="1"/>
    <col min="3339" max="3339" width="14" style="158" customWidth="1"/>
    <col min="3340" max="3340" width="13.140625" style="158" customWidth="1"/>
    <col min="3341" max="3341" width="13.85546875" style="158" customWidth="1"/>
    <col min="3342" max="3342" width="14.42578125" style="158" customWidth="1"/>
    <col min="3343" max="3343" width="13.140625" style="158" customWidth="1"/>
    <col min="3344" max="3344" width="13.28515625" style="158" customWidth="1"/>
    <col min="3345" max="3345" width="10.7109375" style="158" customWidth="1"/>
    <col min="3346" max="3346" width="9.140625" style="158"/>
    <col min="3347" max="3347" width="12.85546875" style="158" customWidth="1"/>
    <col min="3348" max="3348" width="23.42578125" style="158" customWidth="1"/>
    <col min="3349" max="3350" width="9.140625" style="158"/>
    <col min="3351" max="3351" width="10.5703125" style="158" bestFit="1" customWidth="1"/>
    <col min="3352" max="3352" width="11.28515625" style="158" customWidth="1"/>
    <col min="3353" max="3584" width="9.140625" style="158"/>
    <col min="3585" max="3585" width="89" style="158" customWidth="1"/>
    <col min="3586" max="3587" width="14.5703125" style="158" customWidth="1"/>
    <col min="3588" max="3588" width="14" style="158" customWidth="1"/>
    <col min="3589" max="3589" width="14.28515625" style="158" customWidth="1"/>
    <col min="3590" max="3590" width="12.42578125" style="158" customWidth="1"/>
    <col min="3591" max="3591" width="13.7109375" style="158" customWidth="1"/>
    <col min="3592" max="3592" width="14.5703125" style="158" customWidth="1"/>
    <col min="3593" max="3593" width="12.5703125" style="158" customWidth="1"/>
    <col min="3594" max="3594" width="13.42578125" style="158" customWidth="1"/>
    <col min="3595" max="3595" width="14" style="158" customWidth="1"/>
    <col min="3596" max="3596" width="13.140625" style="158" customWidth="1"/>
    <col min="3597" max="3597" width="13.85546875" style="158" customWidth="1"/>
    <col min="3598" max="3598" width="14.42578125" style="158" customWidth="1"/>
    <col min="3599" max="3599" width="13.140625" style="158" customWidth="1"/>
    <col min="3600" max="3600" width="13.28515625" style="158" customWidth="1"/>
    <col min="3601" max="3601" width="10.7109375" style="158" customWidth="1"/>
    <col min="3602" max="3602" width="9.140625" style="158"/>
    <col min="3603" max="3603" width="12.85546875" style="158" customWidth="1"/>
    <col min="3604" max="3604" width="23.42578125" style="158" customWidth="1"/>
    <col min="3605" max="3606" width="9.140625" style="158"/>
    <col min="3607" max="3607" width="10.5703125" style="158" bestFit="1" customWidth="1"/>
    <col min="3608" max="3608" width="11.28515625" style="158" customWidth="1"/>
    <col min="3609" max="3840" width="9.140625" style="158"/>
    <col min="3841" max="3841" width="89" style="158" customWidth="1"/>
    <col min="3842" max="3843" width="14.5703125" style="158" customWidth="1"/>
    <col min="3844" max="3844" width="14" style="158" customWidth="1"/>
    <col min="3845" max="3845" width="14.28515625" style="158" customWidth="1"/>
    <col min="3846" max="3846" width="12.42578125" style="158" customWidth="1"/>
    <col min="3847" max="3847" width="13.7109375" style="158" customWidth="1"/>
    <col min="3848" max="3848" width="14.5703125" style="158" customWidth="1"/>
    <col min="3849" max="3849" width="12.5703125" style="158" customWidth="1"/>
    <col min="3850" max="3850" width="13.42578125" style="158" customWidth="1"/>
    <col min="3851" max="3851" width="14" style="158" customWidth="1"/>
    <col min="3852" max="3852" width="13.140625" style="158" customWidth="1"/>
    <col min="3853" max="3853" width="13.85546875" style="158" customWidth="1"/>
    <col min="3854" max="3854" width="14.42578125" style="158" customWidth="1"/>
    <col min="3855" max="3855" width="13.140625" style="158" customWidth="1"/>
    <col min="3856" max="3856" width="13.28515625" style="158" customWidth="1"/>
    <col min="3857" max="3857" width="10.7109375" style="158" customWidth="1"/>
    <col min="3858" max="3858" width="9.140625" style="158"/>
    <col min="3859" max="3859" width="12.85546875" style="158" customWidth="1"/>
    <col min="3860" max="3860" width="23.42578125" style="158" customWidth="1"/>
    <col min="3861" max="3862" width="9.140625" style="158"/>
    <col min="3863" max="3863" width="10.5703125" style="158" bestFit="1" customWidth="1"/>
    <col min="3864" max="3864" width="11.28515625" style="158" customWidth="1"/>
    <col min="3865" max="4096" width="9.140625" style="158"/>
    <col min="4097" max="4097" width="89" style="158" customWidth="1"/>
    <col min="4098" max="4099" width="14.5703125" style="158" customWidth="1"/>
    <col min="4100" max="4100" width="14" style="158" customWidth="1"/>
    <col min="4101" max="4101" width="14.28515625" style="158" customWidth="1"/>
    <col min="4102" max="4102" width="12.42578125" style="158" customWidth="1"/>
    <col min="4103" max="4103" width="13.7109375" style="158" customWidth="1"/>
    <col min="4104" max="4104" width="14.5703125" style="158" customWidth="1"/>
    <col min="4105" max="4105" width="12.5703125" style="158" customWidth="1"/>
    <col min="4106" max="4106" width="13.42578125" style="158" customWidth="1"/>
    <col min="4107" max="4107" width="14" style="158" customWidth="1"/>
    <col min="4108" max="4108" width="13.140625" style="158" customWidth="1"/>
    <col min="4109" max="4109" width="13.85546875" style="158" customWidth="1"/>
    <col min="4110" max="4110" width="14.42578125" style="158" customWidth="1"/>
    <col min="4111" max="4111" width="13.140625" style="158" customWidth="1"/>
    <col min="4112" max="4112" width="13.28515625" style="158" customWidth="1"/>
    <col min="4113" max="4113" width="10.7109375" style="158" customWidth="1"/>
    <col min="4114" max="4114" width="9.140625" style="158"/>
    <col min="4115" max="4115" width="12.85546875" style="158" customWidth="1"/>
    <col min="4116" max="4116" width="23.42578125" style="158" customWidth="1"/>
    <col min="4117" max="4118" width="9.140625" style="158"/>
    <col min="4119" max="4119" width="10.5703125" style="158" bestFit="1" customWidth="1"/>
    <col min="4120" max="4120" width="11.28515625" style="158" customWidth="1"/>
    <col min="4121" max="4352" width="9.140625" style="158"/>
    <col min="4353" max="4353" width="89" style="158" customWidth="1"/>
    <col min="4354" max="4355" width="14.5703125" style="158" customWidth="1"/>
    <col min="4356" max="4356" width="14" style="158" customWidth="1"/>
    <col min="4357" max="4357" width="14.28515625" style="158" customWidth="1"/>
    <col min="4358" max="4358" width="12.42578125" style="158" customWidth="1"/>
    <col min="4359" max="4359" width="13.7109375" style="158" customWidth="1"/>
    <col min="4360" max="4360" width="14.5703125" style="158" customWidth="1"/>
    <col min="4361" max="4361" width="12.5703125" style="158" customWidth="1"/>
    <col min="4362" max="4362" width="13.42578125" style="158" customWidth="1"/>
    <col min="4363" max="4363" width="14" style="158" customWidth="1"/>
    <col min="4364" max="4364" width="13.140625" style="158" customWidth="1"/>
    <col min="4365" max="4365" width="13.85546875" style="158" customWidth="1"/>
    <col min="4366" max="4366" width="14.42578125" style="158" customWidth="1"/>
    <col min="4367" max="4367" width="13.140625" style="158" customWidth="1"/>
    <col min="4368" max="4368" width="13.28515625" style="158" customWidth="1"/>
    <col min="4369" max="4369" width="10.7109375" style="158" customWidth="1"/>
    <col min="4370" max="4370" width="9.140625" style="158"/>
    <col min="4371" max="4371" width="12.85546875" style="158" customWidth="1"/>
    <col min="4372" max="4372" width="23.42578125" style="158" customWidth="1"/>
    <col min="4373" max="4374" width="9.140625" style="158"/>
    <col min="4375" max="4375" width="10.5703125" style="158" bestFit="1" customWidth="1"/>
    <col min="4376" max="4376" width="11.28515625" style="158" customWidth="1"/>
    <col min="4377" max="4608" width="9.140625" style="158"/>
    <col min="4609" max="4609" width="89" style="158" customWidth="1"/>
    <col min="4610" max="4611" width="14.5703125" style="158" customWidth="1"/>
    <col min="4612" max="4612" width="14" style="158" customWidth="1"/>
    <col min="4613" max="4613" width="14.28515625" style="158" customWidth="1"/>
    <col min="4614" max="4614" width="12.42578125" style="158" customWidth="1"/>
    <col min="4615" max="4615" width="13.7109375" style="158" customWidth="1"/>
    <col min="4616" max="4616" width="14.5703125" style="158" customWidth="1"/>
    <col min="4617" max="4617" width="12.5703125" style="158" customWidth="1"/>
    <col min="4618" max="4618" width="13.42578125" style="158" customWidth="1"/>
    <col min="4619" max="4619" width="14" style="158" customWidth="1"/>
    <col min="4620" max="4620" width="13.140625" style="158" customWidth="1"/>
    <col min="4621" max="4621" width="13.85546875" style="158" customWidth="1"/>
    <col min="4622" max="4622" width="14.42578125" style="158" customWidth="1"/>
    <col min="4623" max="4623" width="13.140625" style="158" customWidth="1"/>
    <col min="4624" max="4624" width="13.28515625" style="158" customWidth="1"/>
    <col min="4625" max="4625" width="10.7109375" style="158" customWidth="1"/>
    <col min="4626" max="4626" width="9.140625" style="158"/>
    <col min="4627" max="4627" width="12.85546875" style="158" customWidth="1"/>
    <col min="4628" max="4628" width="23.42578125" style="158" customWidth="1"/>
    <col min="4629" max="4630" width="9.140625" style="158"/>
    <col min="4631" max="4631" width="10.5703125" style="158" bestFit="1" customWidth="1"/>
    <col min="4632" max="4632" width="11.28515625" style="158" customWidth="1"/>
    <col min="4633" max="4864" width="9.140625" style="158"/>
    <col min="4865" max="4865" width="89" style="158" customWidth="1"/>
    <col min="4866" max="4867" width="14.5703125" style="158" customWidth="1"/>
    <col min="4868" max="4868" width="14" style="158" customWidth="1"/>
    <col min="4869" max="4869" width="14.28515625" style="158" customWidth="1"/>
    <col min="4870" max="4870" width="12.42578125" style="158" customWidth="1"/>
    <col min="4871" max="4871" width="13.7109375" style="158" customWidth="1"/>
    <col min="4872" max="4872" width="14.5703125" style="158" customWidth="1"/>
    <col min="4873" max="4873" width="12.5703125" style="158" customWidth="1"/>
    <col min="4874" max="4874" width="13.42578125" style="158" customWidth="1"/>
    <col min="4875" max="4875" width="14" style="158" customWidth="1"/>
    <col min="4876" max="4876" width="13.140625" style="158" customWidth="1"/>
    <col min="4877" max="4877" width="13.85546875" style="158" customWidth="1"/>
    <col min="4878" max="4878" width="14.42578125" style="158" customWidth="1"/>
    <col min="4879" max="4879" width="13.140625" style="158" customWidth="1"/>
    <col min="4880" max="4880" width="13.28515625" style="158" customWidth="1"/>
    <col min="4881" max="4881" width="10.7109375" style="158" customWidth="1"/>
    <col min="4882" max="4882" width="9.140625" style="158"/>
    <col min="4883" max="4883" width="12.85546875" style="158" customWidth="1"/>
    <col min="4884" max="4884" width="23.42578125" style="158" customWidth="1"/>
    <col min="4885" max="4886" width="9.140625" style="158"/>
    <col min="4887" max="4887" width="10.5703125" style="158" bestFit="1" customWidth="1"/>
    <col min="4888" max="4888" width="11.28515625" style="158" customWidth="1"/>
    <col min="4889" max="5120" width="9.140625" style="158"/>
    <col min="5121" max="5121" width="89" style="158" customWidth="1"/>
    <col min="5122" max="5123" width="14.5703125" style="158" customWidth="1"/>
    <col min="5124" max="5124" width="14" style="158" customWidth="1"/>
    <col min="5125" max="5125" width="14.28515625" style="158" customWidth="1"/>
    <col min="5126" max="5126" width="12.42578125" style="158" customWidth="1"/>
    <col min="5127" max="5127" width="13.7109375" style="158" customWidth="1"/>
    <col min="5128" max="5128" width="14.5703125" style="158" customWidth="1"/>
    <col min="5129" max="5129" width="12.5703125" style="158" customWidth="1"/>
    <col min="5130" max="5130" width="13.42578125" style="158" customWidth="1"/>
    <col min="5131" max="5131" width="14" style="158" customWidth="1"/>
    <col min="5132" max="5132" width="13.140625" style="158" customWidth="1"/>
    <col min="5133" max="5133" width="13.85546875" style="158" customWidth="1"/>
    <col min="5134" max="5134" width="14.42578125" style="158" customWidth="1"/>
    <col min="5135" max="5135" width="13.140625" style="158" customWidth="1"/>
    <col min="5136" max="5136" width="13.28515625" style="158" customWidth="1"/>
    <col min="5137" max="5137" width="10.7109375" style="158" customWidth="1"/>
    <col min="5138" max="5138" width="9.140625" style="158"/>
    <col min="5139" max="5139" width="12.85546875" style="158" customWidth="1"/>
    <col min="5140" max="5140" width="23.42578125" style="158" customWidth="1"/>
    <col min="5141" max="5142" width="9.140625" style="158"/>
    <col min="5143" max="5143" width="10.5703125" style="158" bestFit="1" customWidth="1"/>
    <col min="5144" max="5144" width="11.28515625" style="158" customWidth="1"/>
    <col min="5145" max="5376" width="9.140625" style="158"/>
    <col min="5377" max="5377" width="89" style="158" customWidth="1"/>
    <col min="5378" max="5379" width="14.5703125" style="158" customWidth="1"/>
    <col min="5380" max="5380" width="14" style="158" customWidth="1"/>
    <col min="5381" max="5381" width="14.28515625" style="158" customWidth="1"/>
    <col min="5382" max="5382" width="12.42578125" style="158" customWidth="1"/>
    <col min="5383" max="5383" width="13.7109375" style="158" customWidth="1"/>
    <col min="5384" max="5384" width="14.5703125" style="158" customWidth="1"/>
    <col min="5385" max="5385" width="12.5703125" style="158" customWidth="1"/>
    <col min="5386" max="5386" width="13.42578125" style="158" customWidth="1"/>
    <col min="5387" max="5387" width="14" style="158" customWidth="1"/>
    <col min="5388" max="5388" width="13.140625" style="158" customWidth="1"/>
    <col min="5389" max="5389" width="13.85546875" style="158" customWidth="1"/>
    <col min="5390" max="5390" width="14.42578125" style="158" customWidth="1"/>
    <col min="5391" max="5391" width="13.140625" style="158" customWidth="1"/>
    <col min="5392" max="5392" width="13.28515625" style="158" customWidth="1"/>
    <col min="5393" max="5393" width="10.7109375" style="158" customWidth="1"/>
    <col min="5394" max="5394" width="9.140625" style="158"/>
    <col min="5395" max="5395" width="12.85546875" style="158" customWidth="1"/>
    <col min="5396" max="5396" width="23.42578125" style="158" customWidth="1"/>
    <col min="5397" max="5398" width="9.140625" style="158"/>
    <col min="5399" max="5399" width="10.5703125" style="158" bestFit="1" customWidth="1"/>
    <col min="5400" max="5400" width="11.28515625" style="158" customWidth="1"/>
    <col min="5401" max="5632" width="9.140625" style="158"/>
    <col min="5633" max="5633" width="89" style="158" customWidth="1"/>
    <col min="5634" max="5635" width="14.5703125" style="158" customWidth="1"/>
    <col min="5636" max="5636" width="14" style="158" customWidth="1"/>
    <col min="5637" max="5637" width="14.28515625" style="158" customWidth="1"/>
    <col min="5638" max="5638" width="12.42578125" style="158" customWidth="1"/>
    <col min="5639" max="5639" width="13.7109375" style="158" customWidth="1"/>
    <col min="5640" max="5640" width="14.5703125" style="158" customWidth="1"/>
    <col min="5641" max="5641" width="12.5703125" style="158" customWidth="1"/>
    <col min="5642" max="5642" width="13.42578125" style="158" customWidth="1"/>
    <col min="5643" max="5643" width="14" style="158" customWidth="1"/>
    <col min="5644" max="5644" width="13.140625" style="158" customWidth="1"/>
    <col min="5645" max="5645" width="13.85546875" style="158" customWidth="1"/>
    <col min="5646" max="5646" width="14.42578125" style="158" customWidth="1"/>
    <col min="5647" max="5647" width="13.140625" style="158" customWidth="1"/>
    <col min="5648" max="5648" width="13.28515625" style="158" customWidth="1"/>
    <col min="5649" max="5649" width="10.7109375" style="158" customWidth="1"/>
    <col min="5650" max="5650" width="9.140625" style="158"/>
    <col min="5651" max="5651" width="12.85546875" style="158" customWidth="1"/>
    <col min="5652" max="5652" width="23.42578125" style="158" customWidth="1"/>
    <col min="5653" max="5654" width="9.140625" style="158"/>
    <col min="5655" max="5655" width="10.5703125" style="158" bestFit="1" customWidth="1"/>
    <col min="5656" max="5656" width="11.28515625" style="158" customWidth="1"/>
    <col min="5657" max="5888" width="9.140625" style="158"/>
    <col min="5889" max="5889" width="89" style="158" customWidth="1"/>
    <col min="5890" max="5891" width="14.5703125" style="158" customWidth="1"/>
    <col min="5892" max="5892" width="14" style="158" customWidth="1"/>
    <col min="5893" max="5893" width="14.28515625" style="158" customWidth="1"/>
    <col min="5894" max="5894" width="12.42578125" style="158" customWidth="1"/>
    <col min="5895" max="5895" width="13.7109375" style="158" customWidth="1"/>
    <col min="5896" max="5896" width="14.5703125" style="158" customWidth="1"/>
    <col min="5897" max="5897" width="12.5703125" style="158" customWidth="1"/>
    <col min="5898" max="5898" width="13.42578125" style="158" customWidth="1"/>
    <col min="5899" max="5899" width="14" style="158" customWidth="1"/>
    <col min="5900" max="5900" width="13.140625" style="158" customWidth="1"/>
    <col min="5901" max="5901" width="13.85546875" style="158" customWidth="1"/>
    <col min="5902" max="5902" width="14.42578125" style="158" customWidth="1"/>
    <col min="5903" max="5903" width="13.140625" style="158" customWidth="1"/>
    <col min="5904" max="5904" width="13.28515625" style="158" customWidth="1"/>
    <col min="5905" max="5905" width="10.7109375" style="158" customWidth="1"/>
    <col min="5906" max="5906" width="9.140625" style="158"/>
    <col min="5907" max="5907" width="12.85546875" style="158" customWidth="1"/>
    <col min="5908" max="5908" width="23.42578125" style="158" customWidth="1"/>
    <col min="5909" max="5910" width="9.140625" style="158"/>
    <col min="5911" max="5911" width="10.5703125" style="158" bestFit="1" customWidth="1"/>
    <col min="5912" max="5912" width="11.28515625" style="158" customWidth="1"/>
    <col min="5913" max="6144" width="9.140625" style="158"/>
    <col min="6145" max="6145" width="89" style="158" customWidth="1"/>
    <col min="6146" max="6147" width="14.5703125" style="158" customWidth="1"/>
    <col min="6148" max="6148" width="14" style="158" customWidth="1"/>
    <col min="6149" max="6149" width="14.28515625" style="158" customWidth="1"/>
    <col min="6150" max="6150" width="12.42578125" style="158" customWidth="1"/>
    <col min="6151" max="6151" width="13.7109375" style="158" customWidth="1"/>
    <col min="6152" max="6152" width="14.5703125" style="158" customWidth="1"/>
    <col min="6153" max="6153" width="12.5703125" style="158" customWidth="1"/>
    <col min="6154" max="6154" width="13.42578125" style="158" customWidth="1"/>
    <col min="6155" max="6155" width="14" style="158" customWidth="1"/>
    <col min="6156" max="6156" width="13.140625" style="158" customWidth="1"/>
    <col min="6157" max="6157" width="13.85546875" style="158" customWidth="1"/>
    <col min="6158" max="6158" width="14.42578125" style="158" customWidth="1"/>
    <col min="6159" max="6159" width="13.140625" style="158" customWidth="1"/>
    <col min="6160" max="6160" width="13.28515625" style="158" customWidth="1"/>
    <col min="6161" max="6161" width="10.7109375" style="158" customWidth="1"/>
    <col min="6162" max="6162" width="9.140625" style="158"/>
    <col min="6163" max="6163" width="12.85546875" style="158" customWidth="1"/>
    <col min="6164" max="6164" width="23.42578125" style="158" customWidth="1"/>
    <col min="6165" max="6166" width="9.140625" style="158"/>
    <col min="6167" max="6167" width="10.5703125" style="158" bestFit="1" customWidth="1"/>
    <col min="6168" max="6168" width="11.28515625" style="158" customWidth="1"/>
    <col min="6169" max="6400" width="9.140625" style="158"/>
    <col min="6401" max="6401" width="89" style="158" customWidth="1"/>
    <col min="6402" max="6403" width="14.5703125" style="158" customWidth="1"/>
    <col min="6404" max="6404" width="14" style="158" customWidth="1"/>
    <col min="6405" max="6405" width="14.28515625" style="158" customWidth="1"/>
    <col min="6406" max="6406" width="12.42578125" style="158" customWidth="1"/>
    <col min="6407" max="6407" width="13.7109375" style="158" customWidth="1"/>
    <col min="6408" max="6408" width="14.5703125" style="158" customWidth="1"/>
    <col min="6409" max="6409" width="12.5703125" style="158" customWidth="1"/>
    <col min="6410" max="6410" width="13.42578125" style="158" customWidth="1"/>
    <col min="6411" max="6411" width="14" style="158" customWidth="1"/>
    <col min="6412" max="6412" width="13.140625" style="158" customWidth="1"/>
    <col min="6413" max="6413" width="13.85546875" style="158" customWidth="1"/>
    <col min="6414" max="6414" width="14.42578125" style="158" customWidth="1"/>
    <col min="6415" max="6415" width="13.140625" style="158" customWidth="1"/>
    <col min="6416" max="6416" width="13.28515625" style="158" customWidth="1"/>
    <col min="6417" max="6417" width="10.7109375" style="158" customWidth="1"/>
    <col min="6418" max="6418" width="9.140625" style="158"/>
    <col min="6419" max="6419" width="12.85546875" style="158" customWidth="1"/>
    <col min="6420" max="6420" width="23.42578125" style="158" customWidth="1"/>
    <col min="6421" max="6422" width="9.140625" style="158"/>
    <col min="6423" max="6423" width="10.5703125" style="158" bestFit="1" customWidth="1"/>
    <col min="6424" max="6424" width="11.28515625" style="158" customWidth="1"/>
    <col min="6425" max="6656" width="9.140625" style="158"/>
    <col min="6657" max="6657" width="89" style="158" customWidth="1"/>
    <col min="6658" max="6659" width="14.5703125" style="158" customWidth="1"/>
    <col min="6660" max="6660" width="14" style="158" customWidth="1"/>
    <col min="6661" max="6661" width="14.28515625" style="158" customWidth="1"/>
    <col min="6662" max="6662" width="12.42578125" style="158" customWidth="1"/>
    <col min="6663" max="6663" width="13.7109375" style="158" customWidth="1"/>
    <col min="6664" max="6664" width="14.5703125" style="158" customWidth="1"/>
    <col min="6665" max="6665" width="12.5703125" style="158" customWidth="1"/>
    <col min="6666" max="6666" width="13.42578125" style="158" customWidth="1"/>
    <col min="6667" max="6667" width="14" style="158" customWidth="1"/>
    <col min="6668" max="6668" width="13.140625" style="158" customWidth="1"/>
    <col min="6669" max="6669" width="13.85546875" style="158" customWidth="1"/>
    <col min="6670" max="6670" width="14.42578125" style="158" customWidth="1"/>
    <col min="6671" max="6671" width="13.140625" style="158" customWidth="1"/>
    <col min="6672" max="6672" width="13.28515625" style="158" customWidth="1"/>
    <col min="6673" max="6673" width="10.7109375" style="158" customWidth="1"/>
    <col min="6674" max="6674" width="9.140625" style="158"/>
    <col min="6675" max="6675" width="12.85546875" style="158" customWidth="1"/>
    <col min="6676" max="6676" width="23.42578125" style="158" customWidth="1"/>
    <col min="6677" max="6678" width="9.140625" style="158"/>
    <col min="6679" max="6679" width="10.5703125" style="158" bestFit="1" customWidth="1"/>
    <col min="6680" max="6680" width="11.28515625" style="158" customWidth="1"/>
    <col min="6681" max="6912" width="9.140625" style="158"/>
    <col min="6913" max="6913" width="89" style="158" customWidth="1"/>
    <col min="6914" max="6915" width="14.5703125" style="158" customWidth="1"/>
    <col min="6916" max="6916" width="14" style="158" customWidth="1"/>
    <col min="6917" max="6917" width="14.28515625" style="158" customWidth="1"/>
    <col min="6918" max="6918" width="12.42578125" style="158" customWidth="1"/>
    <col min="6919" max="6919" width="13.7109375" style="158" customWidth="1"/>
    <col min="6920" max="6920" width="14.5703125" style="158" customWidth="1"/>
    <col min="6921" max="6921" width="12.5703125" style="158" customWidth="1"/>
    <col min="6922" max="6922" width="13.42578125" style="158" customWidth="1"/>
    <col min="6923" max="6923" width="14" style="158" customWidth="1"/>
    <col min="6924" max="6924" width="13.140625" style="158" customWidth="1"/>
    <col min="6925" max="6925" width="13.85546875" style="158" customWidth="1"/>
    <col min="6926" max="6926" width="14.42578125" style="158" customWidth="1"/>
    <col min="6927" max="6927" width="13.140625" style="158" customWidth="1"/>
    <col min="6928" max="6928" width="13.28515625" style="158" customWidth="1"/>
    <col min="6929" max="6929" width="10.7109375" style="158" customWidth="1"/>
    <col min="6930" max="6930" width="9.140625" style="158"/>
    <col min="6931" max="6931" width="12.85546875" style="158" customWidth="1"/>
    <col min="6932" max="6932" width="23.42578125" style="158" customWidth="1"/>
    <col min="6933" max="6934" width="9.140625" style="158"/>
    <col min="6935" max="6935" width="10.5703125" style="158" bestFit="1" customWidth="1"/>
    <col min="6936" max="6936" width="11.28515625" style="158" customWidth="1"/>
    <col min="6937" max="7168" width="9.140625" style="158"/>
    <col min="7169" max="7169" width="89" style="158" customWidth="1"/>
    <col min="7170" max="7171" width="14.5703125" style="158" customWidth="1"/>
    <col min="7172" max="7172" width="14" style="158" customWidth="1"/>
    <col min="7173" max="7173" width="14.28515625" style="158" customWidth="1"/>
    <col min="7174" max="7174" width="12.42578125" style="158" customWidth="1"/>
    <col min="7175" max="7175" width="13.7109375" style="158" customWidth="1"/>
    <col min="7176" max="7176" width="14.5703125" style="158" customWidth="1"/>
    <col min="7177" max="7177" width="12.5703125" style="158" customWidth="1"/>
    <col min="7178" max="7178" width="13.42578125" style="158" customWidth="1"/>
    <col min="7179" max="7179" width="14" style="158" customWidth="1"/>
    <col min="7180" max="7180" width="13.140625" style="158" customWidth="1"/>
    <col min="7181" max="7181" width="13.85546875" style="158" customWidth="1"/>
    <col min="7182" max="7182" width="14.42578125" style="158" customWidth="1"/>
    <col min="7183" max="7183" width="13.140625" style="158" customWidth="1"/>
    <col min="7184" max="7184" width="13.28515625" style="158" customWidth="1"/>
    <col min="7185" max="7185" width="10.7109375" style="158" customWidth="1"/>
    <col min="7186" max="7186" width="9.140625" style="158"/>
    <col min="7187" max="7187" width="12.85546875" style="158" customWidth="1"/>
    <col min="7188" max="7188" width="23.42578125" style="158" customWidth="1"/>
    <col min="7189" max="7190" width="9.140625" style="158"/>
    <col min="7191" max="7191" width="10.5703125" style="158" bestFit="1" customWidth="1"/>
    <col min="7192" max="7192" width="11.28515625" style="158" customWidth="1"/>
    <col min="7193" max="7424" width="9.140625" style="158"/>
    <col min="7425" max="7425" width="89" style="158" customWidth="1"/>
    <col min="7426" max="7427" width="14.5703125" style="158" customWidth="1"/>
    <col min="7428" max="7428" width="14" style="158" customWidth="1"/>
    <col min="7429" max="7429" width="14.28515625" style="158" customWidth="1"/>
    <col min="7430" max="7430" width="12.42578125" style="158" customWidth="1"/>
    <col min="7431" max="7431" width="13.7109375" style="158" customWidth="1"/>
    <col min="7432" max="7432" width="14.5703125" style="158" customWidth="1"/>
    <col min="7433" max="7433" width="12.5703125" style="158" customWidth="1"/>
    <col min="7434" max="7434" width="13.42578125" style="158" customWidth="1"/>
    <col min="7435" max="7435" width="14" style="158" customWidth="1"/>
    <col min="7436" max="7436" width="13.140625" style="158" customWidth="1"/>
    <col min="7437" max="7437" width="13.85546875" style="158" customWidth="1"/>
    <col min="7438" max="7438" width="14.42578125" style="158" customWidth="1"/>
    <col min="7439" max="7439" width="13.140625" style="158" customWidth="1"/>
    <col min="7440" max="7440" width="13.28515625" style="158" customWidth="1"/>
    <col min="7441" max="7441" width="10.7109375" style="158" customWidth="1"/>
    <col min="7442" max="7442" width="9.140625" style="158"/>
    <col min="7443" max="7443" width="12.85546875" style="158" customWidth="1"/>
    <col min="7444" max="7444" width="23.42578125" style="158" customWidth="1"/>
    <col min="7445" max="7446" width="9.140625" style="158"/>
    <col min="7447" max="7447" width="10.5703125" style="158" bestFit="1" customWidth="1"/>
    <col min="7448" max="7448" width="11.28515625" style="158" customWidth="1"/>
    <col min="7449" max="7680" width="9.140625" style="158"/>
    <col min="7681" max="7681" width="89" style="158" customWidth="1"/>
    <col min="7682" max="7683" width="14.5703125" style="158" customWidth="1"/>
    <col min="7684" max="7684" width="14" style="158" customWidth="1"/>
    <col min="7685" max="7685" width="14.28515625" style="158" customWidth="1"/>
    <col min="7686" max="7686" width="12.42578125" style="158" customWidth="1"/>
    <col min="7687" max="7687" width="13.7109375" style="158" customWidth="1"/>
    <col min="7688" max="7688" width="14.5703125" style="158" customWidth="1"/>
    <col min="7689" max="7689" width="12.5703125" style="158" customWidth="1"/>
    <col min="7690" max="7690" width="13.42578125" style="158" customWidth="1"/>
    <col min="7691" max="7691" width="14" style="158" customWidth="1"/>
    <col min="7692" max="7692" width="13.140625" style="158" customWidth="1"/>
    <col min="7693" max="7693" width="13.85546875" style="158" customWidth="1"/>
    <col min="7694" max="7694" width="14.42578125" style="158" customWidth="1"/>
    <col min="7695" max="7695" width="13.140625" style="158" customWidth="1"/>
    <col min="7696" max="7696" width="13.28515625" style="158" customWidth="1"/>
    <col min="7697" max="7697" width="10.7109375" style="158" customWidth="1"/>
    <col min="7698" max="7698" width="9.140625" style="158"/>
    <col min="7699" max="7699" width="12.85546875" style="158" customWidth="1"/>
    <col min="7700" max="7700" width="23.42578125" style="158" customWidth="1"/>
    <col min="7701" max="7702" width="9.140625" style="158"/>
    <col min="7703" max="7703" width="10.5703125" style="158" bestFit="1" customWidth="1"/>
    <col min="7704" max="7704" width="11.28515625" style="158" customWidth="1"/>
    <col min="7705" max="7936" width="9.140625" style="158"/>
    <col min="7937" max="7937" width="89" style="158" customWidth="1"/>
    <col min="7938" max="7939" width="14.5703125" style="158" customWidth="1"/>
    <col min="7940" max="7940" width="14" style="158" customWidth="1"/>
    <col min="7941" max="7941" width="14.28515625" style="158" customWidth="1"/>
    <col min="7942" max="7942" width="12.42578125" style="158" customWidth="1"/>
    <col min="7943" max="7943" width="13.7109375" style="158" customWidth="1"/>
    <col min="7944" max="7944" width="14.5703125" style="158" customWidth="1"/>
    <col min="7945" max="7945" width="12.5703125" style="158" customWidth="1"/>
    <col min="7946" max="7946" width="13.42578125" style="158" customWidth="1"/>
    <col min="7947" max="7947" width="14" style="158" customWidth="1"/>
    <col min="7948" max="7948" width="13.140625" style="158" customWidth="1"/>
    <col min="7949" max="7949" width="13.85546875" style="158" customWidth="1"/>
    <col min="7950" max="7950" width="14.42578125" style="158" customWidth="1"/>
    <col min="7951" max="7951" width="13.140625" style="158" customWidth="1"/>
    <col min="7952" max="7952" width="13.28515625" style="158" customWidth="1"/>
    <col min="7953" max="7953" width="10.7109375" style="158" customWidth="1"/>
    <col min="7954" max="7954" width="9.140625" style="158"/>
    <col min="7955" max="7955" width="12.85546875" style="158" customWidth="1"/>
    <col min="7956" max="7956" width="23.42578125" style="158" customWidth="1"/>
    <col min="7957" max="7958" width="9.140625" style="158"/>
    <col min="7959" max="7959" width="10.5703125" style="158" bestFit="1" customWidth="1"/>
    <col min="7960" max="7960" width="11.28515625" style="158" customWidth="1"/>
    <col min="7961" max="8192" width="9.140625" style="158"/>
    <col min="8193" max="8193" width="89" style="158" customWidth="1"/>
    <col min="8194" max="8195" width="14.5703125" style="158" customWidth="1"/>
    <col min="8196" max="8196" width="14" style="158" customWidth="1"/>
    <col min="8197" max="8197" width="14.28515625" style="158" customWidth="1"/>
    <col min="8198" max="8198" width="12.42578125" style="158" customWidth="1"/>
    <col min="8199" max="8199" width="13.7109375" style="158" customWidth="1"/>
    <col min="8200" max="8200" width="14.5703125" style="158" customWidth="1"/>
    <col min="8201" max="8201" width="12.5703125" style="158" customWidth="1"/>
    <col min="8202" max="8202" width="13.42578125" style="158" customWidth="1"/>
    <col min="8203" max="8203" width="14" style="158" customWidth="1"/>
    <col min="8204" max="8204" width="13.140625" style="158" customWidth="1"/>
    <col min="8205" max="8205" width="13.85546875" style="158" customWidth="1"/>
    <col min="8206" max="8206" width="14.42578125" style="158" customWidth="1"/>
    <col min="8207" max="8207" width="13.140625" style="158" customWidth="1"/>
    <col min="8208" max="8208" width="13.28515625" style="158" customWidth="1"/>
    <col min="8209" max="8209" width="10.7109375" style="158" customWidth="1"/>
    <col min="8210" max="8210" width="9.140625" style="158"/>
    <col min="8211" max="8211" width="12.85546875" style="158" customWidth="1"/>
    <col min="8212" max="8212" width="23.42578125" style="158" customWidth="1"/>
    <col min="8213" max="8214" width="9.140625" style="158"/>
    <col min="8215" max="8215" width="10.5703125" style="158" bestFit="1" customWidth="1"/>
    <col min="8216" max="8216" width="11.28515625" style="158" customWidth="1"/>
    <col min="8217" max="8448" width="9.140625" style="158"/>
    <col min="8449" max="8449" width="89" style="158" customWidth="1"/>
    <col min="8450" max="8451" width="14.5703125" style="158" customWidth="1"/>
    <col min="8452" max="8452" width="14" style="158" customWidth="1"/>
    <col min="8453" max="8453" width="14.28515625" style="158" customWidth="1"/>
    <col min="8454" max="8454" width="12.42578125" style="158" customWidth="1"/>
    <col min="8455" max="8455" width="13.7109375" style="158" customWidth="1"/>
    <col min="8456" max="8456" width="14.5703125" style="158" customWidth="1"/>
    <col min="8457" max="8457" width="12.5703125" style="158" customWidth="1"/>
    <col min="8458" max="8458" width="13.42578125" style="158" customWidth="1"/>
    <col min="8459" max="8459" width="14" style="158" customWidth="1"/>
    <col min="8460" max="8460" width="13.140625" style="158" customWidth="1"/>
    <col min="8461" max="8461" width="13.85546875" style="158" customWidth="1"/>
    <col min="8462" max="8462" width="14.42578125" style="158" customWidth="1"/>
    <col min="8463" max="8463" width="13.140625" style="158" customWidth="1"/>
    <col min="8464" max="8464" width="13.28515625" style="158" customWidth="1"/>
    <col min="8465" max="8465" width="10.7109375" style="158" customWidth="1"/>
    <col min="8466" max="8466" width="9.140625" style="158"/>
    <col min="8467" max="8467" width="12.85546875" style="158" customWidth="1"/>
    <col min="8468" max="8468" width="23.42578125" style="158" customWidth="1"/>
    <col min="8469" max="8470" width="9.140625" style="158"/>
    <col min="8471" max="8471" width="10.5703125" style="158" bestFit="1" customWidth="1"/>
    <col min="8472" max="8472" width="11.28515625" style="158" customWidth="1"/>
    <col min="8473" max="8704" width="9.140625" style="158"/>
    <col min="8705" max="8705" width="89" style="158" customWidth="1"/>
    <col min="8706" max="8707" width="14.5703125" style="158" customWidth="1"/>
    <col min="8708" max="8708" width="14" style="158" customWidth="1"/>
    <col min="8709" max="8709" width="14.28515625" style="158" customWidth="1"/>
    <col min="8710" max="8710" width="12.42578125" style="158" customWidth="1"/>
    <col min="8711" max="8711" width="13.7109375" style="158" customWidth="1"/>
    <col min="8712" max="8712" width="14.5703125" style="158" customWidth="1"/>
    <col min="8713" max="8713" width="12.5703125" style="158" customWidth="1"/>
    <col min="8714" max="8714" width="13.42578125" style="158" customWidth="1"/>
    <col min="8715" max="8715" width="14" style="158" customWidth="1"/>
    <col min="8716" max="8716" width="13.140625" style="158" customWidth="1"/>
    <col min="8717" max="8717" width="13.85546875" style="158" customWidth="1"/>
    <col min="8718" max="8718" width="14.42578125" style="158" customWidth="1"/>
    <col min="8719" max="8719" width="13.140625" style="158" customWidth="1"/>
    <col min="8720" max="8720" width="13.28515625" style="158" customWidth="1"/>
    <col min="8721" max="8721" width="10.7109375" style="158" customWidth="1"/>
    <col min="8722" max="8722" width="9.140625" style="158"/>
    <col min="8723" max="8723" width="12.85546875" style="158" customWidth="1"/>
    <col min="8724" max="8724" width="23.42578125" style="158" customWidth="1"/>
    <col min="8725" max="8726" width="9.140625" style="158"/>
    <col min="8727" max="8727" width="10.5703125" style="158" bestFit="1" customWidth="1"/>
    <col min="8728" max="8728" width="11.28515625" style="158" customWidth="1"/>
    <col min="8729" max="8960" width="9.140625" style="158"/>
    <col min="8961" max="8961" width="89" style="158" customWidth="1"/>
    <col min="8962" max="8963" width="14.5703125" style="158" customWidth="1"/>
    <col min="8964" max="8964" width="14" style="158" customWidth="1"/>
    <col min="8965" max="8965" width="14.28515625" style="158" customWidth="1"/>
    <col min="8966" max="8966" width="12.42578125" style="158" customWidth="1"/>
    <col min="8967" max="8967" width="13.7109375" style="158" customWidth="1"/>
    <col min="8968" max="8968" width="14.5703125" style="158" customWidth="1"/>
    <col min="8969" max="8969" width="12.5703125" style="158" customWidth="1"/>
    <col min="8970" max="8970" width="13.42578125" style="158" customWidth="1"/>
    <col min="8971" max="8971" width="14" style="158" customWidth="1"/>
    <col min="8972" max="8972" width="13.140625" style="158" customWidth="1"/>
    <col min="8973" max="8973" width="13.85546875" style="158" customWidth="1"/>
    <col min="8974" max="8974" width="14.42578125" style="158" customWidth="1"/>
    <col min="8975" max="8975" width="13.140625" style="158" customWidth="1"/>
    <col min="8976" max="8976" width="13.28515625" style="158" customWidth="1"/>
    <col min="8977" max="8977" width="10.7109375" style="158" customWidth="1"/>
    <col min="8978" max="8978" width="9.140625" style="158"/>
    <col min="8979" max="8979" width="12.85546875" style="158" customWidth="1"/>
    <col min="8980" max="8980" width="23.42578125" style="158" customWidth="1"/>
    <col min="8981" max="8982" width="9.140625" style="158"/>
    <col min="8983" max="8983" width="10.5703125" style="158" bestFit="1" customWidth="1"/>
    <col min="8984" max="8984" width="11.28515625" style="158" customWidth="1"/>
    <col min="8985" max="9216" width="9.140625" style="158"/>
    <col min="9217" max="9217" width="89" style="158" customWidth="1"/>
    <col min="9218" max="9219" width="14.5703125" style="158" customWidth="1"/>
    <col min="9220" max="9220" width="14" style="158" customWidth="1"/>
    <col min="9221" max="9221" width="14.28515625" style="158" customWidth="1"/>
    <col min="9222" max="9222" width="12.42578125" style="158" customWidth="1"/>
    <col min="9223" max="9223" width="13.7109375" style="158" customWidth="1"/>
    <col min="9224" max="9224" width="14.5703125" style="158" customWidth="1"/>
    <col min="9225" max="9225" width="12.5703125" style="158" customWidth="1"/>
    <col min="9226" max="9226" width="13.42578125" style="158" customWidth="1"/>
    <col min="9227" max="9227" width="14" style="158" customWidth="1"/>
    <col min="9228" max="9228" width="13.140625" style="158" customWidth="1"/>
    <col min="9229" max="9229" width="13.85546875" style="158" customWidth="1"/>
    <col min="9230" max="9230" width="14.42578125" style="158" customWidth="1"/>
    <col min="9231" max="9231" width="13.140625" style="158" customWidth="1"/>
    <col min="9232" max="9232" width="13.28515625" style="158" customWidth="1"/>
    <col min="9233" max="9233" width="10.7109375" style="158" customWidth="1"/>
    <col min="9234" max="9234" width="9.140625" style="158"/>
    <col min="9235" max="9235" width="12.85546875" style="158" customWidth="1"/>
    <col min="9236" max="9236" width="23.42578125" style="158" customWidth="1"/>
    <col min="9237" max="9238" width="9.140625" style="158"/>
    <col min="9239" max="9239" width="10.5703125" style="158" bestFit="1" customWidth="1"/>
    <col min="9240" max="9240" width="11.28515625" style="158" customWidth="1"/>
    <col min="9241" max="9472" width="9.140625" style="158"/>
    <col min="9473" max="9473" width="89" style="158" customWidth="1"/>
    <col min="9474" max="9475" width="14.5703125" style="158" customWidth="1"/>
    <col min="9476" max="9476" width="14" style="158" customWidth="1"/>
    <col min="9477" max="9477" width="14.28515625" style="158" customWidth="1"/>
    <col min="9478" max="9478" width="12.42578125" style="158" customWidth="1"/>
    <col min="9479" max="9479" width="13.7109375" style="158" customWidth="1"/>
    <col min="9480" max="9480" width="14.5703125" style="158" customWidth="1"/>
    <col min="9481" max="9481" width="12.5703125" style="158" customWidth="1"/>
    <col min="9482" max="9482" width="13.42578125" style="158" customWidth="1"/>
    <col min="9483" max="9483" width="14" style="158" customWidth="1"/>
    <col min="9484" max="9484" width="13.140625" style="158" customWidth="1"/>
    <col min="9485" max="9485" width="13.85546875" style="158" customWidth="1"/>
    <col min="9486" max="9486" width="14.42578125" style="158" customWidth="1"/>
    <col min="9487" max="9487" width="13.140625" style="158" customWidth="1"/>
    <col min="9488" max="9488" width="13.28515625" style="158" customWidth="1"/>
    <col min="9489" max="9489" width="10.7109375" style="158" customWidth="1"/>
    <col min="9490" max="9490" width="9.140625" style="158"/>
    <col min="9491" max="9491" width="12.85546875" style="158" customWidth="1"/>
    <col min="9492" max="9492" width="23.42578125" style="158" customWidth="1"/>
    <col min="9493" max="9494" width="9.140625" style="158"/>
    <col min="9495" max="9495" width="10.5703125" style="158" bestFit="1" customWidth="1"/>
    <col min="9496" max="9496" width="11.28515625" style="158" customWidth="1"/>
    <col min="9497" max="9728" width="9.140625" style="158"/>
    <col min="9729" max="9729" width="89" style="158" customWidth="1"/>
    <col min="9730" max="9731" width="14.5703125" style="158" customWidth="1"/>
    <col min="9732" max="9732" width="14" style="158" customWidth="1"/>
    <col min="9733" max="9733" width="14.28515625" style="158" customWidth="1"/>
    <col min="9734" max="9734" width="12.42578125" style="158" customWidth="1"/>
    <col min="9735" max="9735" width="13.7109375" style="158" customWidth="1"/>
    <col min="9736" max="9736" width="14.5703125" style="158" customWidth="1"/>
    <col min="9737" max="9737" width="12.5703125" style="158" customWidth="1"/>
    <col min="9738" max="9738" width="13.42578125" style="158" customWidth="1"/>
    <col min="9739" max="9739" width="14" style="158" customWidth="1"/>
    <col min="9740" max="9740" width="13.140625" style="158" customWidth="1"/>
    <col min="9741" max="9741" width="13.85546875" style="158" customWidth="1"/>
    <col min="9742" max="9742" width="14.42578125" style="158" customWidth="1"/>
    <col min="9743" max="9743" width="13.140625" style="158" customWidth="1"/>
    <col min="9744" max="9744" width="13.28515625" style="158" customWidth="1"/>
    <col min="9745" max="9745" width="10.7109375" style="158" customWidth="1"/>
    <col min="9746" max="9746" width="9.140625" style="158"/>
    <col min="9747" max="9747" width="12.85546875" style="158" customWidth="1"/>
    <col min="9748" max="9748" width="23.42578125" style="158" customWidth="1"/>
    <col min="9749" max="9750" width="9.140625" style="158"/>
    <col min="9751" max="9751" width="10.5703125" style="158" bestFit="1" customWidth="1"/>
    <col min="9752" max="9752" width="11.28515625" style="158" customWidth="1"/>
    <col min="9753" max="9984" width="9.140625" style="158"/>
    <col min="9985" max="9985" width="89" style="158" customWidth="1"/>
    <col min="9986" max="9987" width="14.5703125" style="158" customWidth="1"/>
    <col min="9988" max="9988" width="14" style="158" customWidth="1"/>
    <col min="9989" max="9989" width="14.28515625" style="158" customWidth="1"/>
    <col min="9990" max="9990" width="12.42578125" style="158" customWidth="1"/>
    <col min="9991" max="9991" width="13.7109375" style="158" customWidth="1"/>
    <col min="9992" max="9992" width="14.5703125" style="158" customWidth="1"/>
    <col min="9993" max="9993" width="12.5703125" style="158" customWidth="1"/>
    <col min="9994" max="9994" width="13.42578125" style="158" customWidth="1"/>
    <col min="9995" max="9995" width="14" style="158" customWidth="1"/>
    <col min="9996" max="9996" width="13.140625" style="158" customWidth="1"/>
    <col min="9997" max="9997" width="13.85546875" style="158" customWidth="1"/>
    <col min="9998" max="9998" width="14.42578125" style="158" customWidth="1"/>
    <col min="9999" max="9999" width="13.140625" style="158" customWidth="1"/>
    <col min="10000" max="10000" width="13.28515625" style="158" customWidth="1"/>
    <col min="10001" max="10001" width="10.7109375" style="158" customWidth="1"/>
    <col min="10002" max="10002" width="9.140625" style="158"/>
    <col min="10003" max="10003" width="12.85546875" style="158" customWidth="1"/>
    <col min="10004" max="10004" width="23.42578125" style="158" customWidth="1"/>
    <col min="10005" max="10006" width="9.140625" style="158"/>
    <col min="10007" max="10007" width="10.5703125" style="158" bestFit="1" customWidth="1"/>
    <col min="10008" max="10008" width="11.28515625" style="158" customWidth="1"/>
    <col min="10009" max="10240" width="9.140625" style="158"/>
    <col min="10241" max="10241" width="89" style="158" customWidth="1"/>
    <col min="10242" max="10243" width="14.5703125" style="158" customWidth="1"/>
    <col min="10244" max="10244" width="14" style="158" customWidth="1"/>
    <col min="10245" max="10245" width="14.28515625" style="158" customWidth="1"/>
    <col min="10246" max="10246" width="12.42578125" style="158" customWidth="1"/>
    <col min="10247" max="10247" width="13.7109375" style="158" customWidth="1"/>
    <col min="10248" max="10248" width="14.5703125" style="158" customWidth="1"/>
    <col min="10249" max="10249" width="12.5703125" style="158" customWidth="1"/>
    <col min="10250" max="10250" width="13.42578125" style="158" customWidth="1"/>
    <col min="10251" max="10251" width="14" style="158" customWidth="1"/>
    <col min="10252" max="10252" width="13.140625" style="158" customWidth="1"/>
    <col min="10253" max="10253" width="13.85546875" style="158" customWidth="1"/>
    <col min="10254" max="10254" width="14.42578125" style="158" customWidth="1"/>
    <col min="10255" max="10255" width="13.140625" style="158" customWidth="1"/>
    <col min="10256" max="10256" width="13.28515625" style="158" customWidth="1"/>
    <col min="10257" max="10257" width="10.7109375" style="158" customWidth="1"/>
    <col min="10258" max="10258" width="9.140625" style="158"/>
    <col min="10259" max="10259" width="12.85546875" style="158" customWidth="1"/>
    <col min="10260" max="10260" width="23.42578125" style="158" customWidth="1"/>
    <col min="10261" max="10262" width="9.140625" style="158"/>
    <col min="10263" max="10263" width="10.5703125" style="158" bestFit="1" customWidth="1"/>
    <col min="10264" max="10264" width="11.28515625" style="158" customWidth="1"/>
    <col min="10265" max="10496" width="9.140625" style="158"/>
    <col min="10497" max="10497" width="89" style="158" customWidth="1"/>
    <col min="10498" max="10499" width="14.5703125" style="158" customWidth="1"/>
    <col min="10500" max="10500" width="14" style="158" customWidth="1"/>
    <col min="10501" max="10501" width="14.28515625" style="158" customWidth="1"/>
    <col min="10502" max="10502" width="12.42578125" style="158" customWidth="1"/>
    <col min="10503" max="10503" width="13.7109375" style="158" customWidth="1"/>
    <col min="10504" max="10504" width="14.5703125" style="158" customWidth="1"/>
    <col min="10505" max="10505" width="12.5703125" style="158" customWidth="1"/>
    <col min="10506" max="10506" width="13.42578125" style="158" customWidth="1"/>
    <col min="10507" max="10507" width="14" style="158" customWidth="1"/>
    <col min="10508" max="10508" width="13.140625" style="158" customWidth="1"/>
    <col min="10509" max="10509" width="13.85546875" style="158" customWidth="1"/>
    <col min="10510" max="10510" width="14.42578125" style="158" customWidth="1"/>
    <col min="10511" max="10511" width="13.140625" style="158" customWidth="1"/>
    <col min="10512" max="10512" width="13.28515625" style="158" customWidth="1"/>
    <col min="10513" max="10513" width="10.7109375" style="158" customWidth="1"/>
    <col min="10514" max="10514" width="9.140625" style="158"/>
    <col min="10515" max="10515" width="12.85546875" style="158" customWidth="1"/>
    <col min="10516" max="10516" width="23.42578125" style="158" customWidth="1"/>
    <col min="10517" max="10518" width="9.140625" style="158"/>
    <col min="10519" max="10519" width="10.5703125" style="158" bestFit="1" customWidth="1"/>
    <col min="10520" max="10520" width="11.28515625" style="158" customWidth="1"/>
    <col min="10521" max="10752" width="9.140625" style="158"/>
    <col min="10753" max="10753" width="89" style="158" customWidth="1"/>
    <col min="10754" max="10755" width="14.5703125" style="158" customWidth="1"/>
    <col min="10756" max="10756" width="14" style="158" customWidth="1"/>
    <col min="10757" max="10757" width="14.28515625" style="158" customWidth="1"/>
    <col min="10758" max="10758" width="12.42578125" style="158" customWidth="1"/>
    <col min="10759" max="10759" width="13.7109375" style="158" customWidth="1"/>
    <col min="10760" max="10760" width="14.5703125" style="158" customWidth="1"/>
    <col min="10761" max="10761" width="12.5703125" style="158" customWidth="1"/>
    <col min="10762" max="10762" width="13.42578125" style="158" customWidth="1"/>
    <col min="10763" max="10763" width="14" style="158" customWidth="1"/>
    <col min="10764" max="10764" width="13.140625" style="158" customWidth="1"/>
    <col min="10765" max="10765" width="13.85546875" style="158" customWidth="1"/>
    <col min="10766" max="10766" width="14.42578125" style="158" customWidth="1"/>
    <col min="10767" max="10767" width="13.140625" style="158" customWidth="1"/>
    <col min="10768" max="10768" width="13.28515625" style="158" customWidth="1"/>
    <col min="10769" max="10769" width="10.7109375" style="158" customWidth="1"/>
    <col min="10770" max="10770" width="9.140625" style="158"/>
    <col min="10771" max="10771" width="12.85546875" style="158" customWidth="1"/>
    <col min="10772" max="10772" width="23.42578125" style="158" customWidth="1"/>
    <col min="10773" max="10774" width="9.140625" style="158"/>
    <col min="10775" max="10775" width="10.5703125" style="158" bestFit="1" customWidth="1"/>
    <col min="10776" max="10776" width="11.28515625" style="158" customWidth="1"/>
    <col min="10777" max="11008" width="9.140625" style="158"/>
    <col min="11009" max="11009" width="89" style="158" customWidth="1"/>
    <col min="11010" max="11011" width="14.5703125" style="158" customWidth="1"/>
    <col min="11012" max="11012" width="14" style="158" customWidth="1"/>
    <col min="11013" max="11013" width="14.28515625" style="158" customWidth="1"/>
    <col min="11014" max="11014" width="12.42578125" style="158" customWidth="1"/>
    <col min="11015" max="11015" width="13.7109375" style="158" customWidth="1"/>
    <col min="11016" max="11016" width="14.5703125" style="158" customWidth="1"/>
    <col min="11017" max="11017" width="12.5703125" style="158" customWidth="1"/>
    <col min="11018" max="11018" width="13.42578125" style="158" customWidth="1"/>
    <col min="11019" max="11019" width="14" style="158" customWidth="1"/>
    <col min="11020" max="11020" width="13.140625" style="158" customWidth="1"/>
    <col min="11021" max="11021" width="13.85546875" style="158" customWidth="1"/>
    <col min="11022" max="11022" width="14.42578125" style="158" customWidth="1"/>
    <col min="11023" max="11023" width="13.140625" style="158" customWidth="1"/>
    <col min="11024" max="11024" width="13.28515625" style="158" customWidth="1"/>
    <col min="11025" max="11025" width="10.7109375" style="158" customWidth="1"/>
    <col min="11026" max="11026" width="9.140625" style="158"/>
    <col min="11027" max="11027" width="12.85546875" style="158" customWidth="1"/>
    <col min="11028" max="11028" width="23.42578125" style="158" customWidth="1"/>
    <col min="11029" max="11030" width="9.140625" style="158"/>
    <col min="11031" max="11031" width="10.5703125" style="158" bestFit="1" customWidth="1"/>
    <col min="11032" max="11032" width="11.28515625" style="158" customWidth="1"/>
    <col min="11033" max="11264" width="9.140625" style="158"/>
    <col min="11265" max="11265" width="89" style="158" customWidth="1"/>
    <col min="11266" max="11267" width="14.5703125" style="158" customWidth="1"/>
    <col min="11268" max="11268" width="14" style="158" customWidth="1"/>
    <col min="11269" max="11269" width="14.28515625" style="158" customWidth="1"/>
    <col min="11270" max="11270" width="12.42578125" style="158" customWidth="1"/>
    <col min="11271" max="11271" width="13.7109375" style="158" customWidth="1"/>
    <col min="11272" max="11272" width="14.5703125" style="158" customWidth="1"/>
    <col min="11273" max="11273" width="12.5703125" style="158" customWidth="1"/>
    <col min="11274" max="11274" width="13.42578125" style="158" customWidth="1"/>
    <col min="11275" max="11275" width="14" style="158" customWidth="1"/>
    <col min="11276" max="11276" width="13.140625" style="158" customWidth="1"/>
    <col min="11277" max="11277" width="13.85546875" style="158" customWidth="1"/>
    <col min="11278" max="11278" width="14.42578125" style="158" customWidth="1"/>
    <col min="11279" max="11279" width="13.140625" style="158" customWidth="1"/>
    <col min="11280" max="11280" width="13.28515625" style="158" customWidth="1"/>
    <col min="11281" max="11281" width="10.7109375" style="158" customWidth="1"/>
    <col min="11282" max="11282" width="9.140625" style="158"/>
    <col min="11283" max="11283" width="12.85546875" style="158" customWidth="1"/>
    <col min="11284" max="11284" width="23.42578125" style="158" customWidth="1"/>
    <col min="11285" max="11286" width="9.140625" style="158"/>
    <col min="11287" max="11287" width="10.5703125" style="158" bestFit="1" customWidth="1"/>
    <col min="11288" max="11288" width="11.28515625" style="158" customWidth="1"/>
    <col min="11289" max="11520" width="9.140625" style="158"/>
    <col min="11521" max="11521" width="89" style="158" customWidth="1"/>
    <col min="11522" max="11523" width="14.5703125" style="158" customWidth="1"/>
    <col min="11524" max="11524" width="14" style="158" customWidth="1"/>
    <col min="11525" max="11525" width="14.28515625" style="158" customWidth="1"/>
    <col min="11526" max="11526" width="12.42578125" style="158" customWidth="1"/>
    <col min="11527" max="11527" width="13.7109375" style="158" customWidth="1"/>
    <col min="11528" max="11528" width="14.5703125" style="158" customWidth="1"/>
    <col min="11529" max="11529" width="12.5703125" style="158" customWidth="1"/>
    <col min="11530" max="11530" width="13.42578125" style="158" customWidth="1"/>
    <col min="11531" max="11531" width="14" style="158" customWidth="1"/>
    <col min="11532" max="11532" width="13.140625" style="158" customWidth="1"/>
    <col min="11533" max="11533" width="13.85546875" style="158" customWidth="1"/>
    <col min="11534" max="11534" width="14.42578125" style="158" customWidth="1"/>
    <col min="11535" max="11535" width="13.140625" style="158" customWidth="1"/>
    <col min="11536" max="11536" width="13.28515625" style="158" customWidth="1"/>
    <col min="11537" max="11537" width="10.7109375" style="158" customWidth="1"/>
    <col min="11538" max="11538" width="9.140625" style="158"/>
    <col min="11539" max="11539" width="12.85546875" style="158" customWidth="1"/>
    <col min="11540" max="11540" width="23.42578125" style="158" customWidth="1"/>
    <col min="11541" max="11542" width="9.140625" style="158"/>
    <col min="11543" max="11543" width="10.5703125" style="158" bestFit="1" customWidth="1"/>
    <col min="11544" max="11544" width="11.28515625" style="158" customWidth="1"/>
    <col min="11545" max="11776" width="9.140625" style="158"/>
    <col min="11777" max="11777" width="89" style="158" customWidth="1"/>
    <col min="11778" max="11779" width="14.5703125" style="158" customWidth="1"/>
    <col min="11780" max="11780" width="14" style="158" customWidth="1"/>
    <col min="11781" max="11781" width="14.28515625" style="158" customWidth="1"/>
    <col min="11782" max="11782" width="12.42578125" style="158" customWidth="1"/>
    <col min="11783" max="11783" width="13.7109375" style="158" customWidth="1"/>
    <col min="11784" max="11784" width="14.5703125" style="158" customWidth="1"/>
    <col min="11785" max="11785" width="12.5703125" style="158" customWidth="1"/>
    <col min="11786" max="11786" width="13.42578125" style="158" customWidth="1"/>
    <col min="11787" max="11787" width="14" style="158" customWidth="1"/>
    <col min="11788" max="11788" width="13.140625" style="158" customWidth="1"/>
    <col min="11789" max="11789" width="13.85546875" style="158" customWidth="1"/>
    <col min="11790" max="11790" width="14.42578125" style="158" customWidth="1"/>
    <col min="11791" max="11791" width="13.140625" style="158" customWidth="1"/>
    <col min="11792" max="11792" width="13.28515625" style="158" customWidth="1"/>
    <col min="11793" max="11793" width="10.7109375" style="158" customWidth="1"/>
    <col min="11794" max="11794" width="9.140625" style="158"/>
    <col min="11795" max="11795" width="12.85546875" style="158" customWidth="1"/>
    <col min="11796" max="11796" width="23.42578125" style="158" customWidth="1"/>
    <col min="11797" max="11798" width="9.140625" style="158"/>
    <col min="11799" max="11799" width="10.5703125" style="158" bestFit="1" customWidth="1"/>
    <col min="11800" max="11800" width="11.28515625" style="158" customWidth="1"/>
    <col min="11801" max="12032" width="9.140625" style="158"/>
    <col min="12033" max="12033" width="89" style="158" customWidth="1"/>
    <col min="12034" max="12035" width="14.5703125" style="158" customWidth="1"/>
    <col min="12036" max="12036" width="14" style="158" customWidth="1"/>
    <col min="12037" max="12037" width="14.28515625" style="158" customWidth="1"/>
    <col min="12038" max="12038" width="12.42578125" style="158" customWidth="1"/>
    <col min="12039" max="12039" width="13.7109375" style="158" customWidth="1"/>
    <col min="12040" max="12040" width="14.5703125" style="158" customWidth="1"/>
    <col min="12041" max="12041" width="12.5703125" style="158" customWidth="1"/>
    <col min="12042" max="12042" width="13.42578125" style="158" customWidth="1"/>
    <col min="12043" max="12043" width="14" style="158" customWidth="1"/>
    <col min="12044" max="12044" width="13.140625" style="158" customWidth="1"/>
    <col min="12045" max="12045" width="13.85546875" style="158" customWidth="1"/>
    <col min="12046" max="12046" width="14.42578125" style="158" customWidth="1"/>
    <col min="12047" max="12047" width="13.140625" style="158" customWidth="1"/>
    <col min="12048" max="12048" width="13.28515625" style="158" customWidth="1"/>
    <col min="12049" max="12049" width="10.7109375" style="158" customWidth="1"/>
    <col min="12050" max="12050" width="9.140625" style="158"/>
    <col min="12051" max="12051" width="12.85546875" style="158" customWidth="1"/>
    <col min="12052" max="12052" width="23.42578125" style="158" customWidth="1"/>
    <col min="12053" max="12054" width="9.140625" style="158"/>
    <col min="12055" max="12055" width="10.5703125" style="158" bestFit="1" customWidth="1"/>
    <col min="12056" max="12056" width="11.28515625" style="158" customWidth="1"/>
    <col min="12057" max="12288" width="9.140625" style="158"/>
    <col min="12289" max="12289" width="89" style="158" customWidth="1"/>
    <col min="12290" max="12291" width="14.5703125" style="158" customWidth="1"/>
    <col min="12292" max="12292" width="14" style="158" customWidth="1"/>
    <col min="12293" max="12293" width="14.28515625" style="158" customWidth="1"/>
    <col min="12294" max="12294" width="12.42578125" style="158" customWidth="1"/>
    <col min="12295" max="12295" width="13.7109375" style="158" customWidth="1"/>
    <col min="12296" max="12296" width="14.5703125" style="158" customWidth="1"/>
    <col min="12297" max="12297" width="12.5703125" style="158" customWidth="1"/>
    <col min="12298" max="12298" width="13.42578125" style="158" customWidth="1"/>
    <col min="12299" max="12299" width="14" style="158" customWidth="1"/>
    <col min="12300" max="12300" width="13.140625" style="158" customWidth="1"/>
    <col min="12301" max="12301" width="13.85546875" style="158" customWidth="1"/>
    <col min="12302" max="12302" width="14.42578125" style="158" customWidth="1"/>
    <col min="12303" max="12303" width="13.140625" style="158" customWidth="1"/>
    <col min="12304" max="12304" width="13.28515625" style="158" customWidth="1"/>
    <col min="12305" max="12305" width="10.7109375" style="158" customWidth="1"/>
    <col min="12306" max="12306" width="9.140625" style="158"/>
    <col min="12307" max="12307" width="12.85546875" style="158" customWidth="1"/>
    <col min="12308" max="12308" width="23.42578125" style="158" customWidth="1"/>
    <col min="12309" max="12310" width="9.140625" style="158"/>
    <col min="12311" max="12311" width="10.5703125" style="158" bestFit="1" customWidth="1"/>
    <col min="12312" max="12312" width="11.28515625" style="158" customWidth="1"/>
    <col min="12313" max="12544" width="9.140625" style="158"/>
    <col min="12545" max="12545" width="89" style="158" customWidth="1"/>
    <col min="12546" max="12547" width="14.5703125" style="158" customWidth="1"/>
    <col min="12548" max="12548" width="14" style="158" customWidth="1"/>
    <col min="12549" max="12549" width="14.28515625" style="158" customWidth="1"/>
    <col min="12550" max="12550" width="12.42578125" style="158" customWidth="1"/>
    <col min="12551" max="12551" width="13.7109375" style="158" customWidth="1"/>
    <col min="12552" max="12552" width="14.5703125" style="158" customWidth="1"/>
    <col min="12553" max="12553" width="12.5703125" style="158" customWidth="1"/>
    <col min="12554" max="12554" width="13.42578125" style="158" customWidth="1"/>
    <col min="12555" max="12555" width="14" style="158" customWidth="1"/>
    <col min="12556" max="12556" width="13.140625" style="158" customWidth="1"/>
    <col min="12557" max="12557" width="13.85546875" style="158" customWidth="1"/>
    <col min="12558" max="12558" width="14.42578125" style="158" customWidth="1"/>
    <col min="12559" max="12559" width="13.140625" style="158" customWidth="1"/>
    <col min="12560" max="12560" width="13.28515625" style="158" customWidth="1"/>
    <col min="12561" max="12561" width="10.7109375" style="158" customWidth="1"/>
    <col min="12562" max="12562" width="9.140625" style="158"/>
    <col min="12563" max="12563" width="12.85546875" style="158" customWidth="1"/>
    <col min="12564" max="12564" width="23.42578125" style="158" customWidth="1"/>
    <col min="12565" max="12566" width="9.140625" style="158"/>
    <col min="12567" max="12567" width="10.5703125" style="158" bestFit="1" customWidth="1"/>
    <col min="12568" max="12568" width="11.28515625" style="158" customWidth="1"/>
    <col min="12569" max="12800" width="9.140625" style="158"/>
    <col min="12801" max="12801" width="89" style="158" customWidth="1"/>
    <col min="12802" max="12803" width="14.5703125" style="158" customWidth="1"/>
    <col min="12804" max="12804" width="14" style="158" customWidth="1"/>
    <col min="12805" max="12805" width="14.28515625" style="158" customWidth="1"/>
    <col min="12806" max="12806" width="12.42578125" style="158" customWidth="1"/>
    <col min="12807" max="12807" width="13.7109375" style="158" customWidth="1"/>
    <col min="12808" max="12808" width="14.5703125" style="158" customWidth="1"/>
    <col min="12809" max="12809" width="12.5703125" style="158" customWidth="1"/>
    <col min="12810" max="12810" width="13.42578125" style="158" customWidth="1"/>
    <col min="12811" max="12811" width="14" style="158" customWidth="1"/>
    <col min="12812" max="12812" width="13.140625" style="158" customWidth="1"/>
    <col min="12813" max="12813" width="13.85546875" style="158" customWidth="1"/>
    <col min="12814" max="12814" width="14.42578125" style="158" customWidth="1"/>
    <col min="12815" max="12815" width="13.140625" style="158" customWidth="1"/>
    <col min="12816" max="12816" width="13.28515625" style="158" customWidth="1"/>
    <col min="12817" max="12817" width="10.7109375" style="158" customWidth="1"/>
    <col min="12818" max="12818" width="9.140625" style="158"/>
    <col min="12819" max="12819" width="12.85546875" style="158" customWidth="1"/>
    <col min="12820" max="12820" width="23.42578125" style="158" customWidth="1"/>
    <col min="12821" max="12822" width="9.140625" style="158"/>
    <col min="12823" max="12823" width="10.5703125" style="158" bestFit="1" customWidth="1"/>
    <col min="12824" max="12824" width="11.28515625" style="158" customWidth="1"/>
    <col min="12825" max="13056" width="9.140625" style="158"/>
    <col min="13057" max="13057" width="89" style="158" customWidth="1"/>
    <col min="13058" max="13059" width="14.5703125" style="158" customWidth="1"/>
    <col min="13060" max="13060" width="14" style="158" customWidth="1"/>
    <col min="13061" max="13061" width="14.28515625" style="158" customWidth="1"/>
    <col min="13062" max="13062" width="12.42578125" style="158" customWidth="1"/>
    <col min="13063" max="13063" width="13.7109375" style="158" customWidth="1"/>
    <col min="13064" max="13064" width="14.5703125" style="158" customWidth="1"/>
    <col min="13065" max="13065" width="12.5703125" style="158" customWidth="1"/>
    <col min="13066" max="13066" width="13.42578125" style="158" customWidth="1"/>
    <col min="13067" max="13067" width="14" style="158" customWidth="1"/>
    <col min="13068" max="13068" width="13.140625" style="158" customWidth="1"/>
    <col min="13069" max="13069" width="13.85546875" style="158" customWidth="1"/>
    <col min="13070" max="13070" width="14.42578125" style="158" customWidth="1"/>
    <col min="13071" max="13071" width="13.140625" style="158" customWidth="1"/>
    <col min="13072" max="13072" width="13.28515625" style="158" customWidth="1"/>
    <col min="13073" max="13073" width="10.7109375" style="158" customWidth="1"/>
    <col min="13074" max="13074" width="9.140625" style="158"/>
    <col min="13075" max="13075" width="12.85546875" style="158" customWidth="1"/>
    <col min="13076" max="13076" width="23.42578125" style="158" customWidth="1"/>
    <col min="13077" max="13078" width="9.140625" style="158"/>
    <col min="13079" max="13079" width="10.5703125" style="158" bestFit="1" customWidth="1"/>
    <col min="13080" max="13080" width="11.28515625" style="158" customWidth="1"/>
    <col min="13081" max="13312" width="9.140625" style="158"/>
    <col min="13313" max="13313" width="89" style="158" customWidth="1"/>
    <col min="13314" max="13315" width="14.5703125" style="158" customWidth="1"/>
    <col min="13316" max="13316" width="14" style="158" customWidth="1"/>
    <col min="13317" max="13317" width="14.28515625" style="158" customWidth="1"/>
    <col min="13318" max="13318" width="12.42578125" style="158" customWidth="1"/>
    <col min="13319" max="13319" width="13.7109375" style="158" customWidth="1"/>
    <col min="13320" max="13320" width="14.5703125" style="158" customWidth="1"/>
    <col min="13321" max="13321" width="12.5703125" style="158" customWidth="1"/>
    <col min="13322" max="13322" width="13.42578125" style="158" customWidth="1"/>
    <col min="13323" max="13323" width="14" style="158" customWidth="1"/>
    <col min="13324" max="13324" width="13.140625" style="158" customWidth="1"/>
    <col min="13325" max="13325" width="13.85546875" style="158" customWidth="1"/>
    <col min="13326" max="13326" width="14.42578125" style="158" customWidth="1"/>
    <col min="13327" max="13327" width="13.140625" style="158" customWidth="1"/>
    <col min="13328" max="13328" width="13.28515625" style="158" customWidth="1"/>
    <col min="13329" max="13329" width="10.7109375" style="158" customWidth="1"/>
    <col min="13330" max="13330" width="9.140625" style="158"/>
    <col min="13331" max="13331" width="12.85546875" style="158" customWidth="1"/>
    <col min="13332" max="13332" width="23.42578125" style="158" customWidth="1"/>
    <col min="13333" max="13334" width="9.140625" style="158"/>
    <col min="13335" max="13335" width="10.5703125" style="158" bestFit="1" customWidth="1"/>
    <col min="13336" max="13336" width="11.28515625" style="158" customWidth="1"/>
    <col min="13337" max="13568" width="9.140625" style="158"/>
    <col min="13569" max="13569" width="89" style="158" customWidth="1"/>
    <col min="13570" max="13571" width="14.5703125" style="158" customWidth="1"/>
    <col min="13572" max="13572" width="14" style="158" customWidth="1"/>
    <col min="13573" max="13573" width="14.28515625" style="158" customWidth="1"/>
    <col min="13574" max="13574" width="12.42578125" style="158" customWidth="1"/>
    <col min="13575" max="13575" width="13.7109375" style="158" customWidth="1"/>
    <col min="13576" max="13576" width="14.5703125" style="158" customWidth="1"/>
    <col min="13577" max="13577" width="12.5703125" style="158" customWidth="1"/>
    <col min="13578" max="13578" width="13.42578125" style="158" customWidth="1"/>
    <col min="13579" max="13579" width="14" style="158" customWidth="1"/>
    <col min="13580" max="13580" width="13.140625" style="158" customWidth="1"/>
    <col min="13581" max="13581" width="13.85546875" style="158" customWidth="1"/>
    <col min="13582" max="13582" width="14.42578125" style="158" customWidth="1"/>
    <col min="13583" max="13583" width="13.140625" style="158" customWidth="1"/>
    <col min="13584" max="13584" width="13.28515625" style="158" customWidth="1"/>
    <col min="13585" max="13585" width="10.7109375" style="158" customWidth="1"/>
    <col min="13586" max="13586" width="9.140625" style="158"/>
    <col min="13587" max="13587" width="12.85546875" style="158" customWidth="1"/>
    <col min="13588" max="13588" width="23.42578125" style="158" customWidth="1"/>
    <col min="13589" max="13590" width="9.140625" style="158"/>
    <col min="13591" max="13591" width="10.5703125" style="158" bestFit="1" customWidth="1"/>
    <col min="13592" max="13592" width="11.28515625" style="158" customWidth="1"/>
    <col min="13593" max="13824" width="9.140625" style="158"/>
    <col min="13825" max="13825" width="89" style="158" customWidth="1"/>
    <col min="13826" max="13827" width="14.5703125" style="158" customWidth="1"/>
    <col min="13828" max="13828" width="14" style="158" customWidth="1"/>
    <col min="13829" max="13829" width="14.28515625" style="158" customWidth="1"/>
    <col min="13830" max="13830" width="12.42578125" style="158" customWidth="1"/>
    <col min="13831" max="13831" width="13.7109375" style="158" customWidth="1"/>
    <col min="13832" max="13832" width="14.5703125" style="158" customWidth="1"/>
    <col min="13833" max="13833" width="12.5703125" style="158" customWidth="1"/>
    <col min="13834" max="13834" width="13.42578125" style="158" customWidth="1"/>
    <col min="13835" max="13835" width="14" style="158" customWidth="1"/>
    <col min="13836" max="13836" width="13.140625" style="158" customWidth="1"/>
    <col min="13837" max="13837" width="13.85546875" style="158" customWidth="1"/>
    <col min="13838" max="13838" width="14.42578125" style="158" customWidth="1"/>
    <col min="13839" max="13839" width="13.140625" style="158" customWidth="1"/>
    <col min="13840" max="13840" width="13.28515625" style="158" customWidth="1"/>
    <col min="13841" max="13841" width="10.7109375" style="158" customWidth="1"/>
    <col min="13842" max="13842" width="9.140625" style="158"/>
    <col min="13843" max="13843" width="12.85546875" style="158" customWidth="1"/>
    <col min="13844" max="13844" width="23.42578125" style="158" customWidth="1"/>
    <col min="13845" max="13846" width="9.140625" style="158"/>
    <col min="13847" max="13847" width="10.5703125" style="158" bestFit="1" customWidth="1"/>
    <col min="13848" max="13848" width="11.28515625" style="158" customWidth="1"/>
    <col min="13849" max="14080" width="9.140625" style="158"/>
    <col min="14081" max="14081" width="89" style="158" customWidth="1"/>
    <col min="14082" max="14083" width="14.5703125" style="158" customWidth="1"/>
    <col min="14084" max="14084" width="14" style="158" customWidth="1"/>
    <col min="14085" max="14085" width="14.28515625" style="158" customWidth="1"/>
    <col min="14086" max="14086" width="12.42578125" style="158" customWidth="1"/>
    <col min="14087" max="14087" width="13.7109375" style="158" customWidth="1"/>
    <col min="14088" max="14088" width="14.5703125" style="158" customWidth="1"/>
    <col min="14089" max="14089" width="12.5703125" style="158" customWidth="1"/>
    <col min="14090" max="14090" width="13.42578125" style="158" customWidth="1"/>
    <col min="14091" max="14091" width="14" style="158" customWidth="1"/>
    <col min="14092" max="14092" width="13.140625" style="158" customWidth="1"/>
    <col min="14093" max="14093" width="13.85546875" style="158" customWidth="1"/>
    <col min="14094" max="14094" width="14.42578125" style="158" customWidth="1"/>
    <col min="14095" max="14095" width="13.140625" style="158" customWidth="1"/>
    <col min="14096" max="14096" width="13.28515625" style="158" customWidth="1"/>
    <col min="14097" max="14097" width="10.7109375" style="158" customWidth="1"/>
    <col min="14098" max="14098" width="9.140625" style="158"/>
    <col min="14099" max="14099" width="12.85546875" style="158" customWidth="1"/>
    <col min="14100" max="14100" width="23.42578125" style="158" customWidth="1"/>
    <col min="14101" max="14102" width="9.140625" style="158"/>
    <col min="14103" max="14103" width="10.5703125" style="158" bestFit="1" customWidth="1"/>
    <col min="14104" max="14104" width="11.28515625" style="158" customWidth="1"/>
    <col min="14105" max="14336" width="9.140625" style="158"/>
    <col min="14337" max="14337" width="89" style="158" customWidth="1"/>
    <col min="14338" max="14339" width="14.5703125" style="158" customWidth="1"/>
    <col min="14340" max="14340" width="14" style="158" customWidth="1"/>
    <col min="14341" max="14341" width="14.28515625" style="158" customWidth="1"/>
    <col min="14342" max="14342" width="12.42578125" style="158" customWidth="1"/>
    <col min="14343" max="14343" width="13.7109375" style="158" customWidth="1"/>
    <col min="14344" max="14344" width="14.5703125" style="158" customWidth="1"/>
    <col min="14345" max="14345" width="12.5703125" style="158" customWidth="1"/>
    <col min="14346" max="14346" width="13.42578125" style="158" customWidth="1"/>
    <col min="14347" max="14347" width="14" style="158" customWidth="1"/>
    <col min="14348" max="14348" width="13.140625" style="158" customWidth="1"/>
    <col min="14349" max="14349" width="13.85546875" style="158" customWidth="1"/>
    <col min="14350" max="14350" width="14.42578125" style="158" customWidth="1"/>
    <col min="14351" max="14351" width="13.140625" style="158" customWidth="1"/>
    <col min="14352" max="14352" width="13.28515625" style="158" customWidth="1"/>
    <col min="14353" max="14353" width="10.7109375" style="158" customWidth="1"/>
    <col min="14354" max="14354" width="9.140625" style="158"/>
    <col min="14355" max="14355" width="12.85546875" style="158" customWidth="1"/>
    <col min="14356" max="14356" width="23.42578125" style="158" customWidth="1"/>
    <col min="14357" max="14358" width="9.140625" style="158"/>
    <col min="14359" max="14359" width="10.5703125" style="158" bestFit="1" customWidth="1"/>
    <col min="14360" max="14360" width="11.28515625" style="158" customWidth="1"/>
    <col min="14361" max="14592" width="9.140625" style="158"/>
    <col min="14593" max="14593" width="89" style="158" customWidth="1"/>
    <col min="14594" max="14595" width="14.5703125" style="158" customWidth="1"/>
    <col min="14596" max="14596" width="14" style="158" customWidth="1"/>
    <col min="14597" max="14597" width="14.28515625" style="158" customWidth="1"/>
    <col min="14598" max="14598" width="12.42578125" style="158" customWidth="1"/>
    <col min="14599" max="14599" width="13.7109375" style="158" customWidth="1"/>
    <col min="14600" max="14600" width="14.5703125" style="158" customWidth="1"/>
    <col min="14601" max="14601" width="12.5703125" style="158" customWidth="1"/>
    <col min="14602" max="14602" width="13.42578125" style="158" customWidth="1"/>
    <col min="14603" max="14603" width="14" style="158" customWidth="1"/>
    <col min="14604" max="14604" width="13.140625" style="158" customWidth="1"/>
    <col min="14605" max="14605" width="13.85546875" style="158" customWidth="1"/>
    <col min="14606" max="14606" width="14.42578125" style="158" customWidth="1"/>
    <col min="14607" max="14607" width="13.140625" style="158" customWidth="1"/>
    <col min="14608" max="14608" width="13.28515625" style="158" customWidth="1"/>
    <col min="14609" max="14609" width="10.7109375" style="158" customWidth="1"/>
    <col min="14610" max="14610" width="9.140625" style="158"/>
    <col min="14611" max="14611" width="12.85546875" style="158" customWidth="1"/>
    <col min="14612" max="14612" width="23.42578125" style="158" customWidth="1"/>
    <col min="14613" max="14614" width="9.140625" style="158"/>
    <col min="14615" max="14615" width="10.5703125" style="158" bestFit="1" customWidth="1"/>
    <col min="14616" max="14616" width="11.28515625" style="158" customWidth="1"/>
    <col min="14617" max="14848" width="9.140625" style="158"/>
    <col min="14849" max="14849" width="89" style="158" customWidth="1"/>
    <col min="14850" max="14851" width="14.5703125" style="158" customWidth="1"/>
    <col min="14852" max="14852" width="14" style="158" customWidth="1"/>
    <col min="14853" max="14853" width="14.28515625" style="158" customWidth="1"/>
    <col min="14854" max="14854" width="12.42578125" style="158" customWidth="1"/>
    <col min="14855" max="14855" width="13.7109375" style="158" customWidth="1"/>
    <col min="14856" max="14856" width="14.5703125" style="158" customWidth="1"/>
    <col min="14857" max="14857" width="12.5703125" style="158" customWidth="1"/>
    <col min="14858" max="14858" width="13.42578125" style="158" customWidth="1"/>
    <col min="14859" max="14859" width="14" style="158" customWidth="1"/>
    <col min="14860" max="14860" width="13.140625" style="158" customWidth="1"/>
    <col min="14861" max="14861" width="13.85546875" style="158" customWidth="1"/>
    <col min="14862" max="14862" width="14.42578125" style="158" customWidth="1"/>
    <col min="14863" max="14863" width="13.140625" style="158" customWidth="1"/>
    <col min="14864" max="14864" width="13.28515625" style="158" customWidth="1"/>
    <col min="14865" max="14865" width="10.7109375" style="158" customWidth="1"/>
    <col min="14866" max="14866" width="9.140625" style="158"/>
    <col min="14867" max="14867" width="12.85546875" style="158" customWidth="1"/>
    <col min="14868" max="14868" width="23.42578125" style="158" customWidth="1"/>
    <col min="14869" max="14870" width="9.140625" style="158"/>
    <col min="14871" max="14871" width="10.5703125" style="158" bestFit="1" customWidth="1"/>
    <col min="14872" max="14872" width="11.28515625" style="158" customWidth="1"/>
    <col min="14873" max="15104" width="9.140625" style="158"/>
    <col min="15105" max="15105" width="89" style="158" customWidth="1"/>
    <col min="15106" max="15107" width="14.5703125" style="158" customWidth="1"/>
    <col min="15108" max="15108" width="14" style="158" customWidth="1"/>
    <col min="15109" max="15109" width="14.28515625" style="158" customWidth="1"/>
    <col min="15110" max="15110" width="12.42578125" style="158" customWidth="1"/>
    <col min="15111" max="15111" width="13.7109375" style="158" customWidth="1"/>
    <col min="15112" max="15112" width="14.5703125" style="158" customWidth="1"/>
    <col min="15113" max="15113" width="12.5703125" style="158" customWidth="1"/>
    <col min="15114" max="15114" width="13.42578125" style="158" customWidth="1"/>
    <col min="15115" max="15115" width="14" style="158" customWidth="1"/>
    <col min="15116" max="15116" width="13.140625" style="158" customWidth="1"/>
    <col min="15117" max="15117" width="13.85546875" style="158" customWidth="1"/>
    <col min="15118" max="15118" width="14.42578125" style="158" customWidth="1"/>
    <col min="15119" max="15119" width="13.140625" style="158" customWidth="1"/>
    <col min="15120" max="15120" width="13.28515625" style="158" customWidth="1"/>
    <col min="15121" max="15121" width="10.7109375" style="158" customWidth="1"/>
    <col min="15122" max="15122" width="9.140625" style="158"/>
    <col min="15123" max="15123" width="12.85546875" style="158" customWidth="1"/>
    <col min="15124" max="15124" width="23.42578125" style="158" customWidth="1"/>
    <col min="15125" max="15126" width="9.140625" style="158"/>
    <col min="15127" max="15127" width="10.5703125" style="158" bestFit="1" customWidth="1"/>
    <col min="15128" max="15128" width="11.28515625" style="158" customWidth="1"/>
    <col min="15129" max="15360" width="9.140625" style="158"/>
    <col min="15361" max="15361" width="89" style="158" customWidth="1"/>
    <col min="15362" max="15363" width="14.5703125" style="158" customWidth="1"/>
    <col min="15364" max="15364" width="14" style="158" customWidth="1"/>
    <col min="15365" max="15365" width="14.28515625" style="158" customWidth="1"/>
    <col min="15366" max="15366" width="12.42578125" style="158" customWidth="1"/>
    <col min="15367" max="15367" width="13.7109375" style="158" customWidth="1"/>
    <col min="15368" max="15368" width="14.5703125" style="158" customWidth="1"/>
    <col min="15369" max="15369" width="12.5703125" style="158" customWidth="1"/>
    <col min="15370" max="15370" width="13.42578125" style="158" customWidth="1"/>
    <col min="15371" max="15371" width="14" style="158" customWidth="1"/>
    <col min="15372" max="15372" width="13.140625" style="158" customWidth="1"/>
    <col min="15373" max="15373" width="13.85546875" style="158" customWidth="1"/>
    <col min="15374" max="15374" width="14.42578125" style="158" customWidth="1"/>
    <col min="15375" max="15375" width="13.140625" style="158" customWidth="1"/>
    <col min="15376" max="15376" width="13.28515625" style="158" customWidth="1"/>
    <col min="15377" max="15377" width="10.7109375" style="158" customWidth="1"/>
    <col min="15378" max="15378" width="9.140625" style="158"/>
    <col min="15379" max="15379" width="12.85546875" style="158" customWidth="1"/>
    <col min="15380" max="15380" width="23.42578125" style="158" customWidth="1"/>
    <col min="15381" max="15382" width="9.140625" style="158"/>
    <col min="15383" max="15383" width="10.5703125" style="158" bestFit="1" customWidth="1"/>
    <col min="15384" max="15384" width="11.28515625" style="158" customWidth="1"/>
    <col min="15385" max="15616" width="9.140625" style="158"/>
    <col min="15617" max="15617" width="89" style="158" customWidth="1"/>
    <col min="15618" max="15619" width="14.5703125" style="158" customWidth="1"/>
    <col min="15620" max="15620" width="14" style="158" customWidth="1"/>
    <col min="15621" max="15621" width="14.28515625" style="158" customWidth="1"/>
    <col min="15622" max="15622" width="12.42578125" style="158" customWidth="1"/>
    <col min="15623" max="15623" width="13.7109375" style="158" customWidth="1"/>
    <col min="15624" max="15624" width="14.5703125" style="158" customWidth="1"/>
    <col min="15625" max="15625" width="12.5703125" style="158" customWidth="1"/>
    <col min="15626" max="15626" width="13.42578125" style="158" customWidth="1"/>
    <col min="15627" max="15627" width="14" style="158" customWidth="1"/>
    <col min="15628" max="15628" width="13.140625" style="158" customWidth="1"/>
    <col min="15629" max="15629" width="13.85546875" style="158" customWidth="1"/>
    <col min="15630" max="15630" width="14.42578125" style="158" customWidth="1"/>
    <col min="15631" max="15631" width="13.140625" style="158" customWidth="1"/>
    <col min="15632" max="15632" width="13.28515625" style="158" customWidth="1"/>
    <col min="15633" max="15633" width="10.7109375" style="158" customWidth="1"/>
    <col min="15634" max="15634" width="9.140625" style="158"/>
    <col min="15635" max="15635" width="12.85546875" style="158" customWidth="1"/>
    <col min="15636" max="15636" width="23.42578125" style="158" customWidth="1"/>
    <col min="15637" max="15638" width="9.140625" style="158"/>
    <col min="15639" max="15639" width="10.5703125" style="158" bestFit="1" customWidth="1"/>
    <col min="15640" max="15640" width="11.28515625" style="158" customWidth="1"/>
    <col min="15641" max="15872" width="9.140625" style="158"/>
    <col min="15873" max="15873" width="89" style="158" customWidth="1"/>
    <col min="15874" max="15875" width="14.5703125" style="158" customWidth="1"/>
    <col min="15876" max="15876" width="14" style="158" customWidth="1"/>
    <col min="15877" max="15877" width="14.28515625" style="158" customWidth="1"/>
    <col min="15878" max="15878" width="12.42578125" style="158" customWidth="1"/>
    <col min="15879" max="15879" width="13.7109375" style="158" customWidth="1"/>
    <col min="15880" max="15880" width="14.5703125" style="158" customWidth="1"/>
    <col min="15881" max="15881" width="12.5703125" style="158" customWidth="1"/>
    <col min="15882" max="15882" width="13.42578125" style="158" customWidth="1"/>
    <col min="15883" max="15883" width="14" style="158" customWidth="1"/>
    <col min="15884" max="15884" width="13.140625" style="158" customWidth="1"/>
    <col min="15885" max="15885" width="13.85546875" style="158" customWidth="1"/>
    <col min="15886" max="15886" width="14.42578125" style="158" customWidth="1"/>
    <col min="15887" max="15887" width="13.140625" style="158" customWidth="1"/>
    <col min="15888" max="15888" width="13.28515625" style="158" customWidth="1"/>
    <col min="15889" max="15889" width="10.7109375" style="158" customWidth="1"/>
    <col min="15890" max="15890" width="9.140625" style="158"/>
    <col min="15891" max="15891" width="12.85546875" style="158" customWidth="1"/>
    <col min="15892" max="15892" width="23.42578125" style="158" customWidth="1"/>
    <col min="15893" max="15894" width="9.140625" style="158"/>
    <col min="15895" max="15895" width="10.5703125" style="158" bestFit="1" customWidth="1"/>
    <col min="15896" max="15896" width="11.28515625" style="158" customWidth="1"/>
    <col min="15897" max="16128" width="9.140625" style="158"/>
    <col min="16129" max="16129" width="89" style="158" customWidth="1"/>
    <col min="16130" max="16131" width="14.5703125" style="158" customWidth="1"/>
    <col min="16132" max="16132" width="14" style="158" customWidth="1"/>
    <col min="16133" max="16133" width="14.28515625" style="158" customWidth="1"/>
    <col min="16134" max="16134" width="12.42578125" style="158" customWidth="1"/>
    <col min="16135" max="16135" width="13.7109375" style="158" customWidth="1"/>
    <col min="16136" max="16136" width="14.5703125" style="158" customWidth="1"/>
    <col min="16137" max="16137" width="12.5703125" style="158" customWidth="1"/>
    <col min="16138" max="16138" width="13.42578125" style="158" customWidth="1"/>
    <col min="16139" max="16139" width="14" style="158" customWidth="1"/>
    <col min="16140" max="16140" width="13.140625" style="158" customWidth="1"/>
    <col min="16141" max="16141" width="13.85546875" style="158" customWidth="1"/>
    <col min="16142" max="16142" width="14.42578125" style="158" customWidth="1"/>
    <col min="16143" max="16143" width="13.140625" style="158" customWidth="1"/>
    <col min="16144" max="16144" width="13.28515625" style="158" customWidth="1"/>
    <col min="16145" max="16145" width="10.7109375" style="158" customWidth="1"/>
    <col min="16146" max="16146" width="9.140625" style="158"/>
    <col min="16147" max="16147" width="12.85546875" style="158" customWidth="1"/>
    <col min="16148" max="16148" width="23.42578125" style="158" customWidth="1"/>
    <col min="16149" max="16150" width="9.140625" style="158"/>
    <col min="16151" max="16151" width="10.5703125" style="158" bestFit="1" customWidth="1"/>
    <col min="16152" max="16152" width="11.28515625" style="158" customWidth="1"/>
    <col min="16153" max="16384" width="9.140625" style="158"/>
  </cols>
  <sheetData>
    <row r="1" spans="1:41" ht="19.5" customHeight="1" x14ac:dyDescent="0.4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57"/>
      <c r="R1" s="157"/>
      <c r="S1" s="157"/>
    </row>
    <row r="2" spans="1:41" ht="47.25" customHeight="1" x14ac:dyDescent="0.35">
      <c r="A2" s="1246" t="s">
        <v>79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29.25" customHeight="1" x14ac:dyDescent="0.4">
      <c r="A3" s="1245" t="s">
        <v>91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996"/>
    </row>
    <row r="4" spans="1:41" ht="20.25" customHeight="1" thickBot="1" x14ac:dyDescent="0.4">
      <c r="A4" s="159"/>
    </row>
    <row r="5" spans="1:41" ht="39.75" customHeight="1" thickBot="1" x14ac:dyDescent="0.4">
      <c r="A5" s="1254" t="s">
        <v>7</v>
      </c>
      <c r="B5" s="1248" t="s">
        <v>0</v>
      </c>
      <c r="C5" s="1249"/>
      <c r="D5" s="1250"/>
      <c r="E5" s="1248" t="s">
        <v>1</v>
      </c>
      <c r="F5" s="1249"/>
      <c r="G5" s="1250"/>
      <c r="H5" s="1248" t="s">
        <v>2</v>
      </c>
      <c r="I5" s="1249"/>
      <c r="J5" s="1250"/>
      <c r="K5" s="1248" t="s">
        <v>3</v>
      </c>
      <c r="L5" s="1249"/>
      <c r="M5" s="1250"/>
      <c r="N5" s="1251" t="s">
        <v>22</v>
      </c>
      <c r="O5" s="1252"/>
      <c r="P5" s="1253"/>
      <c r="Q5" s="160"/>
    </row>
    <row r="6" spans="1:41" ht="80.25" customHeight="1" thickBot="1" x14ac:dyDescent="0.4">
      <c r="A6" s="1255"/>
      <c r="B6" s="1010" t="s">
        <v>16</v>
      </c>
      <c r="C6" s="1010" t="s">
        <v>17</v>
      </c>
      <c r="D6" s="1011" t="s">
        <v>4</v>
      </c>
      <c r="E6" s="1010" t="s">
        <v>16</v>
      </c>
      <c r="F6" s="1010" t="s">
        <v>17</v>
      </c>
      <c r="G6" s="1011" t="s">
        <v>4</v>
      </c>
      <c r="H6" s="1010" t="s">
        <v>16</v>
      </c>
      <c r="I6" s="1010" t="s">
        <v>17</v>
      </c>
      <c r="J6" s="1011" t="s">
        <v>4</v>
      </c>
      <c r="K6" s="1010" t="s">
        <v>16</v>
      </c>
      <c r="L6" s="1010" t="s">
        <v>17</v>
      </c>
      <c r="M6" s="1011" t="s">
        <v>4</v>
      </c>
      <c r="N6" s="1010" t="s">
        <v>16</v>
      </c>
      <c r="O6" s="1010" t="s">
        <v>17</v>
      </c>
      <c r="P6" s="1012" t="s">
        <v>4</v>
      </c>
      <c r="Q6" s="160"/>
    </row>
    <row r="7" spans="1:41" ht="38.25" customHeight="1" thickBot="1" x14ac:dyDescent="0.4">
      <c r="A7" s="258" t="s">
        <v>13</v>
      </c>
      <c r="B7" s="478"/>
      <c r="C7" s="479"/>
      <c r="D7" s="480"/>
      <c r="E7" s="481"/>
      <c r="F7" s="479"/>
      <c r="G7" s="482"/>
      <c r="H7" s="478"/>
      <c r="I7" s="479"/>
      <c r="J7" s="480"/>
      <c r="K7" s="481"/>
      <c r="L7" s="479"/>
      <c r="M7" s="482"/>
      <c r="N7" s="818"/>
      <c r="O7" s="479"/>
      <c r="P7" s="483"/>
      <c r="Q7" s="160"/>
    </row>
    <row r="8" spans="1:41" ht="51.75" customHeight="1" thickBot="1" x14ac:dyDescent="0.4">
      <c r="A8" s="1332" t="s">
        <v>51</v>
      </c>
      <c r="B8" s="195">
        <v>0</v>
      </c>
      <c r="C8" s="337">
        <v>0</v>
      </c>
      <c r="D8" s="338">
        <f>B8+C8</f>
        <v>0</v>
      </c>
      <c r="E8" s="195">
        <f>E9+E10+E11+E12+E13</f>
        <v>20</v>
      </c>
      <c r="F8" s="195">
        <f>F9+F10+F11+F12+F13</f>
        <v>26</v>
      </c>
      <c r="G8" s="338">
        <f>E8+F8</f>
        <v>46</v>
      </c>
      <c r="H8" s="195">
        <f>H9+H10+H11+H12+H13</f>
        <v>20</v>
      </c>
      <c r="I8" s="195">
        <f>I9+I10+I11+I12+I13</f>
        <v>23</v>
      </c>
      <c r="J8" s="338">
        <f>H8+I8</f>
        <v>43</v>
      </c>
      <c r="K8" s="195">
        <f>K9+K10+K11+K12+K13</f>
        <v>35</v>
      </c>
      <c r="L8" s="277">
        <f>L9+L10+L11+L12+L13</f>
        <v>25</v>
      </c>
      <c r="M8" s="196">
        <f>K8+L8</f>
        <v>60</v>
      </c>
      <c r="N8" s="192">
        <f>N9+N10+N11+N12+N13</f>
        <v>83</v>
      </c>
      <c r="O8" s="192">
        <f>O9+O10+O11+O12+O13</f>
        <v>91</v>
      </c>
      <c r="P8" s="484">
        <f t="shared" ref="P8:P13" si="0">N8+O8</f>
        <v>174</v>
      </c>
      <c r="Q8" s="160"/>
    </row>
    <row r="9" spans="1:41" ht="41.25" customHeight="1" x14ac:dyDescent="0.35">
      <c r="A9" s="237" t="s">
        <v>18</v>
      </c>
      <c r="B9" s="339">
        <v>8</v>
      </c>
      <c r="C9" s="340">
        <v>0</v>
      </c>
      <c r="D9" s="248">
        <f t="shared" ref="D9:D19" si="1">B9+C9</f>
        <v>8</v>
      </c>
      <c r="E9" s="339">
        <v>7</v>
      </c>
      <c r="F9" s="340">
        <v>5</v>
      </c>
      <c r="G9" s="248">
        <f t="shared" ref="G9:G19" si="2">E9+F9</f>
        <v>12</v>
      </c>
      <c r="H9" s="339">
        <v>10</v>
      </c>
      <c r="I9" s="340">
        <v>2</v>
      </c>
      <c r="J9" s="248">
        <f t="shared" ref="J9:J19" si="3">H9+I9</f>
        <v>12</v>
      </c>
      <c r="K9" s="339">
        <v>8</v>
      </c>
      <c r="L9" s="340">
        <v>0</v>
      </c>
      <c r="M9" s="248">
        <f t="shared" ref="M9:M19" si="4">K9+L9</f>
        <v>8</v>
      </c>
      <c r="N9" s="819">
        <f t="shared" ref="N9:O13" si="5">B9+E9+H9+K9</f>
        <v>33</v>
      </c>
      <c r="O9" s="224">
        <f t="shared" si="5"/>
        <v>7</v>
      </c>
      <c r="P9" s="249">
        <f t="shared" si="0"/>
        <v>40</v>
      </c>
      <c r="Q9" s="160"/>
    </row>
    <row r="10" spans="1:41" ht="42.75" customHeight="1" x14ac:dyDescent="0.35">
      <c r="A10" s="237" t="s">
        <v>77</v>
      </c>
      <c r="B10" s="341">
        <v>0</v>
      </c>
      <c r="C10" s="342">
        <v>0</v>
      </c>
      <c r="D10" s="173">
        <f t="shared" si="1"/>
        <v>0</v>
      </c>
      <c r="E10" s="341">
        <v>13</v>
      </c>
      <c r="F10" s="342">
        <v>6</v>
      </c>
      <c r="G10" s="173">
        <f t="shared" si="2"/>
        <v>19</v>
      </c>
      <c r="H10" s="341">
        <v>10</v>
      </c>
      <c r="I10" s="342">
        <v>1</v>
      </c>
      <c r="J10" s="173">
        <f t="shared" si="3"/>
        <v>11</v>
      </c>
      <c r="K10" s="341">
        <v>13</v>
      </c>
      <c r="L10" s="342">
        <v>8</v>
      </c>
      <c r="M10" s="173">
        <f t="shared" si="4"/>
        <v>21</v>
      </c>
      <c r="N10" s="250">
        <f t="shared" si="5"/>
        <v>36</v>
      </c>
      <c r="O10" s="121">
        <f t="shared" si="5"/>
        <v>15</v>
      </c>
      <c r="P10" s="251">
        <f t="shared" si="0"/>
        <v>51</v>
      </c>
      <c r="Q10" s="160"/>
    </row>
    <row r="11" spans="1:41" ht="40.5" customHeight="1" x14ac:dyDescent="0.35">
      <c r="A11" s="237" t="s">
        <v>78</v>
      </c>
      <c r="B11" s="341">
        <v>0</v>
      </c>
      <c r="C11" s="342">
        <v>17</v>
      </c>
      <c r="D11" s="173">
        <f t="shared" si="1"/>
        <v>17</v>
      </c>
      <c r="E11" s="341">
        <v>0</v>
      </c>
      <c r="F11" s="342">
        <v>15</v>
      </c>
      <c r="G11" s="173">
        <f t="shared" si="2"/>
        <v>15</v>
      </c>
      <c r="H11" s="341">
        <v>0</v>
      </c>
      <c r="I11" s="342">
        <v>15</v>
      </c>
      <c r="J11" s="173">
        <f t="shared" si="3"/>
        <v>15</v>
      </c>
      <c r="K11" s="341">
        <v>14</v>
      </c>
      <c r="L11" s="342">
        <v>8</v>
      </c>
      <c r="M11" s="173">
        <f t="shared" si="4"/>
        <v>22</v>
      </c>
      <c r="N11" s="250">
        <f t="shared" si="5"/>
        <v>14</v>
      </c>
      <c r="O11" s="121">
        <f t="shared" si="5"/>
        <v>55</v>
      </c>
      <c r="P11" s="251">
        <f t="shared" si="0"/>
        <v>69</v>
      </c>
      <c r="Q11" s="160"/>
    </row>
    <row r="12" spans="1:41" ht="40.5" customHeight="1" x14ac:dyDescent="0.35">
      <c r="A12" s="237" t="s">
        <v>20</v>
      </c>
      <c r="B12" s="341">
        <v>0</v>
      </c>
      <c r="C12" s="342">
        <v>0</v>
      </c>
      <c r="D12" s="173">
        <f t="shared" si="1"/>
        <v>0</v>
      </c>
      <c r="E12" s="341">
        <v>0</v>
      </c>
      <c r="F12" s="342">
        <v>0</v>
      </c>
      <c r="G12" s="173">
        <f t="shared" si="2"/>
        <v>0</v>
      </c>
      <c r="H12" s="341">
        <v>0</v>
      </c>
      <c r="I12" s="342">
        <v>0</v>
      </c>
      <c r="J12" s="173">
        <f t="shared" si="3"/>
        <v>0</v>
      </c>
      <c r="K12" s="341">
        <v>0</v>
      </c>
      <c r="L12" s="342">
        <v>9</v>
      </c>
      <c r="M12" s="173">
        <f t="shared" si="4"/>
        <v>9</v>
      </c>
      <c r="N12" s="250">
        <f t="shared" si="5"/>
        <v>0</v>
      </c>
      <c r="O12" s="121">
        <f t="shared" si="5"/>
        <v>9</v>
      </c>
      <c r="P12" s="251">
        <f t="shared" si="0"/>
        <v>9</v>
      </c>
      <c r="Q12" s="160"/>
    </row>
    <row r="13" spans="1:41" ht="39.75" customHeight="1" thickBot="1" x14ac:dyDescent="0.4">
      <c r="A13" s="237" t="s">
        <v>21</v>
      </c>
      <c r="B13" s="343">
        <v>0</v>
      </c>
      <c r="C13" s="344">
        <v>0</v>
      </c>
      <c r="D13" s="253">
        <f t="shared" si="1"/>
        <v>0</v>
      </c>
      <c r="E13" s="343">
        <v>0</v>
      </c>
      <c r="F13" s="344">
        <v>0</v>
      </c>
      <c r="G13" s="253">
        <f t="shared" si="2"/>
        <v>0</v>
      </c>
      <c r="H13" s="343">
        <v>0</v>
      </c>
      <c r="I13" s="344">
        <v>5</v>
      </c>
      <c r="J13" s="253">
        <f t="shared" si="3"/>
        <v>5</v>
      </c>
      <c r="K13" s="343">
        <v>0</v>
      </c>
      <c r="L13" s="344">
        <v>0</v>
      </c>
      <c r="M13" s="253">
        <f t="shared" si="4"/>
        <v>0</v>
      </c>
      <c r="N13" s="254">
        <f t="shared" si="5"/>
        <v>0</v>
      </c>
      <c r="O13" s="225">
        <f t="shared" si="5"/>
        <v>5</v>
      </c>
      <c r="P13" s="255">
        <f t="shared" si="0"/>
        <v>5</v>
      </c>
      <c r="Q13" s="160"/>
    </row>
    <row r="14" spans="1:41" ht="42.75" customHeight="1" thickBot="1" x14ac:dyDescent="0.4">
      <c r="A14" s="1013" t="s">
        <v>52</v>
      </c>
      <c r="B14" s="195">
        <v>0</v>
      </c>
      <c r="C14" s="337">
        <v>0</v>
      </c>
      <c r="D14" s="337">
        <f t="shared" si="1"/>
        <v>0</v>
      </c>
      <c r="E14" s="337">
        <v>0</v>
      </c>
      <c r="F14" s="337">
        <v>0</v>
      </c>
      <c r="G14" s="337">
        <f t="shared" si="2"/>
        <v>0</v>
      </c>
      <c r="H14" s="337">
        <v>0</v>
      </c>
      <c r="I14" s="337">
        <v>0</v>
      </c>
      <c r="J14" s="337">
        <f t="shared" si="3"/>
        <v>0</v>
      </c>
      <c r="K14" s="337">
        <v>0</v>
      </c>
      <c r="L14" s="337">
        <v>0</v>
      </c>
      <c r="M14" s="337">
        <f t="shared" si="4"/>
        <v>0</v>
      </c>
      <c r="N14" s="221">
        <f>B14+E14+H14+K14</f>
        <v>0</v>
      </c>
      <c r="O14" s="221">
        <f>C14+F14+I14+L14</f>
        <v>0</v>
      </c>
      <c r="P14" s="484">
        <f t="shared" ref="P14:P19" si="6">SUM(N14:O14)</f>
        <v>0</v>
      </c>
      <c r="Q14" s="160"/>
    </row>
    <row r="15" spans="1:41" ht="45" customHeight="1" x14ac:dyDescent="0.35">
      <c r="A15" s="475" t="s">
        <v>18</v>
      </c>
      <c r="B15" s="339">
        <v>0</v>
      </c>
      <c r="C15" s="340">
        <v>0</v>
      </c>
      <c r="D15" s="248">
        <f t="shared" si="1"/>
        <v>0</v>
      </c>
      <c r="E15" s="339">
        <v>0</v>
      </c>
      <c r="F15" s="340">
        <v>0</v>
      </c>
      <c r="G15" s="248">
        <f t="shared" si="2"/>
        <v>0</v>
      </c>
      <c r="H15" s="339">
        <v>0</v>
      </c>
      <c r="I15" s="340">
        <v>0</v>
      </c>
      <c r="J15" s="248">
        <f t="shared" si="3"/>
        <v>0</v>
      </c>
      <c r="K15" s="339">
        <v>0</v>
      </c>
      <c r="L15" s="340">
        <v>0</v>
      </c>
      <c r="M15" s="248">
        <f t="shared" si="4"/>
        <v>0</v>
      </c>
      <c r="N15" s="819">
        <v>0</v>
      </c>
      <c r="O15" s="224">
        <v>0</v>
      </c>
      <c r="P15" s="249">
        <v>0</v>
      </c>
      <c r="Q15" s="160"/>
    </row>
    <row r="16" spans="1:41" ht="66" customHeight="1" x14ac:dyDescent="0.35">
      <c r="A16" s="237" t="s">
        <v>77</v>
      </c>
      <c r="B16" s="341">
        <v>0</v>
      </c>
      <c r="C16" s="342">
        <v>0</v>
      </c>
      <c r="D16" s="173">
        <f t="shared" si="1"/>
        <v>0</v>
      </c>
      <c r="E16" s="341">
        <v>0</v>
      </c>
      <c r="F16" s="342">
        <v>0</v>
      </c>
      <c r="G16" s="173">
        <f t="shared" si="2"/>
        <v>0</v>
      </c>
      <c r="H16" s="341">
        <v>0</v>
      </c>
      <c r="I16" s="342">
        <v>0</v>
      </c>
      <c r="J16" s="173">
        <f t="shared" si="3"/>
        <v>0</v>
      </c>
      <c r="K16" s="341">
        <v>0</v>
      </c>
      <c r="L16" s="342">
        <v>0</v>
      </c>
      <c r="M16" s="173">
        <f t="shared" si="4"/>
        <v>0</v>
      </c>
      <c r="N16" s="250">
        <v>0</v>
      </c>
      <c r="O16" s="121">
        <v>0</v>
      </c>
      <c r="P16" s="251">
        <v>0</v>
      </c>
      <c r="Q16" s="160"/>
    </row>
    <row r="17" spans="1:17" ht="48.75" customHeight="1" x14ac:dyDescent="0.35">
      <c r="A17" s="237" t="s">
        <v>78</v>
      </c>
      <c r="B17" s="341">
        <v>0</v>
      </c>
      <c r="C17" s="342">
        <v>0</v>
      </c>
      <c r="D17" s="173">
        <f t="shared" si="1"/>
        <v>0</v>
      </c>
      <c r="E17" s="341">
        <v>0</v>
      </c>
      <c r="F17" s="342">
        <v>0</v>
      </c>
      <c r="G17" s="173">
        <f t="shared" si="2"/>
        <v>0</v>
      </c>
      <c r="H17" s="341">
        <v>0</v>
      </c>
      <c r="I17" s="342">
        <v>0</v>
      </c>
      <c r="J17" s="173">
        <f t="shared" si="3"/>
        <v>0</v>
      </c>
      <c r="K17" s="341">
        <v>0</v>
      </c>
      <c r="L17" s="342">
        <v>0</v>
      </c>
      <c r="M17" s="173">
        <f t="shared" si="4"/>
        <v>0</v>
      </c>
      <c r="N17" s="250">
        <v>0</v>
      </c>
      <c r="O17" s="121">
        <v>0</v>
      </c>
      <c r="P17" s="251">
        <v>0</v>
      </c>
      <c r="Q17" s="160"/>
    </row>
    <row r="18" spans="1:17" ht="48.75" customHeight="1" x14ac:dyDescent="0.35">
      <c r="A18" s="237" t="s">
        <v>20</v>
      </c>
      <c r="B18" s="341">
        <f t="shared" ref="B18:L18" si="7">B29++B43</f>
        <v>0</v>
      </c>
      <c r="C18" s="342">
        <f t="shared" si="7"/>
        <v>0</v>
      </c>
      <c r="D18" s="173">
        <f t="shared" si="1"/>
        <v>0</v>
      </c>
      <c r="E18" s="341">
        <f t="shared" si="7"/>
        <v>0</v>
      </c>
      <c r="F18" s="342">
        <f t="shared" si="7"/>
        <v>0</v>
      </c>
      <c r="G18" s="173">
        <f t="shared" si="2"/>
        <v>0</v>
      </c>
      <c r="H18" s="341">
        <f t="shared" si="7"/>
        <v>0</v>
      </c>
      <c r="I18" s="342">
        <f t="shared" si="7"/>
        <v>0</v>
      </c>
      <c r="J18" s="173">
        <f t="shared" si="3"/>
        <v>0</v>
      </c>
      <c r="K18" s="341">
        <f t="shared" si="7"/>
        <v>0</v>
      </c>
      <c r="L18" s="342">
        <f t="shared" si="7"/>
        <v>0</v>
      </c>
      <c r="M18" s="173">
        <f t="shared" si="4"/>
        <v>0</v>
      </c>
      <c r="N18" s="250">
        <f>B18+E18+H18+K18</f>
        <v>0</v>
      </c>
      <c r="O18" s="121">
        <f>C18+F18+I18+L18</f>
        <v>0</v>
      </c>
      <c r="P18" s="251">
        <f t="shared" si="6"/>
        <v>0</v>
      </c>
      <c r="Q18" s="160"/>
    </row>
    <row r="19" spans="1:17" ht="27" customHeight="1" thickBot="1" x14ac:dyDescent="0.4">
      <c r="A19" s="237" t="s">
        <v>21</v>
      </c>
      <c r="B19" s="343">
        <v>0</v>
      </c>
      <c r="C19" s="344">
        <v>0</v>
      </c>
      <c r="D19" s="253">
        <f t="shared" si="1"/>
        <v>0</v>
      </c>
      <c r="E19" s="343">
        <v>0</v>
      </c>
      <c r="F19" s="344">
        <v>0</v>
      </c>
      <c r="G19" s="253">
        <f t="shared" si="2"/>
        <v>0</v>
      </c>
      <c r="H19" s="343">
        <v>0</v>
      </c>
      <c r="I19" s="344">
        <v>0</v>
      </c>
      <c r="J19" s="253">
        <f t="shared" si="3"/>
        <v>0</v>
      </c>
      <c r="K19" s="343">
        <v>0</v>
      </c>
      <c r="L19" s="344">
        <v>0</v>
      </c>
      <c r="M19" s="253">
        <f t="shared" si="4"/>
        <v>0</v>
      </c>
      <c r="N19" s="254">
        <f>B19+E19+H19+K19</f>
        <v>0</v>
      </c>
      <c r="O19" s="225">
        <f>C19+F19+I19+L19</f>
        <v>0</v>
      </c>
      <c r="P19" s="255">
        <f t="shared" si="6"/>
        <v>0</v>
      </c>
      <c r="Q19" s="160"/>
    </row>
    <row r="20" spans="1:17" ht="27" customHeight="1" thickBot="1" x14ac:dyDescent="0.4">
      <c r="A20" s="793" t="s">
        <v>10</v>
      </c>
      <c r="B20" s="345">
        <f>SUM(B8:B19)</f>
        <v>8</v>
      </c>
      <c r="C20" s="345">
        <f>SUM(C8:C19)</f>
        <v>17</v>
      </c>
      <c r="D20" s="345">
        <f>SUM(D8:D19)</f>
        <v>25</v>
      </c>
      <c r="E20" s="345">
        <f>E8+E14</f>
        <v>20</v>
      </c>
      <c r="F20" s="345">
        <f>F8+F14</f>
        <v>26</v>
      </c>
      <c r="G20" s="345">
        <f>G8+G14</f>
        <v>46</v>
      </c>
      <c r="H20" s="345">
        <f t="shared" ref="H20:P20" si="8">H14+H8</f>
        <v>20</v>
      </c>
      <c r="I20" s="345">
        <f t="shared" si="8"/>
        <v>23</v>
      </c>
      <c r="J20" s="345">
        <f t="shared" si="8"/>
        <v>43</v>
      </c>
      <c r="K20" s="485">
        <f t="shared" si="8"/>
        <v>35</v>
      </c>
      <c r="L20" s="485">
        <f t="shared" si="8"/>
        <v>25</v>
      </c>
      <c r="M20" s="485">
        <f t="shared" si="8"/>
        <v>60</v>
      </c>
      <c r="N20" s="345">
        <f t="shared" si="8"/>
        <v>83</v>
      </c>
      <c r="O20" s="345">
        <f t="shared" si="8"/>
        <v>91</v>
      </c>
      <c r="P20" s="345">
        <f t="shared" si="8"/>
        <v>174</v>
      </c>
      <c r="Q20" s="160"/>
    </row>
    <row r="21" spans="1:17" ht="25.5" customHeight="1" thickBot="1" x14ac:dyDescent="0.4">
      <c r="A21" s="793" t="s">
        <v>14</v>
      </c>
      <c r="B21" s="176"/>
      <c r="C21" s="177"/>
      <c r="D21" s="178"/>
      <c r="E21" s="179"/>
      <c r="F21" s="179"/>
      <c r="G21" s="180"/>
      <c r="H21" s="181"/>
      <c r="I21" s="179"/>
      <c r="J21" s="182"/>
      <c r="K21" s="179"/>
      <c r="L21" s="179"/>
      <c r="M21" s="182"/>
      <c r="N21" s="787"/>
      <c r="O21" s="177"/>
      <c r="P21" s="182"/>
      <c r="Q21" s="161"/>
    </row>
    <row r="22" spans="1:17" ht="32.25" customHeight="1" thickBot="1" x14ac:dyDescent="0.4">
      <c r="A22" s="793" t="s">
        <v>9</v>
      </c>
      <c r="B22" s="183"/>
      <c r="C22" s="184"/>
      <c r="D22" s="185"/>
      <c r="E22" s="186"/>
      <c r="F22" s="184"/>
      <c r="G22" s="187"/>
      <c r="H22" s="183"/>
      <c r="I22" s="194" t="s">
        <v>5</v>
      </c>
      <c r="J22" s="185"/>
      <c r="K22" s="186"/>
      <c r="L22" s="184"/>
      <c r="M22" s="185"/>
      <c r="N22" s="788"/>
      <c r="O22" s="188"/>
      <c r="P22" s="189"/>
      <c r="Q22" s="154"/>
    </row>
    <row r="23" spans="1:17" ht="45" customHeight="1" thickBot="1" x14ac:dyDescent="0.4">
      <c r="A23" s="822" t="s">
        <v>51</v>
      </c>
      <c r="B23" s="195">
        <v>0</v>
      </c>
      <c r="C23" s="195">
        <v>0</v>
      </c>
      <c r="D23" s="195">
        <f>B23+C23</f>
        <v>0</v>
      </c>
      <c r="E23" s="195">
        <v>18</v>
      </c>
      <c r="F23" s="195">
        <v>23</v>
      </c>
      <c r="G23" s="195">
        <f t="shared" ref="G23:G28" si="9">E23+F23</f>
        <v>41</v>
      </c>
      <c r="H23" s="195">
        <v>20</v>
      </c>
      <c r="I23" s="195">
        <v>24</v>
      </c>
      <c r="J23" s="195">
        <f>H23+I23</f>
        <v>44</v>
      </c>
      <c r="K23" s="195">
        <v>37</v>
      </c>
      <c r="L23" s="195">
        <v>25</v>
      </c>
      <c r="M23" s="195">
        <f>K23+L23</f>
        <v>62</v>
      </c>
      <c r="N23" s="195">
        <f>SUM(N24:N28)</f>
        <v>82</v>
      </c>
      <c r="O23" s="195">
        <f>SUM(O24:O28)</f>
        <v>91</v>
      </c>
      <c r="P23" s="195">
        <f>SUM(P24:P28)</f>
        <v>173</v>
      </c>
      <c r="Q23" s="154"/>
    </row>
    <row r="24" spans="1:17" ht="41.25" customHeight="1" x14ac:dyDescent="0.35">
      <c r="A24" s="475" t="s">
        <v>18</v>
      </c>
      <c r="B24" s="346">
        <v>8</v>
      </c>
      <c r="C24" s="347">
        <v>0</v>
      </c>
      <c r="D24" s="348">
        <f>B24+C24</f>
        <v>8</v>
      </c>
      <c r="E24" s="486">
        <v>7</v>
      </c>
      <c r="F24" s="347">
        <v>5</v>
      </c>
      <c r="G24" s="353">
        <f t="shared" si="9"/>
        <v>12</v>
      </c>
      <c r="H24" s="346">
        <v>10</v>
      </c>
      <c r="I24" s="347">
        <v>2</v>
      </c>
      <c r="J24" s="348">
        <f t="shared" ref="J24:J29" si="10">H24+I24</f>
        <v>12</v>
      </c>
      <c r="K24" s="486">
        <v>8</v>
      </c>
      <c r="L24" s="347">
        <v>0</v>
      </c>
      <c r="M24" s="632">
        <v>8</v>
      </c>
      <c r="N24" s="487">
        <f t="shared" ref="N24:O34" si="11">B24+E24+H24+K24</f>
        <v>33</v>
      </c>
      <c r="O24" s="488">
        <f t="shared" si="11"/>
        <v>7</v>
      </c>
      <c r="P24" s="489">
        <f t="shared" ref="P24:P34" si="12">N24+O24</f>
        <v>40</v>
      </c>
      <c r="Q24" s="154"/>
    </row>
    <row r="25" spans="1:17" ht="43.5" customHeight="1" x14ac:dyDescent="0.35">
      <c r="A25" s="237" t="s">
        <v>77</v>
      </c>
      <c r="B25" s="341">
        <v>0</v>
      </c>
      <c r="C25" s="342">
        <v>0</v>
      </c>
      <c r="D25" s="173">
        <f>B25+C25</f>
        <v>0</v>
      </c>
      <c r="E25" s="490">
        <v>12</v>
      </c>
      <c r="F25" s="342">
        <v>6</v>
      </c>
      <c r="G25" s="175">
        <f t="shared" si="9"/>
        <v>18</v>
      </c>
      <c r="H25" s="341">
        <v>10</v>
      </c>
      <c r="I25" s="342">
        <v>1</v>
      </c>
      <c r="J25" s="173">
        <f t="shared" si="10"/>
        <v>11</v>
      </c>
      <c r="K25" s="490">
        <v>13</v>
      </c>
      <c r="L25" s="342">
        <v>8</v>
      </c>
      <c r="M25" s="633">
        <f>K25+L25</f>
        <v>21</v>
      </c>
      <c r="N25" s="120">
        <f t="shared" si="11"/>
        <v>35</v>
      </c>
      <c r="O25" s="488">
        <f t="shared" si="11"/>
        <v>15</v>
      </c>
      <c r="P25" s="489">
        <f t="shared" si="12"/>
        <v>50</v>
      </c>
      <c r="Q25" s="154"/>
    </row>
    <row r="26" spans="1:17" ht="45" customHeight="1" x14ac:dyDescent="0.35">
      <c r="A26" s="237" t="s">
        <v>78</v>
      </c>
      <c r="B26" s="341">
        <v>0</v>
      </c>
      <c r="C26" s="342">
        <v>17</v>
      </c>
      <c r="D26" s="173">
        <v>0</v>
      </c>
      <c r="E26" s="490">
        <v>0</v>
      </c>
      <c r="F26" s="342">
        <v>15</v>
      </c>
      <c r="G26" s="175">
        <f t="shared" si="9"/>
        <v>15</v>
      </c>
      <c r="H26" s="341">
        <v>0</v>
      </c>
      <c r="I26" s="342">
        <v>15</v>
      </c>
      <c r="J26" s="173">
        <f t="shared" si="10"/>
        <v>15</v>
      </c>
      <c r="K26" s="490">
        <v>14</v>
      </c>
      <c r="L26" s="342">
        <v>8</v>
      </c>
      <c r="M26" s="633">
        <f>K26+L26</f>
        <v>22</v>
      </c>
      <c r="N26" s="120">
        <f t="shared" si="11"/>
        <v>14</v>
      </c>
      <c r="O26" s="121">
        <f t="shared" si="11"/>
        <v>55</v>
      </c>
      <c r="P26" s="122">
        <f t="shared" si="12"/>
        <v>69</v>
      </c>
      <c r="Q26" s="154"/>
    </row>
    <row r="27" spans="1:17" ht="45" customHeight="1" x14ac:dyDescent="0.35">
      <c r="A27" s="237" t="s">
        <v>20</v>
      </c>
      <c r="B27" s="341">
        <v>0</v>
      </c>
      <c r="C27" s="342">
        <v>0</v>
      </c>
      <c r="D27" s="173">
        <f>B27+C27</f>
        <v>0</v>
      </c>
      <c r="E27" s="490">
        <v>0</v>
      </c>
      <c r="F27" s="342">
        <v>0</v>
      </c>
      <c r="G27" s="175">
        <f t="shared" si="9"/>
        <v>0</v>
      </c>
      <c r="H27" s="341">
        <v>0</v>
      </c>
      <c r="I27" s="342">
        <v>0</v>
      </c>
      <c r="J27" s="173">
        <v>0</v>
      </c>
      <c r="K27" s="490">
        <v>0</v>
      </c>
      <c r="L27" s="342">
        <v>9</v>
      </c>
      <c r="M27" s="633">
        <f>K27+L27</f>
        <v>9</v>
      </c>
      <c r="N27" s="120">
        <f t="shared" si="11"/>
        <v>0</v>
      </c>
      <c r="O27" s="121">
        <f t="shared" si="11"/>
        <v>9</v>
      </c>
      <c r="P27" s="122">
        <f t="shared" si="12"/>
        <v>9</v>
      </c>
      <c r="Q27" s="154"/>
    </row>
    <row r="28" spans="1:17" ht="34.5" customHeight="1" thickBot="1" x14ac:dyDescent="0.4">
      <c r="A28" s="237" t="s">
        <v>21</v>
      </c>
      <c r="B28" s="349">
        <f>B43++B57</f>
        <v>0</v>
      </c>
      <c r="C28" s="350">
        <v>0</v>
      </c>
      <c r="D28" s="351">
        <f>B28+C28</f>
        <v>0</v>
      </c>
      <c r="E28" s="491">
        <f>E43++E57</f>
        <v>0</v>
      </c>
      <c r="F28" s="350">
        <v>0</v>
      </c>
      <c r="G28" s="354">
        <f t="shared" si="9"/>
        <v>0</v>
      </c>
      <c r="H28" s="349">
        <f>H43++H57</f>
        <v>0</v>
      </c>
      <c r="I28" s="350">
        <v>5</v>
      </c>
      <c r="J28" s="351">
        <f t="shared" si="10"/>
        <v>5</v>
      </c>
      <c r="K28" s="491">
        <v>0</v>
      </c>
      <c r="L28" s="350">
        <v>0</v>
      </c>
      <c r="M28" s="634">
        <f>K28+L28</f>
        <v>0</v>
      </c>
      <c r="N28" s="651">
        <f t="shared" si="11"/>
        <v>0</v>
      </c>
      <c r="O28" s="219">
        <f t="shared" si="11"/>
        <v>5</v>
      </c>
      <c r="P28" s="220">
        <f t="shared" si="12"/>
        <v>5</v>
      </c>
      <c r="Q28" s="154"/>
    </row>
    <row r="29" spans="1:17" ht="41.25" customHeight="1" thickBot="1" x14ac:dyDescent="0.4">
      <c r="A29" s="1013" t="s">
        <v>52</v>
      </c>
      <c r="B29" s="195">
        <v>0</v>
      </c>
      <c r="C29" s="337">
        <v>0</v>
      </c>
      <c r="D29" s="338">
        <f>C29+B29</f>
        <v>0</v>
      </c>
      <c r="E29" s="492">
        <v>0</v>
      </c>
      <c r="F29" s="337">
        <v>0</v>
      </c>
      <c r="G29" s="352">
        <v>0</v>
      </c>
      <c r="H29" s="277">
        <v>0</v>
      </c>
      <c r="I29" s="337">
        <v>0</v>
      </c>
      <c r="J29" s="820">
        <f t="shared" si="10"/>
        <v>0</v>
      </c>
      <c r="K29" s="493">
        <v>0</v>
      </c>
      <c r="L29" s="337">
        <v>0</v>
      </c>
      <c r="M29" s="492">
        <f>SUM(K29:L29)</f>
        <v>0</v>
      </c>
      <c r="N29" s="193">
        <f t="shared" si="11"/>
        <v>0</v>
      </c>
      <c r="O29" s="221">
        <f t="shared" si="11"/>
        <v>0</v>
      </c>
      <c r="P29" s="222">
        <f t="shared" si="12"/>
        <v>0</v>
      </c>
      <c r="Q29" s="154"/>
    </row>
    <row r="30" spans="1:17" ht="41.25" customHeight="1" x14ac:dyDescent="0.35">
      <c r="A30" s="475" t="s">
        <v>18</v>
      </c>
      <c r="B30" s="346">
        <v>0</v>
      </c>
      <c r="C30" s="347">
        <v>0</v>
      </c>
      <c r="D30" s="348">
        <v>0</v>
      </c>
      <c r="E30" s="494">
        <v>0</v>
      </c>
      <c r="F30" s="347">
        <v>0</v>
      </c>
      <c r="G30" s="495">
        <v>0</v>
      </c>
      <c r="H30" s="496">
        <v>0</v>
      </c>
      <c r="I30" s="347">
        <v>0</v>
      </c>
      <c r="J30" s="821">
        <v>0</v>
      </c>
      <c r="K30" s="494">
        <v>0</v>
      </c>
      <c r="L30" s="347">
        <v>0</v>
      </c>
      <c r="M30" s="497">
        <v>0</v>
      </c>
      <c r="N30" s="487">
        <f t="shared" si="11"/>
        <v>0</v>
      </c>
      <c r="O30" s="488">
        <f t="shared" si="11"/>
        <v>0</v>
      </c>
      <c r="P30" s="489">
        <f t="shared" si="12"/>
        <v>0</v>
      </c>
      <c r="Q30" s="154"/>
    </row>
    <row r="31" spans="1:17" ht="48.75" customHeight="1" x14ac:dyDescent="0.35">
      <c r="A31" s="237" t="s">
        <v>77</v>
      </c>
      <c r="B31" s="341">
        <v>0</v>
      </c>
      <c r="C31" s="342">
        <v>0</v>
      </c>
      <c r="D31" s="173">
        <v>0</v>
      </c>
      <c r="E31" s="498">
        <v>0</v>
      </c>
      <c r="F31" s="342">
        <v>0</v>
      </c>
      <c r="G31" s="190">
        <v>0</v>
      </c>
      <c r="H31" s="499">
        <v>0</v>
      </c>
      <c r="I31" s="342">
        <v>0</v>
      </c>
      <c r="J31" s="789">
        <v>0</v>
      </c>
      <c r="K31" s="498">
        <v>0</v>
      </c>
      <c r="L31" s="342">
        <v>0</v>
      </c>
      <c r="M31" s="174">
        <v>0</v>
      </c>
      <c r="N31" s="120">
        <f t="shared" si="11"/>
        <v>0</v>
      </c>
      <c r="O31" s="121">
        <f t="shared" si="11"/>
        <v>0</v>
      </c>
      <c r="P31" s="122">
        <f t="shared" si="12"/>
        <v>0</v>
      </c>
      <c r="Q31" s="154"/>
    </row>
    <row r="32" spans="1:17" ht="41.25" customHeight="1" x14ac:dyDescent="0.35">
      <c r="A32" s="237" t="s">
        <v>78</v>
      </c>
      <c r="B32" s="341">
        <v>0</v>
      </c>
      <c r="C32" s="342">
        <v>0</v>
      </c>
      <c r="D32" s="173">
        <v>0</v>
      </c>
      <c r="E32" s="498">
        <v>0</v>
      </c>
      <c r="F32" s="342">
        <v>0</v>
      </c>
      <c r="G32" s="190">
        <v>0</v>
      </c>
      <c r="H32" s="499">
        <v>0</v>
      </c>
      <c r="I32" s="342">
        <v>0</v>
      </c>
      <c r="J32" s="789">
        <v>0</v>
      </c>
      <c r="K32" s="498">
        <v>0</v>
      </c>
      <c r="L32" s="342">
        <v>0</v>
      </c>
      <c r="M32" s="174">
        <v>0</v>
      </c>
      <c r="N32" s="120">
        <f t="shared" si="11"/>
        <v>0</v>
      </c>
      <c r="O32" s="121">
        <f t="shared" si="11"/>
        <v>0</v>
      </c>
      <c r="P32" s="122">
        <f t="shared" si="12"/>
        <v>0</v>
      </c>
      <c r="Q32" s="154"/>
    </row>
    <row r="33" spans="1:17" ht="51" customHeight="1" x14ac:dyDescent="0.35">
      <c r="A33" s="237" t="s">
        <v>20</v>
      </c>
      <c r="B33" s="341">
        <v>0</v>
      </c>
      <c r="C33" s="342">
        <v>0</v>
      </c>
      <c r="D33" s="173">
        <f>C33+B33</f>
        <v>0</v>
      </c>
      <c r="E33" s="498">
        <v>0</v>
      </c>
      <c r="F33" s="342">
        <v>0</v>
      </c>
      <c r="G33" s="190">
        <f>SUM(E33:F33)</f>
        <v>0</v>
      </c>
      <c r="H33" s="499">
        <v>0</v>
      </c>
      <c r="I33" s="342">
        <v>0</v>
      </c>
      <c r="J33" s="789">
        <f>H33+I33</f>
        <v>0</v>
      </c>
      <c r="K33" s="498">
        <v>0</v>
      </c>
      <c r="L33" s="342">
        <v>0</v>
      </c>
      <c r="M33" s="174">
        <f>SUM(K33:L33)</f>
        <v>0</v>
      </c>
      <c r="N33" s="120">
        <f t="shared" si="11"/>
        <v>0</v>
      </c>
      <c r="O33" s="121">
        <f t="shared" si="11"/>
        <v>0</v>
      </c>
      <c r="P33" s="122">
        <f t="shared" si="12"/>
        <v>0</v>
      </c>
      <c r="Q33" s="154"/>
    </row>
    <row r="34" spans="1:17" ht="30.75" customHeight="1" thickBot="1" x14ac:dyDescent="0.4">
      <c r="A34" s="237" t="s">
        <v>21</v>
      </c>
      <c r="B34" s="341">
        <v>0</v>
      </c>
      <c r="C34" s="342">
        <v>0</v>
      </c>
      <c r="D34" s="173">
        <f>C34+B34</f>
        <v>0</v>
      </c>
      <c r="E34" s="498">
        <v>0</v>
      </c>
      <c r="F34" s="342">
        <v>0</v>
      </c>
      <c r="G34" s="190">
        <f>SUM(E34:F34)</f>
        <v>0</v>
      </c>
      <c r="H34" s="499">
        <v>0</v>
      </c>
      <c r="I34" s="342">
        <v>0</v>
      </c>
      <c r="J34" s="789">
        <f>H34+I34</f>
        <v>0</v>
      </c>
      <c r="K34" s="498">
        <v>0</v>
      </c>
      <c r="L34" s="342">
        <v>0</v>
      </c>
      <c r="M34" s="174">
        <f>SUM(K34:L34)</f>
        <v>0</v>
      </c>
      <c r="N34" s="120">
        <f t="shared" si="11"/>
        <v>0</v>
      </c>
      <c r="O34" s="121">
        <f t="shared" si="11"/>
        <v>0</v>
      </c>
      <c r="P34" s="122">
        <f t="shared" si="12"/>
        <v>0</v>
      </c>
      <c r="Q34" s="154"/>
    </row>
    <row r="35" spans="1:17" ht="39.75" customHeight="1" thickBot="1" x14ac:dyDescent="0.4">
      <c r="A35" s="238" t="s">
        <v>6</v>
      </c>
      <c r="B35" s="195">
        <f>B23</f>
        <v>0</v>
      </c>
      <c r="C35" s="195">
        <f t="shared" ref="C35:O35" si="13">C23</f>
        <v>0</v>
      </c>
      <c r="D35" s="195">
        <f t="shared" si="13"/>
        <v>0</v>
      </c>
      <c r="E35" s="195">
        <f t="shared" si="13"/>
        <v>18</v>
      </c>
      <c r="F35" s="195">
        <f t="shared" si="13"/>
        <v>23</v>
      </c>
      <c r="G35" s="195">
        <f t="shared" si="13"/>
        <v>41</v>
      </c>
      <c r="H35" s="195">
        <f t="shared" si="13"/>
        <v>20</v>
      </c>
      <c r="I35" s="195">
        <f t="shared" si="13"/>
        <v>24</v>
      </c>
      <c r="J35" s="195">
        <f t="shared" si="13"/>
        <v>44</v>
      </c>
      <c r="K35" s="195">
        <f t="shared" si="13"/>
        <v>37</v>
      </c>
      <c r="L35" s="195">
        <f t="shared" si="13"/>
        <v>25</v>
      </c>
      <c r="M35" s="195">
        <f t="shared" si="13"/>
        <v>62</v>
      </c>
      <c r="N35" s="195">
        <f t="shared" si="13"/>
        <v>82</v>
      </c>
      <c r="O35" s="195">
        <f t="shared" si="13"/>
        <v>91</v>
      </c>
      <c r="P35" s="195">
        <f>P23</f>
        <v>173</v>
      </c>
      <c r="Q35" s="162"/>
    </row>
    <row r="36" spans="1:17" ht="32.25" customHeight="1" thickBot="1" x14ac:dyDescent="0.4">
      <c r="A36" s="239" t="s">
        <v>15</v>
      </c>
      <c r="B36" s="240"/>
      <c r="C36" s="241"/>
      <c r="D36" s="242"/>
      <c r="E36" s="243"/>
      <c r="F36" s="241"/>
      <c r="G36" s="244"/>
      <c r="H36" s="183"/>
      <c r="I36" s="184"/>
      <c r="J36" s="185"/>
      <c r="K36" s="186"/>
      <c r="L36" s="184"/>
      <c r="M36" s="187"/>
      <c r="N36" s="245"/>
      <c r="O36" s="246"/>
      <c r="P36" s="247"/>
      <c r="Q36" s="163"/>
    </row>
    <row r="37" spans="1:17" ht="46.5" customHeight="1" thickBot="1" x14ac:dyDescent="0.4">
      <c r="A37" s="823" t="s">
        <v>51</v>
      </c>
      <c r="B37" s="195">
        <f t="shared" ref="B37:D49" si="14">B23-B23</f>
        <v>0</v>
      </c>
      <c r="C37" s="337">
        <f t="shared" si="14"/>
        <v>0</v>
      </c>
      <c r="D37" s="352">
        <f t="shared" si="14"/>
        <v>0</v>
      </c>
      <c r="E37" s="195">
        <v>1</v>
      </c>
      <c r="F37" s="337">
        <v>0</v>
      </c>
      <c r="G37" s="338">
        <f>E37+F37</f>
        <v>1</v>
      </c>
      <c r="H37" s="492">
        <v>0</v>
      </c>
      <c r="I37" s="337">
        <v>0</v>
      </c>
      <c r="J37" s="338">
        <v>0</v>
      </c>
      <c r="K37" s="195">
        <v>0</v>
      </c>
      <c r="L37" s="337">
        <v>0</v>
      </c>
      <c r="M37" s="352">
        <v>0</v>
      </c>
      <c r="N37" s="191">
        <v>1</v>
      </c>
      <c r="O37" s="221">
        <f>C37+F37+I37+L37</f>
        <v>0</v>
      </c>
      <c r="P37" s="484">
        <v>1</v>
      </c>
      <c r="Q37" s="163"/>
    </row>
    <row r="38" spans="1:17" ht="33" customHeight="1" x14ac:dyDescent="0.35">
      <c r="A38" s="476" t="s">
        <v>18</v>
      </c>
      <c r="B38" s="346">
        <f t="shared" si="14"/>
        <v>0</v>
      </c>
      <c r="C38" s="347">
        <f t="shared" si="14"/>
        <v>0</v>
      </c>
      <c r="D38" s="353">
        <f t="shared" si="14"/>
        <v>0</v>
      </c>
      <c r="E38" s="346">
        <v>0</v>
      </c>
      <c r="F38" s="347">
        <v>0</v>
      </c>
      <c r="G38" s="348">
        <f t="shared" ref="G38:G49" si="15">E38+F38</f>
        <v>0</v>
      </c>
      <c r="H38" s="486">
        <f t="shared" ref="H38:M38" si="16">H9-H24</f>
        <v>0</v>
      </c>
      <c r="I38" s="347">
        <f t="shared" si="16"/>
        <v>0</v>
      </c>
      <c r="J38" s="348">
        <f t="shared" si="16"/>
        <v>0</v>
      </c>
      <c r="K38" s="346">
        <f t="shared" si="16"/>
        <v>0</v>
      </c>
      <c r="L38" s="347">
        <f t="shared" si="16"/>
        <v>0</v>
      </c>
      <c r="M38" s="353">
        <f t="shared" si="16"/>
        <v>0</v>
      </c>
      <c r="N38" s="500">
        <f t="shared" ref="N38:O48" si="17">B38+E38+H38+K38</f>
        <v>0</v>
      </c>
      <c r="O38" s="488">
        <f t="shared" si="17"/>
        <v>0</v>
      </c>
      <c r="P38" s="501">
        <f t="shared" ref="P38:P48" si="18">N38+O38</f>
        <v>0</v>
      </c>
      <c r="Q38" s="163"/>
    </row>
    <row r="39" spans="1:17" ht="39" customHeight="1" x14ac:dyDescent="0.35">
      <c r="A39" s="477" t="s">
        <v>77</v>
      </c>
      <c r="B39" s="341">
        <f t="shared" si="14"/>
        <v>0</v>
      </c>
      <c r="C39" s="342">
        <f t="shared" si="14"/>
        <v>0</v>
      </c>
      <c r="D39" s="175">
        <f t="shared" si="14"/>
        <v>0</v>
      </c>
      <c r="E39" s="341">
        <v>1</v>
      </c>
      <c r="F39" s="342">
        <v>0</v>
      </c>
      <c r="G39" s="173">
        <f t="shared" si="15"/>
        <v>1</v>
      </c>
      <c r="H39" s="490">
        <v>0</v>
      </c>
      <c r="I39" s="342">
        <v>0</v>
      </c>
      <c r="J39" s="173">
        <v>0</v>
      </c>
      <c r="K39" s="341">
        <v>0</v>
      </c>
      <c r="L39" s="342">
        <f>L10-L25</f>
        <v>0</v>
      </c>
      <c r="M39" s="175">
        <v>0</v>
      </c>
      <c r="N39" s="250">
        <f t="shared" si="17"/>
        <v>1</v>
      </c>
      <c r="O39" s="121">
        <v>0</v>
      </c>
      <c r="P39" s="251">
        <f t="shared" si="18"/>
        <v>1</v>
      </c>
      <c r="Q39" s="163"/>
    </row>
    <row r="40" spans="1:17" ht="40.5" customHeight="1" x14ac:dyDescent="0.35">
      <c r="A40" s="477" t="s">
        <v>78</v>
      </c>
      <c r="B40" s="341">
        <f t="shared" si="14"/>
        <v>0</v>
      </c>
      <c r="C40" s="342">
        <f t="shared" si="14"/>
        <v>0</v>
      </c>
      <c r="D40" s="175">
        <f t="shared" si="14"/>
        <v>0</v>
      </c>
      <c r="E40" s="341">
        <f t="shared" ref="E40:E48" si="19">E26-E11</f>
        <v>0</v>
      </c>
      <c r="F40" s="342">
        <v>0</v>
      </c>
      <c r="G40" s="173">
        <f t="shared" si="15"/>
        <v>0</v>
      </c>
      <c r="H40" s="490">
        <f t="shared" ref="H40:M40" si="20">H11-H26</f>
        <v>0</v>
      </c>
      <c r="I40" s="342">
        <f t="shared" si="20"/>
        <v>0</v>
      </c>
      <c r="J40" s="173">
        <f t="shared" si="20"/>
        <v>0</v>
      </c>
      <c r="K40" s="341">
        <f t="shared" si="20"/>
        <v>0</v>
      </c>
      <c r="L40" s="342">
        <f t="shared" si="20"/>
        <v>0</v>
      </c>
      <c r="M40" s="175">
        <f t="shared" si="20"/>
        <v>0</v>
      </c>
      <c r="N40" s="250">
        <f t="shared" si="17"/>
        <v>0</v>
      </c>
      <c r="O40" s="121">
        <f t="shared" si="17"/>
        <v>0</v>
      </c>
      <c r="P40" s="251">
        <f t="shared" si="18"/>
        <v>0</v>
      </c>
      <c r="Q40" s="162"/>
    </row>
    <row r="41" spans="1:17" ht="46.5" customHeight="1" x14ac:dyDescent="0.35">
      <c r="A41" s="477" t="s">
        <v>20</v>
      </c>
      <c r="B41" s="341">
        <f t="shared" si="14"/>
        <v>0</v>
      </c>
      <c r="C41" s="342">
        <f t="shared" si="14"/>
        <v>0</v>
      </c>
      <c r="D41" s="175">
        <f t="shared" si="14"/>
        <v>0</v>
      </c>
      <c r="E41" s="341">
        <f t="shared" si="19"/>
        <v>0</v>
      </c>
      <c r="F41" s="342">
        <f t="shared" ref="F41:M42" si="21">F12-F27</f>
        <v>0</v>
      </c>
      <c r="G41" s="173">
        <f t="shared" si="15"/>
        <v>0</v>
      </c>
      <c r="H41" s="490">
        <f t="shared" si="21"/>
        <v>0</v>
      </c>
      <c r="I41" s="342">
        <f t="shared" si="21"/>
        <v>0</v>
      </c>
      <c r="J41" s="173">
        <f t="shared" si="21"/>
        <v>0</v>
      </c>
      <c r="K41" s="341">
        <f t="shared" si="21"/>
        <v>0</v>
      </c>
      <c r="L41" s="342">
        <f t="shared" si="21"/>
        <v>0</v>
      </c>
      <c r="M41" s="175">
        <f t="shared" si="21"/>
        <v>0</v>
      </c>
      <c r="N41" s="250">
        <f t="shared" si="17"/>
        <v>0</v>
      </c>
      <c r="O41" s="121">
        <f t="shared" si="17"/>
        <v>0</v>
      </c>
      <c r="P41" s="251">
        <f t="shared" si="18"/>
        <v>0</v>
      </c>
      <c r="Q41" s="162"/>
    </row>
    <row r="42" spans="1:17" ht="30.75" customHeight="1" thickBot="1" x14ac:dyDescent="0.4">
      <c r="A42" s="477" t="s">
        <v>21</v>
      </c>
      <c r="B42" s="349">
        <f t="shared" si="14"/>
        <v>0</v>
      </c>
      <c r="C42" s="350">
        <f t="shared" si="14"/>
        <v>0</v>
      </c>
      <c r="D42" s="354">
        <f t="shared" si="14"/>
        <v>0</v>
      </c>
      <c r="E42" s="349">
        <f t="shared" si="19"/>
        <v>0</v>
      </c>
      <c r="F42" s="350">
        <v>0</v>
      </c>
      <c r="G42" s="351">
        <f t="shared" si="15"/>
        <v>0</v>
      </c>
      <c r="H42" s="491">
        <f t="shared" si="21"/>
        <v>0</v>
      </c>
      <c r="I42" s="350">
        <f t="shared" si="21"/>
        <v>0</v>
      </c>
      <c r="J42" s="351">
        <f t="shared" si="21"/>
        <v>0</v>
      </c>
      <c r="K42" s="349">
        <f t="shared" si="21"/>
        <v>0</v>
      </c>
      <c r="L42" s="350">
        <f t="shared" si="21"/>
        <v>0</v>
      </c>
      <c r="M42" s="354">
        <f t="shared" si="21"/>
        <v>0</v>
      </c>
      <c r="N42" s="502">
        <f t="shared" si="17"/>
        <v>0</v>
      </c>
      <c r="O42" s="219">
        <f t="shared" si="17"/>
        <v>0</v>
      </c>
      <c r="P42" s="503">
        <f t="shared" si="18"/>
        <v>0</v>
      </c>
      <c r="Q42" s="162"/>
    </row>
    <row r="43" spans="1:17" ht="47.25" customHeight="1" thickBot="1" x14ac:dyDescent="0.4">
      <c r="A43" s="1334" t="s">
        <v>52</v>
      </c>
      <c r="B43" s="195">
        <f t="shared" si="14"/>
        <v>0</v>
      </c>
      <c r="C43" s="337">
        <f t="shared" si="14"/>
        <v>0</v>
      </c>
      <c r="D43" s="352">
        <f t="shared" si="14"/>
        <v>0</v>
      </c>
      <c r="E43" s="195">
        <f t="shared" si="19"/>
        <v>0</v>
      </c>
      <c r="F43" s="337">
        <f t="shared" ref="F43:M48" si="22">F14-F29</f>
        <v>0</v>
      </c>
      <c r="G43" s="338">
        <f t="shared" si="15"/>
        <v>0</v>
      </c>
      <c r="H43" s="492">
        <f t="shared" si="22"/>
        <v>0</v>
      </c>
      <c r="I43" s="337">
        <f t="shared" si="22"/>
        <v>0</v>
      </c>
      <c r="J43" s="338">
        <f t="shared" si="22"/>
        <v>0</v>
      </c>
      <c r="K43" s="195">
        <f t="shared" si="22"/>
        <v>0</v>
      </c>
      <c r="L43" s="337">
        <f t="shared" si="22"/>
        <v>0</v>
      </c>
      <c r="M43" s="352">
        <f t="shared" si="22"/>
        <v>0</v>
      </c>
      <c r="N43" s="191">
        <v>1</v>
      </c>
      <c r="O43" s="221">
        <f t="shared" si="17"/>
        <v>0</v>
      </c>
      <c r="P43" s="484">
        <f t="shared" si="18"/>
        <v>1</v>
      </c>
      <c r="Q43" s="162"/>
    </row>
    <row r="44" spans="1:17" ht="48" customHeight="1" x14ac:dyDescent="0.35">
      <c r="A44" s="475" t="s">
        <v>18</v>
      </c>
      <c r="B44" s="346">
        <f t="shared" si="14"/>
        <v>0</v>
      </c>
      <c r="C44" s="347">
        <f t="shared" si="14"/>
        <v>0</v>
      </c>
      <c r="D44" s="353">
        <f t="shared" si="14"/>
        <v>0</v>
      </c>
      <c r="E44" s="346">
        <f t="shared" si="19"/>
        <v>0</v>
      </c>
      <c r="F44" s="347">
        <f t="shared" si="22"/>
        <v>0</v>
      </c>
      <c r="G44" s="348">
        <f t="shared" si="15"/>
        <v>0</v>
      </c>
      <c r="H44" s="486">
        <f t="shared" si="22"/>
        <v>0</v>
      </c>
      <c r="I44" s="347">
        <f t="shared" si="22"/>
        <v>0</v>
      </c>
      <c r="J44" s="348">
        <f t="shared" si="22"/>
        <v>0</v>
      </c>
      <c r="K44" s="346">
        <f t="shared" si="22"/>
        <v>0</v>
      </c>
      <c r="L44" s="347">
        <f t="shared" si="22"/>
        <v>0</v>
      </c>
      <c r="M44" s="353">
        <f t="shared" si="22"/>
        <v>0</v>
      </c>
      <c r="N44" s="500">
        <f t="shared" si="17"/>
        <v>0</v>
      </c>
      <c r="O44" s="488">
        <f t="shared" si="17"/>
        <v>0</v>
      </c>
      <c r="P44" s="501">
        <f t="shared" si="18"/>
        <v>0</v>
      </c>
      <c r="Q44" s="162"/>
    </row>
    <row r="45" spans="1:17" ht="34.5" customHeight="1" x14ac:dyDescent="0.35">
      <c r="A45" s="237" t="s">
        <v>77</v>
      </c>
      <c r="B45" s="341">
        <f t="shared" si="14"/>
        <v>0</v>
      </c>
      <c r="C45" s="342">
        <f t="shared" si="14"/>
        <v>0</v>
      </c>
      <c r="D45" s="175">
        <f t="shared" si="14"/>
        <v>0</v>
      </c>
      <c r="E45" s="341">
        <f t="shared" si="19"/>
        <v>0</v>
      </c>
      <c r="F45" s="342">
        <f t="shared" si="22"/>
        <v>0</v>
      </c>
      <c r="G45" s="173">
        <f t="shared" si="15"/>
        <v>0</v>
      </c>
      <c r="H45" s="490">
        <f t="shared" si="22"/>
        <v>0</v>
      </c>
      <c r="I45" s="342">
        <f t="shared" si="22"/>
        <v>0</v>
      </c>
      <c r="J45" s="173">
        <f t="shared" si="22"/>
        <v>0</v>
      </c>
      <c r="K45" s="341">
        <f t="shared" si="22"/>
        <v>0</v>
      </c>
      <c r="L45" s="342">
        <f t="shared" si="22"/>
        <v>0</v>
      </c>
      <c r="M45" s="175">
        <f t="shared" si="22"/>
        <v>0</v>
      </c>
      <c r="N45" s="250">
        <f t="shared" si="17"/>
        <v>0</v>
      </c>
      <c r="O45" s="121">
        <f t="shared" si="17"/>
        <v>0</v>
      </c>
      <c r="P45" s="251">
        <f t="shared" si="18"/>
        <v>0</v>
      </c>
      <c r="Q45" s="162"/>
    </row>
    <row r="46" spans="1:17" ht="47.25" customHeight="1" x14ac:dyDescent="0.35">
      <c r="A46" s="237" t="s">
        <v>78</v>
      </c>
      <c r="B46" s="341">
        <f t="shared" si="14"/>
        <v>0</v>
      </c>
      <c r="C46" s="342">
        <f t="shared" si="14"/>
        <v>0</v>
      </c>
      <c r="D46" s="175">
        <f t="shared" si="14"/>
        <v>0</v>
      </c>
      <c r="E46" s="341">
        <f t="shared" si="19"/>
        <v>0</v>
      </c>
      <c r="F46" s="342">
        <f t="shared" si="22"/>
        <v>0</v>
      </c>
      <c r="G46" s="173">
        <f t="shared" si="15"/>
        <v>0</v>
      </c>
      <c r="H46" s="490">
        <f t="shared" si="22"/>
        <v>0</v>
      </c>
      <c r="I46" s="342">
        <f t="shared" si="22"/>
        <v>0</v>
      </c>
      <c r="J46" s="173">
        <f t="shared" si="22"/>
        <v>0</v>
      </c>
      <c r="K46" s="341">
        <f t="shared" si="22"/>
        <v>0</v>
      </c>
      <c r="L46" s="342">
        <f t="shared" si="22"/>
        <v>0</v>
      </c>
      <c r="M46" s="175">
        <f t="shared" si="22"/>
        <v>0</v>
      </c>
      <c r="N46" s="250">
        <f t="shared" si="17"/>
        <v>0</v>
      </c>
      <c r="O46" s="121">
        <f t="shared" si="17"/>
        <v>0</v>
      </c>
      <c r="P46" s="251">
        <f t="shared" si="18"/>
        <v>0</v>
      </c>
      <c r="Q46" s="154"/>
    </row>
    <row r="47" spans="1:17" ht="47.25" customHeight="1" x14ac:dyDescent="0.35">
      <c r="A47" s="237" t="s">
        <v>20</v>
      </c>
      <c r="B47" s="341">
        <f t="shared" si="14"/>
        <v>0</v>
      </c>
      <c r="C47" s="342">
        <f t="shared" si="14"/>
        <v>0</v>
      </c>
      <c r="D47" s="175">
        <f t="shared" si="14"/>
        <v>0</v>
      </c>
      <c r="E47" s="341">
        <f t="shared" si="19"/>
        <v>0</v>
      </c>
      <c r="F47" s="342">
        <f t="shared" si="22"/>
        <v>0</v>
      </c>
      <c r="G47" s="173">
        <f t="shared" si="15"/>
        <v>0</v>
      </c>
      <c r="H47" s="490">
        <f t="shared" si="22"/>
        <v>0</v>
      </c>
      <c r="I47" s="342">
        <f t="shared" si="22"/>
        <v>0</v>
      </c>
      <c r="J47" s="173">
        <f t="shared" si="22"/>
        <v>0</v>
      </c>
      <c r="K47" s="341">
        <f t="shared" si="22"/>
        <v>0</v>
      </c>
      <c r="L47" s="342">
        <f t="shared" si="22"/>
        <v>0</v>
      </c>
      <c r="M47" s="175">
        <f t="shared" si="22"/>
        <v>0</v>
      </c>
      <c r="N47" s="250">
        <f t="shared" si="17"/>
        <v>0</v>
      </c>
      <c r="O47" s="121">
        <f t="shared" si="17"/>
        <v>0</v>
      </c>
      <c r="P47" s="251">
        <f t="shared" si="18"/>
        <v>0</v>
      </c>
      <c r="Q47" s="154"/>
    </row>
    <row r="48" spans="1:17" ht="30" customHeight="1" thickBot="1" x14ac:dyDescent="0.4">
      <c r="A48" s="237" t="s">
        <v>21</v>
      </c>
      <c r="B48" s="343">
        <f t="shared" si="14"/>
        <v>0</v>
      </c>
      <c r="C48" s="344">
        <f t="shared" si="14"/>
        <v>0</v>
      </c>
      <c r="D48" s="252">
        <f t="shared" si="14"/>
        <v>0</v>
      </c>
      <c r="E48" s="343">
        <f t="shared" si="19"/>
        <v>0</v>
      </c>
      <c r="F48" s="344">
        <f t="shared" si="22"/>
        <v>0</v>
      </c>
      <c r="G48" s="253">
        <f t="shared" si="15"/>
        <v>0</v>
      </c>
      <c r="H48" s="504">
        <f t="shared" si="22"/>
        <v>0</v>
      </c>
      <c r="I48" s="344">
        <f t="shared" si="22"/>
        <v>0</v>
      </c>
      <c r="J48" s="253">
        <f t="shared" si="22"/>
        <v>0</v>
      </c>
      <c r="K48" s="343">
        <f t="shared" si="22"/>
        <v>0</v>
      </c>
      <c r="L48" s="344">
        <f t="shared" si="22"/>
        <v>0</v>
      </c>
      <c r="M48" s="252">
        <f t="shared" si="22"/>
        <v>0</v>
      </c>
      <c r="N48" s="254">
        <f t="shared" si="17"/>
        <v>0</v>
      </c>
      <c r="O48" s="225">
        <f t="shared" si="17"/>
        <v>0</v>
      </c>
      <c r="P48" s="255">
        <f t="shared" si="18"/>
        <v>0</v>
      </c>
      <c r="Q48" s="17"/>
    </row>
    <row r="49" spans="1:17" ht="52.5" customHeight="1" thickBot="1" x14ac:dyDescent="0.4">
      <c r="A49" s="238" t="s">
        <v>11</v>
      </c>
      <c r="B49" s="196">
        <f t="shared" si="14"/>
        <v>0</v>
      </c>
      <c r="C49" s="196">
        <f t="shared" si="14"/>
        <v>0</v>
      </c>
      <c r="D49" s="196">
        <f t="shared" si="14"/>
        <v>0</v>
      </c>
      <c r="E49" s="196">
        <v>1</v>
      </c>
      <c r="F49" s="196">
        <f t="shared" ref="F49:P49" si="23">F37</f>
        <v>0</v>
      </c>
      <c r="G49" s="196">
        <f t="shared" si="15"/>
        <v>1</v>
      </c>
      <c r="H49" s="196">
        <f t="shared" si="23"/>
        <v>0</v>
      </c>
      <c r="I49" s="196">
        <f t="shared" si="23"/>
        <v>0</v>
      </c>
      <c r="J49" s="196">
        <f t="shared" si="23"/>
        <v>0</v>
      </c>
      <c r="K49" s="196">
        <f t="shared" si="23"/>
        <v>0</v>
      </c>
      <c r="L49" s="196">
        <f t="shared" si="23"/>
        <v>0</v>
      </c>
      <c r="M49" s="196">
        <f t="shared" si="23"/>
        <v>0</v>
      </c>
      <c r="N49" s="196">
        <f t="shared" si="23"/>
        <v>1</v>
      </c>
      <c r="O49" s="196">
        <f t="shared" si="23"/>
        <v>0</v>
      </c>
      <c r="P49" s="196">
        <f t="shared" si="23"/>
        <v>1</v>
      </c>
      <c r="Q49" s="164"/>
    </row>
    <row r="50" spans="1:17" ht="42" customHeight="1" thickBot="1" x14ac:dyDescent="0.4">
      <c r="A50" s="256" t="s">
        <v>8</v>
      </c>
      <c r="B50" s="1333">
        <f>B35</f>
        <v>0</v>
      </c>
      <c r="C50" s="1333">
        <f t="shared" ref="C50:P50" si="24">C35</f>
        <v>0</v>
      </c>
      <c r="D50" s="1333">
        <f t="shared" si="24"/>
        <v>0</v>
      </c>
      <c r="E50" s="1333">
        <f t="shared" si="24"/>
        <v>18</v>
      </c>
      <c r="F50" s="1333">
        <f t="shared" si="24"/>
        <v>23</v>
      </c>
      <c r="G50" s="1333">
        <f t="shared" si="24"/>
        <v>41</v>
      </c>
      <c r="H50" s="1333">
        <f t="shared" si="24"/>
        <v>20</v>
      </c>
      <c r="I50" s="1333">
        <f t="shared" si="24"/>
        <v>24</v>
      </c>
      <c r="J50" s="1333">
        <f t="shared" si="24"/>
        <v>44</v>
      </c>
      <c r="K50" s="1333">
        <f t="shared" si="24"/>
        <v>37</v>
      </c>
      <c r="L50" s="1333">
        <f t="shared" si="24"/>
        <v>25</v>
      </c>
      <c r="M50" s="1333">
        <f t="shared" si="24"/>
        <v>62</v>
      </c>
      <c r="N50" s="1333">
        <f t="shared" si="24"/>
        <v>82</v>
      </c>
      <c r="O50" s="1333">
        <f t="shared" si="24"/>
        <v>91</v>
      </c>
      <c r="P50" s="196">
        <f t="shared" si="24"/>
        <v>173</v>
      </c>
      <c r="Q50" s="164"/>
    </row>
    <row r="51" spans="1:17" ht="33" customHeight="1" thickBot="1" x14ac:dyDescent="0.4">
      <c r="A51" s="239" t="s">
        <v>15</v>
      </c>
      <c r="B51" s="196">
        <f>B37+B43</f>
        <v>0</v>
      </c>
      <c r="C51" s="196">
        <f t="shared" ref="C51:O51" si="25">C37+C43</f>
        <v>0</v>
      </c>
      <c r="D51" s="196">
        <f t="shared" si="25"/>
        <v>0</v>
      </c>
      <c r="E51" s="196">
        <f t="shared" si="25"/>
        <v>1</v>
      </c>
      <c r="F51" s="196">
        <f t="shared" si="25"/>
        <v>0</v>
      </c>
      <c r="G51" s="196">
        <f t="shared" si="25"/>
        <v>1</v>
      </c>
      <c r="H51" s="196">
        <f t="shared" si="25"/>
        <v>0</v>
      </c>
      <c r="I51" s="196">
        <f t="shared" si="25"/>
        <v>0</v>
      </c>
      <c r="J51" s="196">
        <f t="shared" si="25"/>
        <v>0</v>
      </c>
      <c r="K51" s="196">
        <f t="shared" si="25"/>
        <v>0</v>
      </c>
      <c r="L51" s="196">
        <f t="shared" si="25"/>
        <v>0</v>
      </c>
      <c r="M51" s="196">
        <f t="shared" si="25"/>
        <v>0</v>
      </c>
      <c r="N51" s="196">
        <v>1</v>
      </c>
      <c r="O51" s="196">
        <f t="shared" si="25"/>
        <v>0</v>
      </c>
      <c r="P51" s="196">
        <v>1</v>
      </c>
      <c r="Q51" s="164"/>
    </row>
    <row r="52" spans="1:17" ht="42" customHeight="1" thickBot="1" x14ac:dyDescent="0.4">
      <c r="A52" s="256" t="s">
        <v>12</v>
      </c>
      <c r="B52" s="1335">
        <f t="shared" ref="B52:O52" si="26">B51+B50</f>
        <v>0</v>
      </c>
      <c r="C52" s="1335">
        <f t="shared" si="26"/>
        <v>0</v>
      </c>
      <c r="D52" s="1335">
        <f t="shared" si="26"/>
        <v>0</v>
      </c>
      <c r="E52" s="1335">
        <f t="shared" si="26"/>
        <v>19</v>
      </c>
      <c r="F52" s="1335">
        <f t="shared" si="26"/>
        <v>23</v>
      </c>
      <c r="G52" s="1335">
        <f t="shared" si="26"/>
        <v>42</v>
      </c>
      <c r="H52" s="1335">
        <f t="shared" si="26"/>
        <v>20</v>
      </c>
      <c r="I52" s="1335">
        <f t="shared" si="26"/>
        <v>24</v>
      </c>
      <c r="J52" s="1335">
        <f t="shared" si="26"/>
        <v>44</v>
      </c>
      <c r="K52" s="1335">
        <f t="shared" si="26"/>
        <v>37</v>
      </c>
      <c r="L52" s="1335">
        <f t="shared" si="26"/>
        <v>25</v>
      </c>
      <c r="M52" s="1335">
        <f t="shared" si="26"/>
        <v>62</v>
      </c>
      <c r="N52" s="1335">
        <f t="shared" si="26"/>
        <v>83</v>
      </c>
      <c r="O52" s="1335">
        <f t="shared" si="26"/>
        <v>91</v>
      </c>
      <c r="P52" s="1335">
        <f>P51+P50</f>
        <v>174</v>
      </c>
    </row>
    <row r="53" spans="1:17" ht="71.25" customHeight="1" x14ac:dyDescent="0.35">
      <c r="A53" s="631"/>
      <c r="B53" s="802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154"/>
    </row>
    <row r="54" spans="1:17" ht="45" customHeight="1" x14ac:dyDescent="0.35">
      <c r="A54" s="1232"/>
      <c r="B54" s="1232"/>
      <c r="C54" s="1232"/>
      <c r="D54" s="1232"/>
      <c r="E54" s="1232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</row>
    <row r="55" spans="1:17" x14ac:dyDescent="0.35">
      <c r="A55" s="1231"/>
      <c r="B55" s="1231"/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</row>
    <row r="56" spans="1:17" ht="45" customHeight="1" x14ac:dyDescent="0.35">
      <c r="A56" s="58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17" x14ac:dyDescent="0.35">
      <c r="A57" s="58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</row>
  </sheetData>
  <protectedRanges>
    <protectedRange sqref="A55:P55" name="Диапазон3"/>
    <protectedRange sqref="A3:P3" name="Диапазон2"/>
    <protectedRange sqref="B9:C13 E9:F13 H9:I13 K9:L13 B15:C19 E15:F19 H15:I19 K15:L19 B24:C28 E24:F28 H24:I28 K24:L28 B30:C34 E30:F34 H30:I34 K30:L34 B38:C42 E38:F42 H38:I42 K38:L42 B44:C48" name="Диапазон1_2"/>
  </protectedRanges>
  <mergeCells count="11">
    <mergeCell ref="A5:A6"/>
    <mergeCell ref="A55:P55"/>
    <mergeCell ref="A54:P54"/>
    <mergeCell ref="A1:P1"/>
    <mergeCell ref="A2:P2"/>
    <mergeCell ref="A3:P3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zoomScale="40" zoomScaleNormal="40" workbookViewId="0">
      <selection activeCell="N42" sqref="N42"/>
    </sheetView>
  </sheetViews>
  <sheetFormatPr defaultRowHeight="51.75" customHeight="1" x14ac:dyDescent="0.35"/>
  <cols>
    <col min="1" max="1" width="91.85546875" style="158" customWidth="1"/>
    <col min="2" max="2" width="21.28515625" style="158" customWidth="1"/>
    <col min="3" max="3" width="20" style="158" customWidth="1"/>
    <col min="4" max="4" width="17" style="158" customWidth="1"/>
    <col min="5" max="5" width="19" style="158" customWidth="1"/>
    <col min="6" max="6" width="17.28515625" style="158" customWidth="1"/>
    <col min="7" max="7" width="15" style="158" customWidth="1"/>
    <col min="8" max="8" width="17.140625" style="158" customWidth="1"/>
    <col min="9" max="9" width="16.42578125" style="158" customWidth="1"/>
    <col min="10" max="10" width="16.5703125" style="158" customWidth="1"/>
    <col min="11" max="11" width="20.140625" style="158" customWidth="1"/>
    <col min="12" max="12" width="17" style="158" customWidth="1"/>
    <col min="13" max="13" width="16.42578125" style="158" customWidth="1"/>
    <col min="14" max="14" width="19.140625" style="158" customWidth="1"/>
    <col min="15" max="15" width="20.140625" style="158" customWidth="1"/>
    <col min="16" max="16" width="17" style="158" customWidth="1"/>
    <col min="17" max="18" width="10.7109375" style="158" customWidth="1"/>
    <col min="19" max="19" width="9.140625" style="158"/>
    <col min="20" max="20" width="12.85546875" style="158" customWidth="1"/>
    <col min="21" max="21" width="23.42578125" style="158" customWidth="1"/>
    <col min="22" max="23" width="9.140625" style="158"/>
    <col min="24" max="24" width="10.5703125" style="158" bestFit="1" customWidth="1"/>
    <col min="25" max="25" width="11.28515625" style="158" customWidth="1"/>
    <col min="26" max="256" width="9.140625" style="158"/>
    <col min="257" max="257" width="91.85546875" style="158" customWidth="1"/>
    <col min="258" max="258" width="21.28515625" style="158" customWidth="1"/>
    <col min="259" max="259" width="20" style="158" customWidth="1"/>
    <col min="260" max="260" width="17" style="158" customWidth="1"/>
    <col min="261" max="261" width="19" style="158" customWidth="1"/>
    <col min="262" max="262" width="17.28515625" style="158" customWidth="1"/>
    <col min="263" max="263" width="15" style="158" customWidth="1"/>
    <col min="264" max="264" width="17.140625" style="158" customWidth="1"/>
    <col min="265" max="265" width="16.42578125" style="158" customWidth="1"/>
    <col min="266" max="266" width="16.5703125" style="158" customWidth="1"/>
    <col min="267" max="267" width="20.140625" style="158" customWidth="1"/>
    <col min="268" max="268" width="17" style="158" customWidth="1"/>
    <col min="269" max="269" width="16.42578125" style="158" customWidth="1"/>
    <col min="270" max="270" width="19.140625" style="158" customWidth="1"/>
    <col min="271" max="271" width="20.140625" style="158" customWidth="1"/>
    <col min="272" max="272" width="17" style="158" customWidth="1"/>
    <col min="273" max="274" width="10.7109375" style="158" customWidth="1"/>
    <col min="275" max="275" width="9.140625" style="158"/>
    <col min="276" max="276" width="12.85546875" style="158" customWidth="1"/>
    <col min="277" max="277" width="23.42578125" style="158" customWidth="1"/>
    <col min="278" max="279" width="9.140625" style="158"/>
    <col min="280" max="280" width="10.5703125" style="158" bestFit="1" customWidth="1"/>
    <col min="281" max="281" width="11.28515625" style="158" customWidth="1"/>
    <col min="282" max="512" width="9.140625" style="158"/>
    <col min="513" max="513" width="91.85546875" style="158" customWidth="1"/>
    <col min="514" max="514" width="21.28515625" style="158" customWidth="1"/>
    <col min="515" max="515" width="20" style="158" customWidth="1"/>
    <col min="516" max="516" width="17" style="158" customWidth="1"/>
    <col min="517" max="517" width="19" style="158" customWidth="1"/>
    <col min="518" max="518" width="17.28515625" style="158" customWidth="1"/>
    <col min="519" max="519" width="15" style="158" customWidth="1"/>
    <col min="520" max="520" width="17.140625" style="158" customWidth="1"/>
    <col min="521" max="521" width="16.42578125" style="158" customWidth="1"/>
    <col min="522" max="522" width="16.5703125" style="158" customWidth="1"/>
    <col min="523" max="523" width="20.140625" style="158" customWidth="1"/>
    <col min="524" max="524" width="17" style="158" customWidth="1"/>
    <col min="525" max="525" width="16.42578125" style="158" customWidth="1"/>
    <col min="526" max="526" width="19.140625" style="158" customWidth="1"/>
    <col min="527" max="527" width="20.140625" style="158" customWidth="1"/>
    <col min="528" max="528" width="17" style="158" customWidth="1"/>
    <col min="529" max="530" width="10.7109375" style="158" customWidth="1"/>
    <col min="531" max="531" width="9.140625" style="158"/>
    <col min="532" max="532" width="12.85546875" style="158" customWidth="1"/>
    <col min="533" max="533" width="23.42578125" style="158" customWidth="1"/>
    <col min="534" max="535" width="9.140625" style="158"/>
    <col min="536" max="536" width="10.5703125" style="158" bestFit="1" customWidth="1"/>
    <col min="537" max="537" width="11.28515625" style="158" customWidth="1"/>
    <col min="538" max="768" width="9.140625" style="158"/>
    <col min="769" max="769" width="91.85546875" style="158" customWidth="1"/>
    <col min="770" max="770" width="21.28515625" style="158" customWidth="1"/>
    <col min="771" max="771" width="20" style="158" customWidth="1"/>
    <col min="772" max="772" width="17" style="158" customWidth="1"/>
    <col min="773" max="773" width="19" style="158" customWidth="1"/>
    <col min="774" max="774" width="17.28515625" style="158" customWidth="1"/>
    <col min="775" max="775" width="15" style="158" customWidth="1"/>
    <col min="776" max="776" width="17.140625" style="158" customWidth="1"/>
    <col min="777" max="777" width="16.42578125" style="158" customWidth="1"/>
    <col min="778" max="778" width="16.5703125" style="158" customWidth="1"/>
    <col min="779" max="779" width="20.140625" style="158" customWidth="1"/>
    <col min="780" max="780" width="17" style="158" customWidth="1"/>
    <col min="781" max="781" width="16.42578125" style="158" customWidth="1"/>
    <col min="782" max="782" width="19.140625" style="158" customWidth="1"/>
    <col min="783" max="783" width="20.140625" style="158" customWidth="1"/>
    <col min="784" max="784" width="17" style="158" customWidth="1"/>
    <col min="785" max="786" width="10.7109375" style="158" customWidth="1"/>
    <col min="787" max="787" width="9.140625" style="158"/>
    <col min="788" max="788" width="12.85546875" style="158" customWidth="1"/>
    <col min="789" max="789" width="23.42578125" style="158" customWidth="1"/>
    <col min="790" max="791" width="9.140625" style="158"/>
    <col min="792" max="792" width="10.5703125" style="158" bestFit="1" customWidth="1"/>
    <col min="793" max="793" width="11.28515625" style="158" customWidth="1"/>
    <col min="794" max="1024" width="9.140625" style="158"/>
    <col min="1025" max="1025" width="91.85546875" style="158" customWidth="1"/>
    <col min="1026" max="1026" width="21.28515625" style="158" customWidth="1"/>
    <col min="1027" max="1027" width="20" style="158" customWidth="1"/>
    <col min="1028" max="1028" width="17" style="158" customWidth="1"/>
    <col min="1029" max="1029" width="19" style="158" customWidth="1"/>
    <col min="1030" max="1030" width="17.28515625" style="158" customWidth="1"/>
    <col min="1031" max="1031" width="15" style="158" customWidth="1"/>
    <col min="1032" max="1032" width="17.140625" style="158" customWidth="1"/>
    <col min="1033" max="1033" width="16.42578125" style="158" customWidth="1"/>
    <col min="1034" max="1034" width="16.5703125" style="158" customWidth="1"/>
    <col min="1035" max="1035" width="20.140625" style="158" customWidth="1"/>
    <col min="1036" max="1036" width="17" style="158" customWidth="1"/>
    <col min="1037" max="1037" width="16.42578125" style="158" customWidth="1"/>
    <col min="1038" max="1038" width="19.140625" style="158" customWidth="1"/>
    <col min="1039" max="1039" width="20.140625" style="158" customWidth="1"/>
    <col min="1040" max="1040" width="17" style="158" customWidth="1"/>
    <col min="1041" max="1042" width="10.7109375" style="158" customWidth="1"/>
    <col min="1043" max="1043" width="9.140625" style="158"/>
    <col min="1044" max="1044" width="12.85546875" style="158" customWidth="1"/>
    <col min="1045" max="1045" width="23.42578125" style="158" customWidth="1"/>
    <col min="1046" max="1047" width="9.140625" style="158"/>
    <col min="1048" max="1048" width="10.5703125" style="158" bestFit="1" customWidth="1"/>
    <col min="1049" max="1049" width="11.28515625" style="158" customWidth="1"/>
    <col min="1050" max="1280" width="9.140625" style="158"/>
    <col min="1281" max="1281" width="91.85546875" style="158" customWidth="1"/>
    <col min="1282" max="1282" width="21.28515625" style="158" customWidth="1"/>
    <col min="1283" max="1283" width="20" style="158" customWidth="1"/>
    <col min="1284" max="1284" width="17" style="158" customWidth="1"/>
    <col min="1285" max="1285" width="19" style="158" customWidth="1"/>
    <col min="1286" max="1286" width="17.28515625" style="158" customWidth="1"/>
    <col min="1287" max="1287" width="15" style="158" customWidth="1"/>
    <col min="1288" max="1288" width="17.140625" style="158" customWidth="1"/>
    <col min="1289" max="1289" width="16.42578125" style="158" customWidth="1"/>
    <col min="1290" max="1290" width="16.5703125" style="158" customWidth="1"/>
    <col min="1291" max="1291" width="20.140625" style="158" customWidth="1"/>
    <col min="1292" max="1292" width="17" style="158" customWidth="1"/>
    <col min="1293" max="1293" width="16.42578125" style="158" customWidth="1"/>
    <col min="1294" max="1294" width="19.140625" style="158" customWidth="1"/>
    <col min="1295" max="1295" width="20.140625" style="158" customWidth="1"/>
    <col min="1296" max="1296" width="17" style="158" customWidth="1"/>
    <col min="1297" max="1298" width="10.7109375" style="158" customWidth="1"/>
    <col min="1299" max="1299" width="9.140625" style="158"/>
    <col min="1300" max="1300" width="12.85546875" style="158" customWidth="1"/>
    <col min="1301" max="1301" width="23.42578125" style="158" customWidth="1"/>
    <col min="1302" max="1303" width="9.140625" style="158"/>
    <col min="1304" max="1304" width="10.5703125" style="158" bestFit="1" customWidth="1"/>
    <col min="1305" max="1305" width="11.28515625" style="158" customWidth="1"/>
    <col min="1306" max="1536" width="9.140625" style="158"/>
    <col min="1537" max="1537" width="91.85546875" style="158" customWidth="1"/>
    <col min="1538" max="1538" width="21.28515625" style="158" customWidth="1"/>
    <col min="1539" max="1539" width="20" style="158" customWidth="1"/>
    <col min="1540" max="1540" width="17" style="158" customWidth="1"/>
    <col min="1541" max="1541" width="19" style="158" customWidth="1"/>
    <col min="1542" max="1542" width="17.28515625" style="158" customWidth="1"/>
    <col min="1543" max="1543" width="15" style="158" customWidth="1"/>
    <col min="1544" max="1544" width="17.140625" style="158" customWidth="1"/>
    <col min="1545" max="1545" width="16.42578125" style="158" customWidth="1"/>
    <col min="1546" max="1546" width="16.5703125" style="158" customWidth="1"/>
    <col min="1547" max="1547" width="20.140625" style="158" customWidth="1"/>
    <col min="1548" max="1548" width="17" style="158" customWidth="1"/>
    <col min="1549" max="1549" width="16.42578125" style="158" customWidth="1"/>
    <col min="1550" max="1550" width="19.140625" style="158" customWidth="1"/>
    <col min="1551" max="1551" width="20.140625" style="158" customWidth="1"/>
    <col min="1552" max="1552" width="17" style="158" customWidth="1"/>
    <col min="1553" max="1554" width="10.7109375" style="158" customWidth="1"/>
    <col min="1555" max="1555" width="9.140625" style="158"/>
    <col min="1556" max="1556" width="12.85546875" style="158" customWidth="1"/>
    <col min="1557" max="1557" width="23.42578125" style="158" customWidth="1"/>
    <col min="1558" max="1559" width="9.140625" style="158"/>
    <col min="1560" max="1560" width="10.5703125" style="158" bestFit="1" customWidth="1"/>
    <col min="1561" max="1561" width="11.28515625" style="158" customWidth="1"/>
    <col min="1562" max="1792" width="9.140625" style="158"/>
    <col min="1793" max="1793" width="91.85546875" style="158" customWidth="1"/>
    <col min="1794" max="1794" width="21.28515625" style="158" customWidth="1"/>
    <col min="1795" max="1795" width="20" style="158" customWidth="1"/>
    <col min="1796" max="1796" width="17" style="158" customWidth="1"/>
    <col min="1797" max="1797" width="19" style="158" customWidth="1"/>
    <col min="1798" max="1798" width="17.28515625" style="158" customWidth="1"/>
    <col min="1799" max="1799" width="15" style="158" customWidth="1"/>
    <col min="1800" max="1800" width="17.140625" style="158" customWidth="1"/>
    <col min="1801" max="1801" width="16.42578125" style="158" customWidth="1"/>
    <col min="1802" max="1802" width="16.5703125" style="158" customWidth="1"/>
    <col min="1803" max="1803" width="20.140625" style="158" customWidth="1"/>
    <col min="1804" max="1804" width="17" style="158" customWidth="1"/>
    <col min="1805" max="1805" width="16.42578125" style="158" customWidth="1"/>
    <col min="1806" max="1806" width="19.140625" style="158" customWidth="1"/>
    <col min="1807" max="1807" width="20.140625" style="158" customWidth="1"/>
    <col min="1808" max="1808" width="17" style="158" customWidth="1"/>
    <col min="1809" max="1810" width="10.7109375" style="158" customWidth="1"/>
    <col min="1811" max="1811" width="9.140625" style="158"/>
    <col min="1812" max="1812" width="12.85546875" style="158" customWidth="1"/>
    <col min="1813" max="1813" width="23.42578125" style="158" customWidth="1"/>
    <col min="1814" max="1815" width="9.140625" style="158"/>
    <col min="1816" max="1816" width="10.5703125" style="158" bestFit="1" customWidth="1"/>
    <col min="1817" max="1817" width="11.28515625" style="158" customWidth="1"/>
    <col min="1818" max="2048" width="9.140625" style="158"/>
    <col min="2049" max="2049" width="91.85546875" style="158" customWidth="1"/>
    <col min="2050" max="2050" width="21.28515625" style="158" customWidth="1"/>
    <col min="2051" max="2051" width="20" style="158" customWidth="1"/>
    <col min="2052" max="2052" width="17" style="158" customWidth="1"/>
    <col min="2053" max="2053" width="19" style="158" customWidth="1"/>
    <col min="2054" max="2054" width="17.28515625" style="158" customWidth="1"/>
    <col min="2055" max="2055" width="15" style="158" customWidth="1"/>
    <col min="2056" max="2056" width="17.140625" style="158" customWidth="1"/>
    <col min="2057" max="2057" width="16.42578125" style="158" customWidth="1"/>
    <col min="2058" max="2058" width="16.5703125" style="158" customWidth="1"/>
    <col min="2059" max="2059" width="20.140625" style="158" customWidth="1"/>
    <col min="2060" max="2060" width="17" style="158" customWidth="1"/>
    <col min="2061" max="2061" width="16.42578125" style="158" customWidth="1"/>
    <col min="2062" max="2062" width="19.140625" style="158" customWidth="1"/>
    <col min="2063" max="2063" width="20.140625" style="158" customWidth="1"/>
    <col min="2064" max="2064" width="17" style="158" customWidth="1"/>
    <col min="2065" max="2066" width="10.7109375" style="158" customWidth="1"/>
    <col min="2067" max="2067" width="9.140625" style="158"/>
    <col min="2068" max="2068" width="12.85546875" style="158" customWidth="1"/>
    <col min="2069" max="2069" width="23.42578125" style="158" customWidth="1"/>
    <col min="2070" max="2071" width="9.140625" style="158"/>
    <col min="2072" max="2072" width="10.5703125" style="158" bestFit="1" customWidth="1"/>
    <col min="2073" max="2073" width="11.28515625" style="158" customWidth="1"/>
    <col min="2074" max="2304" width="9.140625" style="158"/>
    <col min="2305" max="2305" width="91.85546875" style="158" customWidth="1"/>
    <col min="2306" max="2306" width="21.28515625" style="158" customWidth="1"/>
    <col min="2307" max="2307" width="20" style="158" customWidth="1"/>
    <col min="2308" max="2308" width="17" style="158" customWidth="1"/>
    <col min="2309" max="2309" width="19" style="158" customWidth="1"/>
    <col min="2310" max="2310" width="17.28515625" style="158" customWidth="1"/>
    <col min="2311" max="2311" width="15" style="158" customWidth="1"/>
    <col min="2312" max="2312" width="17.140625" style="158" customWidth="1"/>
    <col min="2313" max="2313" width="16.42578125" style="158" customWidth="1"/>
    <col min="2314" max="2314" width="16.5703125" style="158" customWidth="1"/>
    <col min="2315" max="2315" width="20.140625" style="158" customWidth="1"/>
    <col min="2316" max="2316" width="17" style="158" customWidth="1"/>
    <col min="2317" max="2317" width="16.42578125" style="158" customWidth="1"/>
    <col min="2318" max="2318" width="19.140625" style="158" customWidth="1"/>
    <col min="2319" max="2319" width="20.140625" style="158" customWidth="1"/>
    <col min="2320" max="2320" width="17" style="158" customWidth="1"/>
    <col min="2321" max="2322" width="10.7109375" style="158" customWidth="1"/>
    <col min="2323" max="2323" width="9.140625" style="158"/>
    <col min="2324" max="2324" width="12.85546875" style="158" customWidth="1"/>
    <col min="2325" max="2325" width="23.42578125" style="158" customWidth="1"/>
    <col min="2326" max="2327" width="9.140625" style="158"/>
    <col min="2328" max="2328" width="10.5703125" style="158" bestFit="1" customWidth="1"/>
    <col min="2329" max="2329" width="11.28515625" style="158" customWidth="1"/>
    <col min="2330" max="2560" width="9.140625" style="158"/>
    <col min="2561" max="2561" width="91.85546875" style="158" customWidth="1"/>
    <col min="2562" max="2562" width="21.28515625" style="158" customWidth="1"/>
    <col min="2563" max="2563" width="20" style="158" customWidth="1"/>
    <col min="2564" max="2564" width="17" style="158" customWidth="1"/>
    <col min="2565" max="2565" width="19" style="158" customWidth="1"/>
    <col min="2566" max="2566" width="17.28515625" style="158" customWidth="1"/>
    <col min="2567" max="2567" width="15" style="158" customWidth="1"/>
    <col min="2568" max="2568" width="17.140625" style="158" customWidth="1"/>
    <col min="2569" max="2569" width="16.42578125" style="158" customWidth="1"/>
    <col min="2570" max="2570" width="16.5703125" style="158" customWidth="1"/>
    <col min="2571" max="2571" width="20.140625" style="158" customWidth="1"/>
    <col min="2572" max="2572" width="17" style="158" customWidth="1"/>
    <col min="2573" max="2573" width="16.42578125" style="158" customWidth="1"/>
    <col min="2574" max="2574" width="19.140625" style="158" customWidth="1"/>
    <col min="2575" max="2575" width="20.140625" style="158" customWidth="1"/>
    <col min="2576" max="2576" width="17" style="158" customWidth="1"/>
    <col min="2577" max="2578" width="10.7109375" style="158" customWidth="1"/>
    <col min="2579" max="2579" width="9.140625" style="158"/>
    <col min="2580" max="2580" width="12.85546875" style="158" customWidth="1"/>
    <col min="2581" max="2581" width="23.42578125" style="158" customWidth="1"/>
    <col min="2582" max="2583" width="9.140625" style="158"/>
    <col min="2584" max="2584" width="10.5703125" style="158" bestFit="1" customWidth="1"/>
    <col min="2585" max="2585" width="11.28515625" style="158" customWidth="1"/>
    <col min="2586" max="2816" width="9.140625" style="158"/>
    <col min="2817" max="2817" width="91.85546875" style="158" customWidth="1"/>
    <col min="2818" max="2818" width="21.28515625" style="158" customWidth="1"/>
    <col min="2819" max="2819" width="20" style="158" customWidth="1"/>
    <col min="2820" max="2820" width="17" style="158" customWidth="1"/>
    <col min="2821" max="2821" width="19" style="158" customWidth="1"/>
    <col min="2822" max="2822" width="17.28515625" style="158" customWidth="1"/>
    <col min="2823" max="2823" width="15" style="158" customWidth="1"/>
    <col min="2824" max="2824" width="17.140625" style="158" customWidth="1"/>
    <col min="2825" max="2825" width="16.42578125" style="158" customWidth="1"/>
    <col min="2826" max="2826" width="16.5703125" style="158" customWidth="1"/>
    <col min="2827" max="2827" width="20.140625" style="158" customWidth="1"/>
    <col min="2828" max="2828" width="17" style="158" customWidth="1"/>
    <col min="2829" max="2829" width="16.42578125" style="158" customWidth="1"/>
    <col min="2830" max="2830" width="19.140625" style="158" customWidth="1"/>
    <col min="2831" max="2831" width="20.140625" style="158" customWidth="1"/>
    <col min="2832" max="2832" width="17" style="158" customWidth="1"/>
    <col min="2833" max="2834" width="10.7109375" style="158" customWidth="1"/>
    <col min="2835" max="2835" width="9.140625" style="158"/>
    <col min="2836" max="2836" width="12.85546875" style="158" customWidth="1"/>
    <col min="2837" max="2837" width="23.42578125" style="158" customWidth="1"/>
    <col min="2838" max="2839" width="9.140625" style="158"/>
    <col min="2840" max="2840" width="10.5703125" style="158" bestFit="1" customWidth="1"/>
    <col min="2841" max="2841" width="11.28515625" style="158" customWidth="1"/>
    <col min="2842" max="3072" width="9.140625" style="158"/>
    <col min="3073" max="3073" width="91.85546875" style="158" customWidth="1"/>
    <col min="3074" max="3074" width="21.28515625" style="158" customWidth="1"/>
    <col min="3075" max="3075" width="20" style="158" customWidth="1"/>
    <col min="3076" max="3076" width="17" style="158" customWidth="1"/>
    <col min="3077" max="3077" width="19" style="158" customWidth="1"/>
    <col min="3078" max="3078" width="17.28515625" style="158" customWidth="1"/>
    <col min="3079" max="3079" width="15" style="158" customWidth="1"/>
    <col min="3080" max="3080" width="17.140625" style="158" customWidth="1"/>
    <col min="3081" max="3081" width="16.42578125" style="158" customWidth="1"/>
    <col min="3082" max="3082" width="16.5703125" style="158" customWidth="1"/>
    <col min="3083" max="3083" width="20.140625" style="158" customWidth="1"/>
    <col min="3084" max="3084" width="17" style="158" customWidth="1"/>
    <col min="3085" max="3085" width="16.42578125" style="158" customWidth="1"/>
    <col min="3086" max="3086" width="19.140625" style="158" customWidth="1"/>
    <col min="3087" max="3087" width="20.140625" style="158" customWidth="1"/>
    <col min="3088" max="3088" width="17" style="158" customWidth="1"/>
    <col min="3089" max="3090" width="10.7109375" style="158" customWidth="1"/>
    <col min="3091" max="3091" width="9.140625" style="158"/>
    <col min="3092" max="3092" width="12.85546875" style="158" customWidth="1"/>
    <col min="3093" max="3093" width="23.42578125" style="158" customWidth="1"/>
    <col min="3094" max="3095" width="9.140625" style="158"/>
    <col min="3096" max="3096" width="10.5703125" style="158" bestFit="1" customWidth="1"/>
    <col min="3097" max="3097" width="11.28515625" style="158" customWidth="1"/>
    <col min="3098" max="3328" width="9.140625" style="158"/>
    <col min="3329" max="3329" width="91.85546875" style="158" customWidth="1"/>
    <col min="3330" max="3330" width="21.28515625" style="158" customWidth="1"/>
    <col min="3331" max="3331" width="20" style="158" customWidth="1"/>
    <col min="3332" max="3332" width="17" style="158" customWidth="1"/>
    <col min="3333" max="3333" width="19" style="158" customWidth="1"/>
    <col min="3334" max="3334" width="17.28515625" style="158" customWidth="1"/>
    <col min="3335" max="3335" width="15" style="158" customWidth="1"/>
    <col min="3336" max="3336" width="17.140625" style="158" customWidth="1"/>
    <col min="3337" max="3337" width="16.42578125" style="158" customWidth="1"/>
    <col min="3338" max="3338" width="16.5703125" style="158" customWidth="1"/>
    <col min="3339" max="3339" width="20.140625" style="158" customWidth="1"/>
    <col min="3340" max="3340" width="17" style="158" customWidth="1"/>
    <col min="3341" max="3341" width="16.42578125" style="158" customWidth="1"/>
    <col min="3342" max="3342" width="19.140625" style="158" customWidth="1"/>
    <col min="3343" max="3343" width="20.140625" style="158" customWidth="1"/>
    <col min="3344" max="3344" width="17" style="158" customWidth="1"/>
    <col min="3345" max="3346" width="10.7109375" style="158" customWidth="1"/>
    <col min="3347" max="3347" width="9.140625" style="158"/>
    <col min="3348" max="3348" width="12.85546875" style="158" customWidth="1"/>
    <col min="3349" max="3349" width="23.42578125" style="158" customWidth="1"/>
    <col min="3350" max="3351" width="9.140625" style="158"/>
    <col min="3352" max="3352" width="10.5703125" style="158" bestFit="1" customWidth="1"/>
    <col min="3353" max="3353" width="11.28515625" style="158" customWidth="1"/>
    <col min="3354" max="3584" width="9.140625" style="158"/>
    <col min="3585" max="3585" width="91.85546875" style="158" customWidth="1"/>
    <col min="3586" max="3586" width="21.28515625" style="158" customWidth="1"/>
    <col min="3587" max="3587" width="20" style="158" customWidth="1"/>
    <col min="3588" max="3588" width="17" style="158" customWidth="1"/>
    <col min="3589" max="3589" width="19" style="158" customWidth="1"/>
    <col min="3590" max="3590" width="17.28515625" style="158" customWidth="1"/>
    <col min="3591" max="3591" width="15" style="158" customWidth="1"/>
    <col min="3592" max="3592" width="17.140625" style="158" customWidth="1"/>
    <col min="3593" max="3593" width="16.42578125" style="158" customWidth="1"/>
    <col min="3594" max="3594" width="16.5703125" style="158" customWidth="1"/>
    <col min="3595" max="3595" width="20.140625" style="158" customWidth="1"/>
    <col min="3596" max="3596" width="17" style="158" customWidth="1"/>
    <col min="3597" max="3597" width="16.42578125" style="158" customWidth="1"/>
    <col min="3598" max="3598" width="19.140625" style="158" customWidth="1"/>
    <col min="3599" max="3599" width="20.140625" style="158" customWidth="1"/>
    <col min="3600" max="3600" width="17" style="158" customWidth="1"/>
    <col min="3601" max="3602" width="10.7109375" style="158" customWidth="1"/>
    <col min="3603" max="3603" width="9.140625" style="158"/>
    <col min="3604" max="3604" width="12.85546875" style="158" customWidth="1"/>
    <col min="3605" max="3605" width="23.42578125" style="158" customWidth="1"/>
    <col min="3606" max="3607" width="9.140625" style="158"/>
    <col min="3608" max="3608" width="10.5703125" style="158" bestFit="1" customWidth="1"/>
    <col min="3609" max="3609" width="11.28515625" style="158" customWidth="1"/>
    <col min="3610" max="3840" width="9.140625" style="158"/>
    <col min="3841" max="3841" width="91.85546875" style="158" customWidth="1"/>
    <col min="3842" max="3842" width="21.28515625" style="158" customWidth="1"/>
    <col min="3843" max="3843" width="20" style="158" customWidth="1"/>
    <col min="3844" max="3844" width="17" style="158" customWidth="1"/>
    <col min="3845" max="3845" width="19" style="158" customWidth="1"/>
    <col min="3846" max="3846" width="17.28515625" style="158" customWidth="1"/>
    <col min="3847" max="3847" width="15" style="158" customWidth="1"/>
    <col min="3848" max="3848" width="17.140625" style="158" customWidth="1"/>
    <col min="3849" max="3849" width="16.42578125" style="158" customWidth="1"/>
    <col min="3850" max="3850" width="16.5703125" style="158" customWidth="1"/>
    <col min="3851" max="3851" width="20.140625" style="158" customWidth="1"/>
    <col min="3852" max="3852" width="17" style="158" customWidth="1"/>
    <col min="3853" max="3853" width="16.42578125" style="158" customWidth="1"/>
    <col min="3854" max="3854" width="19.140625" style="158" customWidth="1"/>
    <col min="3855" max="3855" width="20.140625" style="158" customWidth="1"/>
    <col min="3856" max="3856" width="17" style="158" customWidth="1"/>
    <col min="3857" max="3858" width="10.7109375" style="158" customWidth="1"/>
    <col min="3859" max="3859" width="9.140625" style="158"/>
    <col min="3860" max="3860" width="12.85546875" style="158" customWidth="1"/>
    <col min="3861" max="3861" width="23.42578125" style="158" customWidth="1"/>
    <col min="3862" max="3863" width="9.140625" style="158"/>
    <col min="3864" max="3864" width="10.5703125" style="158" bestFit="1" customWidth="1"/>
    <col min="3865" max="3865" width="11.28515625" style="158" customWidth="1"/>
    <col min="3866" max="4096" width="9.140625" style="158"/>
    <col min="4097" max="4097" width="91.85546875" style="158" customWidth="1"/>
    <col min="4098" max="4098" width="21.28515625" style="158" customWidth="1"/>
    <col min="4099" max="4099" width="20" style="158" customWidth="1"/>
    <col min="4100" max="4100" width="17" style="158" customWidth="1"/>
    <col min="4101" max="4101" width="19" style="158" customWidth="1"/>
    <col min="4102" max="4102" width="17.28515625" style="158" customWidth="1"/>
    <col min="4103" max="4103" width="15" style="158" customWidth="1"/>
    <col min="4104" max="4104" width="17.140625" style="158" customWidth="1"/>
    <col min="4105" max="4105" width="16.42578125" style="158" customWidth="1"/>
    <col min="4106" max="4106" width="16.5703125" style="158" customWidth="1"/>
    <col min="4107" max="4107" width="20.140625" style="158" customWidth="1"/>
    <col min="4108" max="4108" width="17" style="158" customWidth="1"/>
    <col min="4109" max="4109" width="16.42578125" style="158" customWidth="1"/>
    <col min="4110" max="4110" width="19.140625" style="158" customWidth="1"/>
    <col min="4111" max="4111" width="20.140625" style="158" customWidth="1"/>
    <col min="4112" max="4112" width="17" style="158" customWidth="1"/>
    <col min="4113" max="4114" width="10.7109375" style="158" customWidth="1"/>
    <col min="4115" max="4115" width="9.140625" style="158"/>
    <col min="4116" max="4116" width="12.85546875" style="158" customWidth="1"/>
    <col min="4117" max="4117" width="23.42578125" style="158" customWidth="1"/>
    <col min="4118" max="4119" width="9.140625" style="158"/>
    <col min="4120" max="4120" width="10.5703125" style="158" bestFit="1" customWidth="1"/>
    <col min="4121" max="4121" width="11.28515625" style="158" customWidth="1"/>
    <col min="4122" max="4352" width="9.140625" style="158"/>
    <col min="4353" max="4353" width="91.85546875" style="158" customWidth="1"/>
    <col min="4354" max="4354" width="21.28515625" style="158" customWidth="1"/>
    <col min="4355" max="4355" width="20" style="158" customWidth="1"/>
    <col min="4356" max="4356" width="17" style="158" customWidth="1"/>
    <col min="4357" max="4357" width="19" style="158" customWidth="1"/>
    <col min="4358" max="4358" width="17.28515625" style="158" customWidth="1"/>
    <col min="4359" max="4359" width="15" style="158" customWidth="1"/>
    <col min="4360" max="4360" width="17.140625" style="158" customWidth="1"/>
    <col min="4361" max="4361" width="16.42578125" style="158" customWidth="1"/>
    <col min="4362" max="4362" width="16.5703125" style="158" customWidth="1"/>
    <col min="4363" max="4363" width="20.140625" style="158" customWidth="1"/>
    <col min="4364" max="4364" width="17" style="158" customWidth="1"/>
    <col min="4365" max="4365" width="16.42578125" style="158" customWidth="1"/>
    <col min="4366" max="4366" width="19.140625" style="158" customWidth="1"/>
    <col min="4367" max="4367" width="20.140625" style="158" customWidth="1"/>
    <col min="4368" max="4368" width="17" style="158" customWidth="1"/>
    <col min="4369" max="4370" width="10.7109375" style="158" customWidth="1"/>
    <col min="4371" max="4371" width="9.140625" style="158"/>
    <col min="4372" max="4372" width="12.85546875" style="158" customWidth="1"/>
    <col min="4373" max="4373" width="23.42578125" style="158" customWidth="1"/>
    <col min="4374" max="4375" width="9.140625" style="158"/>
    <col min="4376" max="4376" width="10.5703125" style="158" bestFit="1" customWidth="1"/>
    <col min="4377" max="4377" width="11.28515625" style="158" customWidth="1"/>
    <col min="4378" max="4608" width="9.140625" style="158"/>
    <col min="4609" max="4609" width="91.85546875" style="158" customWidth="1"/>
    <col min="4610" max="4610" width="21.28515625" style="158" customWidth="1"/>
    <col min="4611" max="4611" width="20" style="158" customWidth="1"/>
    <col min="4612" max="4612" width="17" style="158" customWidth="1"/>
    <col min="4613" max="4613" width="19" style="158" customWidth="1"/>
    <col min="4614" max="4614" width="17.28515625" style="158" customWidth="1"/>
    <col min="4615" max="4615" width="15" style="158" customWidth="1"/>
    <col min="4616" max="4616" width="17.140625" style="158" customWidth="1"/>
    <col min="4617" max="4617" width="16.42578125" style="158" customWidth="1"/>
    <col min="4618" max="4618" width="16.5703125" style="158" customWidth="1"/>
    <col min="4619" max="4619" width="20.140625" style="158" customWidth="1"/>
    <col min="4620" max="4620" width="17" style="158" customWidth="1"/>
    <col min="4621" max="4621" width="16.42578125" style="158" customWidth="1"/>
    <col min="4622" max="4622" width="19.140625" style="158" customWidth="1"/>
    <col min="4623" max="4623" width="20.140625" style="158" customWidth="1"/>
    <col min="4624" max="4624" width="17" style="158" customWidth="1"/>
    <col min="4625" max="4626" width="10.7109375" style="158" customWidth="1"/>
    <col min="4627" max="4627" width="9.140625" style="158"/>
    <col min="4628" max="4628" width="12.85546875" style="158" customWidth="1"/>
    <col min="4629" max="4629" width="23.42578125" style="158" customWidth="1"/>
    <col min="4630" max="4631" width="9.140625" style="158"/>
    <col min="4632" max="4632" width="10.5703125" style="158" bestFit="1" customWidth="1"/>
    <col min="4633" max="4633" width="11.28515625" style="158" customWidth="1"/>
    <col min="4634" max="4864" width="9.140625" style="158"/>
    <col min="4865" max="4865" width="91.85546875" style="158" customWidth="1"/>
    <col min="4866" max="4866" width="21.28515625" style="158" customWidth="1"/>
    <col min="4867" max="4867" width="20" style="158" customWidth="1"/>
    <col min="4868" max="4868" width="17" style="158" customWidth="1"/>
    <col min="4869" max="4869" width="19" style="158" customWidth="1"/>
    <col min="4870" max="4870" width="17.28515625" style="158" customWidth="1"/>
    <col min="4871" max="4871" width="15" style="158" customWidth="1"/>
    <col min="4872" max="4872" width="17.140625" style="158" customWidth="1"/>
    <col min="4873" max="4873" width="16.42578125" style="158" customWidth="1"/>
    <col min="4874" max="4874" width="16.5703125" style="158" customWidth="1"/>
    <col min="4875" max="4875" width="20.140625" style="158" customWidth="1"/>
    <col min="4876" max="4876" width="17" style="158" customWidth="1"/>
    <col min="4877" max="4877" width="16.42578125" style="158" customWidth="1"/>
    <col min="4878" max="4878" width="19.140625" style="158" customWidth="1"/>
    <col min="4879" max="4879" width="20.140625" style="158" customWidth="1"/>
    <col min="4880" max="4880" width="17" style="158" customWidth="1"/>
    <col min="4881" max="4882" width="10.7109375" style="158" customWidth="1"/>
    <col min="4883" max="4883" width="9.140625" style="158"/>
    <col min="4884" max="4884" width="12.85546875" style="158" customWidth="1"/>
    <col min="4885" max="4885" width="23.42578125" style="158" customWidth="1"/>
    <col min="4886" max="4887" width="9.140625" style="158"/>
    <col min="4888" max="4888" width="10.5703125" style="158" bestFit="1" customWidth="1"/>
    <col min="4889" max="4889" width="11.28515625" style="158" customWidth="1"/>
    <col min="4890" max="5120" width="9.140625" style="158"/>
    <col min="5121" max="5121" width="91.85546875" style="158" customWidth="1"/>
    <col min="5122" max="5122" width="21.28515625" style="158" customWidth="1"/>
    <col min="5123" max="5123" width="20" style="158" customWidth="1"/>
    <col min="5124" max="5124" width="17" style="158" customWidth="1"/>
    <col min="5125" max="5125" width="19" style="158" customWidth="1"/>
    <col min="5126" max="5126" width="17.28515625" style="158" customWidth="1"/>
    <col min="5127" max="5127" width="15" style="158" customWidth="1"/>
    <col min="5128" max="5128" width="17.140625" style="158" customWidth="1"/>
    <col min="5129" max="5129" width="16.42578125" style="158" customWidth="1"/>
    <col min="5130" max="5130" width="16.5703125" style="158" customWidth="1"/>
    <col min="5131" max="5131" width="20.140625" style="158" customWidth="1"/>
    <col min="5132" max="5132" width="17" style="158" customWidth="1"/>
    <col min="5133" max="5133" width="16.42578125" style="158" customWidth="1"/>
    <col min="5134" max="5134" width="19.140625" style="158" customWidth="1"/>
    <col min="5135" max="5135" width="20.140625" style="158" customWidth="1"/>
    <col min="5136" max="5136" width="17" style="158" customWidth="1"/>
    <col min="5137" max="5138" width="10.7109375" style="158" customWidth="1"/>
    <col min="5139" max="5139" width="9.140625" style="158"/>
    <col min="5140" max="5140" width="12.85546875" style="158" customWidth="1"/>
    <col min="5141" max="5141" width="23.42578125" style="158" customWidth="1"/>
    <col min="5142" max="5143" width="9.140625" style="158"/>
    <col min="5144" max="5144" width="10.5703125" style="158" bestFit="1" customWidth="1"/>
    <col min="5145" max="5145" width="11.28515625" style="158" customWidth="1"/>
    <col min="5146" max="5376" width="9.140625" style="158"/>
    <col min="5377" max="5377" width="91.85546875" style="158" customWidth="1"/>
    <col min="5378" max="5378" width="21.28515625" style="158" customWidth="1"/>
    <col min="5379" max="5379" width="20" style="158" customWidth="1"/>
    <col min="5380" max="5380" width="17" style="158" customWidth="1"/>
    <col min="5381" max="5381" width="19" style="158" customWidth="1"/>
    <col min="5382" max="5382" width="17.28515625" style="158" customWidth="1"/>
    <col min="5383" max="5383" width="15" style="158" customWidth="1"/>
    <col min="5384" max="5384" width="17.140625" style="158" customWidth="1"/>
    <col min="5385" max="5385" width="16.42578125" style="158" customWidth="1"/>
    <col min="5386" max="5386" width="16.5703125" style="158" customWidth="1"/>
    <col min="5387" max="5387" width="20.140625" style="158" customWidth="1"/>
    <col min="5388" max="5388" width="17" style="158" customWidth="1"/>
    <col min="5389" max="5389" width="16.42578125" style="158" customWidth="1"/>
    <col min="5390" max="5390" width="19.140625" style="158" customWidth="1"/>
    <col min="5391" max="5391" width="20.140625" style="158" customWidth="1"/>
    <col min="5392" max="5392" width="17" style="158" customWidth="1"/>
    <col min="5393" max="5394" width="10.7109375" style="158" customWidth="1"/>
    <col min="5395" max="5395" width="9.140625" style="158"/>
    <col min="5396" max="5396" width="12.85546875" style="158" customWidth="1"/>
    <col min="5397" max="5397" width="23.42578125" style="158" customWidth="1"/>
    <col min="5398" max="5399" width="9.140625" style="158"/>
    <col min="5400" max="5400" width="10.5703125" style="158" bestFit="1" customWidth="1"/>
    <col min="5401" max="5401" width="11.28515625" style="158" customWidth="1"/>
    <col min="5402" max="5632" width="9.140625" style="158"/>
    <col min="5633" max="5633" width="91.85546875" style="158" customWidth="1"/>
    <col min="5634" max="5634" width="21.28515625" style="158" customWidth="1"/>
    <col min="5635" max="5635" width="20" style="158" customWidth="1"/>
    <col min="5636" max="5636" width="17" style="158" customWidth="1"/>
    <col min="5637" max="5637" width="19" style="158" customWidth="1"/>
    <col min="5638" max="5638" width="17.28515625" style="158" customWidth="1"/>
    <col min="5639" max="5639" width="15" style="158" customWidth="1"/>
    <col min="5640" max="5640" width="17.140625" style="158" customWidth="1"/>
    <col min="5641" max="5641" width="16.42578125" style="158" customWidth="1"/>
    <col min="5642" max="5642" width="16.5703125" style="158" customWidth="1"/>
    <col min="5643" max="5643" width="20.140625" style="158" customWidth="1"/>
    <col min="5644" max="5644" width="17" style="158" customWidth="1"/>
    <col min="5645" max="5645" width="16.42578125" style="158" customWidth="1"/>
    <col min="5646" max="5646" width="19.140625" style="158" customWidth="1"/>
    <col min="5647" max="5647" width="20.140625" style="158" customWidth="1"/>
    <col min="5648" max="5648" width="17" style="158" customWidth="1"/>
    <col min="5649" max="5650" width="10.7109375" style="158" customWidth="1"/>
    <col min="5651" max="5651" width="9.140625" style="158"/>
    <col min="5652" max="5652" width="12.85546875" style="158" customWidth="1"/>
    <col min="5653" max="5653" width="23.42578125" style="158" customWidth="1"/>
    <col min="5654" max="5655" width="9.140625" style="158"/>
    <col min="5656" max="5656" width="10.5703125" style="158" bestFit="1" customWidth="1"/>
    <col min="5657" max="5657" width="11.28515625" style="158" customWidth="1"/>
    <col min="5658" max="5888" width="9.140625" style="158"/>
    <col min="5889" max="5889" width="91.85546875" style="158" customWidth="1"/>
    <col min="5890" max="5890" width="21.28515625" style="158" customWidth="1"/>
    <col min="5891" max="5891" width="20" style="158" customWidth="1"/>
    <col min="5892" max="5892" width="17" style="158" customWidth="1"/>
    <col min="5893" max="5893" width="19" style="158" customWidth="1"/>
    <col min="5894" max="5894" width="17.28515625" style="158" customWidth="1"/>
    <col min="5895" max="5895" width="15" style="158" customWidth="1"/>
    <col min="5896" max="5896" width="17.140625" style="158" customWidth="1"/>
    <col min="5897" max="5897" width="16.42578125" style="158" customWidth="1"/>
    <col min="5898" max="5898" width="16.5703125" style="158" customWidth="1"/>
    <col min="5899" max="5899" width="20.140625" style="158" customWidth="1"/>
    <col min="5900" max="5900" width="17" style="158" customWidth="1"/>
    <col min="5901" max="5901" width="16.42578125" style="158" customWidth="1"/>
    <col min="5902" max="5902" width="19.140625" style="158" customWidth="1"/>
    <col min="5903" max="5903" width="20.140625" style="158" customWidth="1"/>
    <col min="5904" max="5904" width="17" style="158" customWidth="1"/>
    <col min="5905" max="5906" width="10.7109375" style="158" customWidth="1"/>
    <col min="5907" max="5907" width="9.140625" style="158"/>
    <col min="5908" max="5908" width="12.85546875" style="158" customWidth="1"/>
    <col min="5909" max="5909" width="23.42578125" style="158" customWidth="1"/>
    <col min="5910" max="5911" width="9.140625" style="158"/>
    <col min="5912" max="5912" width="10.5703125" style="158" bestFit="1" customWidth="1"/>
    <col min="5913" max="5913" width="11.28515625" style="158" customWidth="1"/>
    <col min="5914" max="6144" width="9.140625" style="158"/>
    <col min="6145" max="6145" width="91.85546875" style="158" customWidth="1"/>
    <col min="6146" max="6146" width="21.28515625" style="158" customWidth="1"/>
    <col min="6147" max="6147" width="20" style="158" customWidth="1"/>
    <col min="6148" max="6148" width="17" style="158" customWidth="1"/>
    <col min="6149" max="6149" width="19" style="158" customWidth="1"/>
    <col min="6150" max="6150" width="17.28515625" style="158" customWidth="1"/>
    <col min="6151" max="6151" width="15" style="158" customWidth="1"/>
    <col min="6152" max="6152" width="17.140625" style="158" customWidth="1"/>
    <col min="6153" max="6153" width="16.42578125" style="158" customWidth="1"/>
    <col min="6154" max="6154" width="16.5703125" style="158" customWidth="1"/>
    <col min="6155" max="6155" width="20.140625" style="158" customWidth="1"/>
    <col min="6156" max="6156" width="17" style="158" customWidth="1"/>
    <col min="6157" max="6157" width="16.42578125" style="158" customWidth="1"/>
    <col min="6158" max="6158" width="19.140625" style="158" customWidth="1"/>
    <col min="6159" max="6159" width="20.140625" style="158" customWidth="1"/>
    <col min="6160" max="6160" width="17" style="158" customWidth="1"/>
    <col min="6161" max="6162" width="10.7109375" style="158" customWidth="1"/>
    <col min="6163" max="6163" width="9.140625" style="158"/>
    <col min="6164" max="6164" width="12.85546875" style="158" customWidth="1"/>
    <col min="6165" max="6165" width="23.42578125" style="158" customWidth="1"/>
    <col min="6166" max="6167" width="9.140625" style="158"/>
    <col min="6168" max="6168" width="10.5703125" style="158" bestFit="1" customWidth="1"/>
    <col min="6169" max="6169" width="11.28515625" style="158" customWidth="1"/>
    <col min="6170" max="6400" width="9.140625" style="158"/>
    <col min="6401" max="6401" width="91.85546875" style="158" customWidth="1"/>
    <col min="6402" max="6402" width="21.28515625" style="158" customWidth="1"/>
    <col min="6403" max="6403" width="20" style="158" customWidth="1"/>
    <col min="6404" max="6404" width="17" style="158" customWidth="1"/>
    <col min="6405" max="6405" width="19" style="158" customWidth="1"/>
    <col min="6406" max="6406" width="17.28515625" style="158" customWidth="1"/>
    <col min="6407" max="6407" width="15" style="158" customWidth="1"/>
    <col min="6408" max="6408" width="17.140625" style="158" customWidth="1"/>
    <col min="6409" max="6409" width="16.42578125" style="158" customWidth="1"/>
    <col min="6410" max="6410" width="16.5703125" style="158" customWidth="1"/>
    <col min="6411" max="6411" width="20.140625" style="158" customWidth="1"/>
    <col min="6412" max="6412" width="17" style="158" customWidth="1"/>
    <col min="6413" max="6413" width="16.42578125" style="158" customWidth="1"/>
    <col min="6414" max="6414" width="19.140625" style="158" customWidth="1"/>
    <col min="6415" max="6415" width="20.140625" style="158" customWidth="1"/>
    <col min="6416" max="6416" width="17" style="158" customWidth="1"/>
    <col min="6417" max="6418" width="10.7109375" style="158" customWidth="1"/>
    <col min="6419" max="6419" width="9.140625" style="158"/>
    <col min="6420" max="6420" width="12.85546875" style="158" customWidth="1"/>
    <col min="6421" max="6421" width="23.42578125" style="158" customWidth="1"/>
    <col min="6422" max="6423" width="9.140625" style="158"/>
    <col min="6424" max="6424" width="10.5703125" style="158" bestFit="1" customWidth="1"/>
    <col min="6425" max="6425" width="11.28515625" style="158" customWidth="1"/>
    <col min="6426" max="6656" width="9.140625" style="158"/>
    <col min="6657" max="6657" width="91.85546875" style="158" customWidth="1"/>
    <col min="6658" max="6658" width="21.28515625" style="158" customWidth="1"/>
    <col min="6659" max="6659" width="20" style="158" customWidth="1"/>
    <col min="6660" max="6660" width="17" style="158" customWidth="1"/>
    <col min="6661" max="6661" width="19" style="158" customWidth="1"/>
    <col min="6662" max="6662" width="17.28515625" style="158" customWidth="1"/>
    <col min="6663" max="6663" width="15" style="158" customWidth="1"/>
    <col min="6664" max="6664" width="17.140625" style="158" customWidth="1"/>
    <col min="6665" max="6665" width="16.42578125" style="158" customWidth="1"/>
    <col min="6666" max="6666" width="16.5703125" style="158" customWidth="1"/>
    <col min="6667" max="6667" width="20.140625" style="158" customWidth="1"/>
    <col min="6668" max="6668" width="17" style="158" customWidth="1"/>
    <col min="6669" max="6669" width="16.42578125" style="158" customWidth="1"/>
    <col min="6670" max="6670" width="19.140625" style="158" customWidth="1"/>
    <col min="6671" max="6671" width="20.140625" style="158" customWidth="1"/>
    <col min="6672" max="6672" width="17" style="158" customWidth="1"/>
    <col min="6673" max="6674" width="10.7109375" style="158" customWidth="1"/>
    <col min="6675" max="6675" width="9.140625" style="158"/>
    <col min="6676" max="6676" width="12.85546875" style="158" customWidth="1"/>
    <col min="6677" max="6677" width="23.42578125" style="158" customWidth="1"/>
    <col min="6678" max="6679" width="9.140625" style="158"/>
    <col min="6680" max="6680" width="10.5703125" style="158" bestFit="1" customWidth="1"/>
    <col min="6681" max="6681" width="11.28515625" style="158" customWidth="1"/>
    <col min="6682" max="6912" width="9.140625" style="158"/>
    <col min="6913" max="6913" width="91.85546875" style="158" customWidth="1"/>
    <col min="6914" max="6914" width="21.28515625" style="158" customWidth="1"/>
    <col min="6915" max="6915" width="20" style="158" customWidth="1"/>
    <col min="6916" max="6916" width="17" style="158" customWidth="1"/>
    <col min="6917" max="6917" width="19" style="158" customWidth="1"/>
    <col min="6918" max="6918" width="17.28515625" style="158" customWidth="1"/>
    <col min="6919" max="6919" width="15" style="158" customWidth="1"/>
    <col min="6920" max="6920" width="17.140625" style="158" customWidth="1"/>
    <col min="6921" max="6921" width="16.42578125" style="158" customWidth="1"/>
    <col min="6922" max="6922" width="16.5703125" style="158" customWidth="1"/>
    <col min="6923" max="6923" width="20.140625" style="158" customWidth="1"/>
    <col min="6924" max="6924" width="17" style="158" customWidth="1"/>
    <col min="6925" max="6925" width="16.42578125" style="158" customWidth="1"/>
    <col min="6926" max="6926" width="19.140625" style="158" customWidth="1"/>
    <col min="6927" max="6927" width="20.140625" style="158" customWidth="1"/>
    <col min="6928" max="6928" width="17" style="158" customWidth="1"/>
    <col min="6929" max="6930" width="10.7109375" style="158" customWidth="1"/>
    <col min="6931" max="6931" width="9.140625" style="158"/>
    <col min="6932" max="6932" width="12.85546875" style="158" customWidth="1"/>
    <col min="6933" max="6933" width="23.42578125" style="158" customWidth="1"/>
    <col min="6934" max="6935" width="9.140625" style="158"/>
    <col min="6936" max="6936" width="10.5703125" style="158" bestFit="1" customWidth="1"/>
    <col min="6937" max="6937" width="11.28515625" style="158" customWidth="1"/>
    <col min="6938" max="7168" width="9.140625" style="158"/>
    <col min="7169" max="7169" width="91.85546875" style="158" customWidth="1"/>
    <col min="7170" max="7170" width="21.28515625" style="158" customWidth="1"/>
    <col min="7171" max="7171" width="20" style="158" customWidth="1"/>
    <col min="7172" max="7172" width="17" style="158" customWidth="1"/>
    <col min="7173" max="7173" width="19" style="158" customWidth="1"/>
    <col min="7174" max="7174" width="17.28515625" style="158" customWidth="1"/>
    <col min="7175" max="7175" width="15" style="158" customWidth="1"/>
    <col min="7176" max="7176" width="17.140625" style="158" customWidth="1"/>
    <col min="7177" max="7177" width="16.42578125" style="158" customWidth="1"/>
    <col min="7178" max="7178" width="16.5703125" style="158" customWidth="1"/>
    <col min="7179" max="7179" width="20.140625" style="158" customWidth="1"/>
    <col min="7180" max="7180" width="17" style="158" customWidth="1"/>
    <col min="7181" max="7181" width="16.42578125" style="158" customWidth="1"/>
    <col min="7182" max="7182" width="19.140625" style="158" customWidth="1"/>
    <col min="7183" max="7183" width="20.140625" style="158" customWidth="1"/>
    <col min="7184" max="7184" width="17" style="158" customWidth="1"/>
    <col min="7185" max="7186" width="10.7109375" style="158" customWidth="1"/>
    <col min="7187" max="7187" width="9.140625" style="158"/>
    <col min="7188" max="7188" width="12.85546875" style="158" customWidth="1"/>
    <col min="7189" max="7189" width="23.42578125" style="158" customWidth="1"/>
    <col min="7190" max="7191" width="9.140625" style="158"/>
    <col min="7192" max="7192" width="10.5703125" style="158" bestFit="1" customWidth="1"/>
    <col min="7193" max="7193" width="11.28515625" style="158" customWidth="1"/>
    <col min="7194" max="7424" width="9.140625" style="158"/>
    <col min="7425" max="7425" width="91.85546875" style="158" customWidth="1"/>
    <col min="7426" max="7426" width="21.28515625" style="158" customWidth="1"/>
    <col min="7427" max="7427" width="20" style="158" customWidth="1"/>
    <col min="7428" max="7428" width="17" style="158" customWidth="1"/>
    <col min="7429" max="7429" width="19" style="158" customWidth="1"/>
    <col min="7430" max="7430" width="17.28515625" style="158" customWidth="1"/>
    <col min="7431" max="7431" width="15" style="158" customWidth="1"/>
    <col min="7432" max="7432" width="17.140625" style="158" customWidth="1"/>
    <col min="7433" max="7433" width="16.42578125" style="158" customWidth="1"/>
    <col min="7434" max="7434" width="16.5703125" style="158" customWidth="1"/>
    <col min="7435" max="7435" width="20.140625" style="158" customWidth="1"/>
    <col min="7436" max="7436" width="17" style="158" customWidth="1"/>
    <col min="7437" max="7437" width="16.42578125" style="158" customWidth="1"/>
    <col min="7438" max="7438" width="19.140625" style="158" customWidth="1"/>
    <col min="7439" max="7439" width="20.140625" style="158" customWidth="1"/>
    <col min="7440" max="7440" width="17" style="158" customWidth="1"/>
    <col min="7441" max="7442" width="10.7109375" style="158" customWidth="1"/>
    <col min="7443" max="7443" width="9.140625" style="158"/>
    <col min="7444" max="7444" width="12.85546875" style="158" customWidth="1"/>
    <col min="7445" max="7445" width="23.42578125" style="158" customWidth="1"/>
    <col min="7446" max="7447" width="9.140625" style="158"/>
    <col min="7448" max="7448" width="10.5703125" style="158" bestFit="1" customWidth="1"/>
    <col min="7449" max="7449" width="11.28515625" style="158" customWidth="1"/>
    <col min="7450" max="7680" width="9.140625" style="158"/>
    <col min="7681" max="7681" width="91.85546875" style="158" customWidth="1"/>
    <col min="7682" max="7682" width="21.28515625" style="158" customWidth="1"/>
    <col min="7683" max="7683" width="20" style="158" customWidth="1"/>
    <col min="7684" max="7684" width="17" style="158" customWidth="1"/>
    <col min="7685" max="7685" width="19" style="158" customWidth="1"/>
    <col min="7686" max="7686" width="17.28515625" style="158" customWidth="1"/>
    <col min="7687" max="7687" width="15" style="158" customWidth="1"/>
    <col min="7688" max="7688" width="17.140625" style="158" customWidth="1"/>
    <col min="7689" max="7689" width="16.42578125" style="158" customWidth="1"/>
    <col min="7690" max="7690" width="16.5703125" style="158" customWidth="1"/>
    <col min="7691" max="7691" width="20.140625" style="158" customWidth="1"/>
    <col min="7692" max="7692" width="17" style="158" customWidth="1"/>
    <col min="7693" max="7693" width="16.42578125" style="158" customWidth="1"/>
    <col min="7694" max="7694" width="19.140625" style="158" customWidth="1"/>
    <col min="7695" max="7695" width="20.140625" style="158" customWidth="1"/>
    <col min="7696" max="7696" width="17" style="158" customWidth="1"/>
    <col min="7697" max="7698" width="10.7109375" style="158" customWidth="1"/>
    <col min="7699" max="7699" width="9.140625" style="158"/>
    <col min="7700" max="7700" width="12.85546875" style="158" customWidth="1"/>
    <col min="7701" max="7701" width="23.42578125" style="158" customWidth="1"/>
    <col min="7702" max="7703" width="9.140625" style="158"/>
    <col min="7704" max="7704" width="10.5703125" style="158" bestFit="1" customWidth="1"/>
    <col min="7705" max="7705" width="11.28515625" style="158" customWidth="1"/>
    <col min="7706" max="7936" width="9.140625" style="158"/>
    <col min="7937" max="7937" width="91.85546875" style="158" customWidth="1"/>
    <col min="7938" max="7938" width="21.28515625" style="158" customWidth="1"/>
    <col min="7939" max="7939" width="20" style="158" customWidth="1"/>
    <col min="7940" max="7940" width="17" style="158" customWidth="1"/>
    <col min="7941" max="7941" width="19" style="158" customWidth="1"/>
    <col min="7942" max="7942" width="17.28515625" style="158" customWidth="1"/>
    <col min="7943" max="7943" width="15" style="158" customWidth="1"/>
    <col min="7944" max="7944" width="17.140625" style="158" customWidth="1"/>
    <col min="7945" max="7945" width="16.42578125" style="158" customWidth="1"/>
    <col min="7946" max="7946" width="16.5703125" style="158" customWidth="1"/>
    <col min="7947" max="7947" width="20.140625" style="158" customWidth="1"/>
    <col min="7948" max="7948" width="17" style="158" customWidth="1"/>
    <col min="7949" max="7949" width="16.42578125" style="158" customWidth="1"/>
    <col min="7950" max="7950" width="19.140625" style="158" customWidth="1"/>
    <col min="7951" max="7951" width="20.140625" style="158" customWidth="1"/>
    <col min="7952" max="7952" width="17" style="158" customWidth="1"/>
    <col min="7953" max="7954" width="10.7109375" style="158" customWidth="1"/>
    <col min="7955" max="7955" width="9.140625" style="158"/>
    <col min="7956" max="7956" width="12.85546875" style="158" customWidth="1"/>
    <col min="7957" max="7957" width="23.42578125" style="158" customWidth="1"/>
    <col min="7958" max="7959" width="9.140625" style="158"/>
    <col min="7960" max="7960" width="10.5703125" style="158" bestFit="1" customWidth="1"/>
    <col min="7961" max="7961" width="11.28515625" style="158" customWidth="1"/>
    <col min="7962" max="8192" width="9.140625" style="158"/>
    <col min="8193" max="8193" width="91.85546875" style="158" customWidth="1"/>
    <col min="8194" max="8194" width="21.28515625" style="158" customWidth="1"/>
    <col min="8195" max="8195" width="20" style="158" customWidth="1"/>
    <col min="8196" max="8196" width="17" style="158" customWidth="1"/>
    <col min="8197" max="8197" width="19" style="158" customWidth="1"/>
    <col min="8198" max="8198" width="17.28515625" style="158" customWidth="1"/>
    <col min="8199" max="8199" width="15" style="158" customWidth="1"/>
    <col min="8200" max="8200" width="17.140625" style="158" customWidth="1"/>
    <col min="8201" max="8201" width="16.42578125" style="158" customWidth="1"/>
    <col min="8202" max="8202" width="16.5703125" style="158" customWidth="1"/>
    <col min="8203" max="8203" width="20.140625" style="158" customWidth="1"/>
    <col min="8204" max="8204" width="17" style="158" customWidth="1"/>
    <col min="8205" max="8205" width="16.42578125" style="158" customWidth="1"/>
    <col min="8206" max="8206" width="19.140625" style="158" customWidth="1"/>
    <col min="8207" max="8207" width="20.140625" style="158" customWidth="1"/>
    <col min="8208" max="8208" width="17" style="158" customWidth="1"/>
    <col min="8209" max="8210" width="10.7109375" style="158" customWidth="1"/>
    <col min="8211" max="8211" width="9.140625" style="158"/>
    <col min="8212" max="8212" width="12.85546875" style="158" customWidth="1"/>
    <col min="8213" max="8213" width="23.42578125" style="158" customWidth="1"/>
    <col min="8214" max="8215" width="9.140625" style="158"/>
    <col min="8216" max="8216" width="10.5703125" style="158" bestFit="1" customWidth="1"/>
    <col min="8217" max="8217" width="11.28515625" style="158" customWidth="1"/>
    <col min="8218" max="8448" width="9.140625" style="158"/>
    <col min="8449" max="8449" width="91.85546875" style="158" customWidth="1"/>
    <col min="8450" max="8450" width="21.28515625" style="158" customWidth="1"/>
    <col min="8451" max="8451" width="20" style="158" customWidth="1"/>
    <col min="8452" max="8452" width="17" style="158" customWidth="1"/>
    <col min="8453" max="8453" width="19" style="158" customWidth="1"/>
    <col min="8454" max="8454" width="17.28515625" style="158" customWidth="1"/>
    <col min="8455" max="8455" width="15" style="158" customWidth="1"/>
    <col min="8456" max="8456" width="17.140625" style="158" customWidth="1"/>
    <col min="8457" max="8457" width="16.42578125" style="158" customWidth="1"/>
    <col min="8458" max="8458" width="16.5703125" style="158" customWidth="1"/>
    <col min="8459" max="8459" width="20.140625" style="158" customWidth="1"/>
    <col min="8460" max="8460" width="17" style="158" customWidth="1"/>
    <col min="8461" max="8461" width="16.42578125" style="158" customWidth="1"/>
    <col min="8462" max="8462" width="19.140625" style="158" customWidth="1"/>
    <col min="8463" max="8463" width="20.140625" style="158" customWidth="1"/>
    <col min="8464" max="8464" width="17" style="158" customWidth="1"/>
    <col min="8465" max="8466" width="10.7109375" style="158" customWidth="1"/>
    <col min="8467" max="8467" width="9.140625" style="158"/>
    <col min="8468" max="8468" width="12.85546875" style="158" customWidth="1"/>
    <col min="8469" max="8469" width="23.42578125" style="158" customWidth="1"/>
    <col min="8470" max="8471" width="9.140625" style="158"/>
    <col min="8472" max="8472" width="10.5703125" style="158" bestFit="1" customWidth="1"/>
    <col min="8473" max="8473" width="11.28515625" style="158" customWidth="1"/>
    <col min="8474" max="8704" width="9.140625" style="158"/>
    <col min="8705" max="8705" width="91.85546875" style="158" customWidth="1"/>
    <col min="8706" max="8706" width="21.28515625" style="158" customWidth="1"/>
    <col min="8707" max="8707" width="20" style="158" customWidth="1"/>
    <col min="8708" max="8708" width="17" style="158" customWidth="1"/>
    <col min="8709" max="8709" width="19" style="158" customWidth="1"/>
    <col min="8710" max="8710" width="17.28515625" style="158" customWidth="1"/>
    <col min="8711" max="8711" width="15" style="158" customWidth="1"/>
    <col min="8712" max="8712" width="17.140625" style="158" customWidth="1"/>
    <col min="8713" max="8713" width="16.42578125" style="158" customWidth="1"/>
    <col min="8714" max="8714" width="16.5703125" style="158" customWidth="1"/>
    <col min="8715" max="8715" width="20.140625" style="158" customWidth="1"/>
    <col min="8716" max="8716" width="17" style="158" customWidth="1"/>
    <col min="8717" max="8717" width="16.42578125" style="158" customWidth="1"/>
    <col min="8718" max="8718" width="19.140625" style="158" customWidth="1"/>
    <col min="8719" max="8719" width="20.140625" style="158" customWidth="1"/>
    <col min="8720" max="8720" width="17" style="158" customWidth="1"/>
    <col min="8721" max="8722" width="10.7109375" style="158" customWidth="1"/>
    <col min="8723" max="8723" width="9.140625" style="158"/>
    <col min="8724" max="8724" width="12.85546875" style="158" customWidth="1"/>
    <col min="8725" max="8725" width="23.42578125" style="158" customWidth="1"/>
    <col min="8726" max="8727" width="9.140625" style="158"/>
    <col min="8728" max="8728" width="10.5703125" style="158" bestFit="1" customWidth="1"/>
    <col min="8729" max="8729" width="11.28515625" style="158" customWidth="1"/>
    <col min="8730" max="8960" width="9.140625" style="158"/>
    <col min="8961" max="8961" width="91.85546875" style="158" customWidth="1"/>
    <col min="8962" max="8962" width="21.28515625" style="158" customWidth="1"/>
    <col min="8963" max="8963" width="20" style="158" customWidth="1"/>
    <col min="8964" max="8964" width="17" style="158" customWidth="1"/>
    <col min="8965" max="8965" width="19" style="158" customWidth="1"/>
    <col min="8966" max="8966" width="17.28515625" style="158" customWidth="1"/>
    <col min="8967" max="8967" width="15" style="158" customWidth="1"/>
    <col min="8968" max="8968" width="17.140625" style="158" customWidth="1"/>
    <col min="8969" max="8969" width="16.42578125" style="158" customWidth="1"/>
    <col min="8970" max="8970" width="16.5703125" style="158" customWidth="1"/>
    <col min="8971" max="8971" width="20.140625" style="158" customWidth="1"/>
    <col min="8972" max="8972" width="17" style="158" customWidth="1"/>
    <col min="8973" max="8973" width="16.42578125" style="158" customWidth="1"/>
    <col min="8974" max="8974" width="19.140625" style="158" customWidth="1"/>
    <col min="8975" max="8975" width="20.140625" style="158" customWidth="1"/>
    <col min="8976" max="8976" width="17" style="158" customWidth="1"/>
    <col min="8977" max="8978" width="10.7109375" style="158" customWidth="1"/>
    <col min="8979" max="8979" width="9.140625" style="158"/>
    <col min="8980" max="8980" width="12.85546875" style="158" customWidth="1"/>
    <col min="8981" max="8981" width="23.42578125" style="158" customWidth="1"/>
    <col min="8982" max="8983" width="9.140625" style="158"/>
    <col min="8984" max="8984" width="10.5703125" style="158" bestFit="1" customWidth="1"/>
    <col min="8985" max="8985" width="11.28515625" style="158" customWidth="1"/>
    <col min="8986" max="9216" width="9.140625" style="158"/>
    <col min="9217" max="9217" width="91.85546875" style="158" customWidth="1"/>
    <col min="9218" max="9218" width="21.28515625" style="158" customWidth="1"/>
    <col min="9219" max="9219" width="20" style="158" customWidth="1"/>
    <col min="9220" max="9220" width="17" style="158" customWidth="1"/>
    <col min="9221" max="9221" width="19" style="158" customWidth="1"/>
    <col min="9222" max="9222" width="17.28515625" style="158" customWidth="1"/>
    <col min="9223" max="9223" width="15" style="158" customWidth="1"/>
    <col min="9224" max="9224" width="17.140625" style="158" customWidth="1"/>
    <col min="9225" max="9225" width="16.42578125" style="158" customWidth="1"/>
    <col min="9226" max="9226" width="16.5703125" style="158" customWidth="1"/>
    <col min="9227" max="9227" width="20.140625" style="158" customWidth="1"/>
    <col min="9228" max="9228" width="17" style="158" customWidth="1"/>
    <col min="9229" max="9229" width="16.42578125" style="158" customWidth="1"/>
    <col min="9230" max="9230" width="19.140625" style="158" customWidth="1"/>
    <col min="9231" max="9231" width="20.140625" style="158" customWidth="1"/>
    <col min="9232" max="9232" width="17" style="158" customWidth="1"/>
    <col min="9233" max="9234" width="10.7109375" style="158" customWidth="1"/>
    <col min="9235" max="9235" width="9.140625" style="158"/>
    <col min="9236" max="9236" width="12.85546875" style="158" customWidth="1"/>
    <col min="9237" max="9237" width="23.42578125" style="158" customWidth="1"/>
    <col min="9238" max="9239" width="9.140625" style="158"/>
    <col min="9240" max="9240" width="10.5703125" style="158" bestFit="1" customWidth="1"/>
    <col min="9241" max="9241" width="11.28515625" style="158" customWidth="1"/>
    <col min="9242" max="9472" width="9.140625" style="158"/>
    <col min="9473" max="9473" width="91.85546875" style="158" customWidth="1"/>
    <col min="9474" max="9474" width="21.28515625" style="158" customWidth="1"/>
    <col min="9475" max="9475" width="20" style="158" customWidth="1"/>
    <col min="9476" max="9476" width="17" style="158" customWidth="1"/>
    <col min="9477" max="9477" width="19" style="158" customWidth="1"/>
    <col min="9478" max="9478" width="17.28515625" style="158" customWidth="1"/>
    <col min="9479" max="9479" width="15" style="158" customWidth="1"/>
    <col min="9480" max="9480" width="17.140625" style="158" customWidth="1"/>
    <col min="9481" max="9481" width="16.42578125" style="158" customWidth="1"/>
    <col min="9482" max="9482" width="16.5703125" style="158" customWidth="1"/>
    <col min="9483" max="9483" width="20.140625" style="158" customWidth="1"/>
    <col min="9484" max="9484" width="17" style="158" customWidth="1"/>
    <col min="9485" max="9485" width="16.42578125" style="158" customWidth="1"/>
    <col min="9486" max="9486" width="19.140625" style="158" customWidth="1"/>
    <col min="9487" max="9487" width="20.140625" style="158" customWidth="1"/>
    <col min="9488" max="9488" width="17" style="158" customWidth="1"/>
    <col min="9489" max="9490" width="10.7109375" style="158" customWidth="1"/>
    <col min="9491" max="9491" width="9.140625" style="158"/>
    <col min="9492" max="9492" width="12.85546875" style="158" customWidth="1"/>
    <col min="9493" max="9493" width="23.42578125" style="158" customWidth="1"/>
    <col min="9494" max="9495" width="9.140625" style="158"/>
    <col min="9496" max="9496" width="10.5703125" style="158" bestFit="1" customWidth="1"/>
    <col min="9497" max="9497" width="11.28515625" style="158" customWidth="1"/>
    <col min="9498" max="9728" width="9.140625" style="158"/>
    <col min="9729" max="9729" width="91.85546875" style="158" customWidth="1"/>
    <col min="9730" max="9730" width="21.28515625" style="158" customWidth="1"/>
    <col min="9731" max="9731" width="20" style="158" customWidth="1"/>
    <col min="9732" max="9732" width="17" style="158" customWidth="1"/>
    <col min="9733" max="9733" width="19" style="158" customWidth="1"/>
    <col min="9734" max="9734" width="17.28515625" style="158" customWidth="1"/>
    <col min="9735" max="9735" width="15" style="158" customWidth="1"/>
    <col min="9736" max="9736" width="17.140625" style="158" customWidth="1"/>
    <col min="9737" max="9737" width="16.42578125" style="158" customWidth="1"/>
    <col min="9738" max="9738" width="16.5703125" style="158" customWidth="1"/>
    <col min="9739" max="9739" width="20.140625" style="158" customWidth="1"/>
    <col min="9740" max="9740" width="17" style="158" customWidth="1"/>
    <col min="9741" max="9741" width="16.42578125" style="158" customWidth="1"/>
    <col min="9742" max="9742" width="19.140625" style="158" customWidth="1"/>
    <col min="9743" max="9743" width="20.140625" style="158" customWidth="1"/>
    <col min="9744" max="9744" width="17" style="158" customWidth="1"/>
    <col min="9745" max="9746" width="10.7109375" style="158" customWidth="1"/>
    <col min="9747" max="9747" width="9.140625" style="158"/>
    <col min="9748" max="9748" width="12.85546875" style="158" customWidth="1"/>
    <col min="9749" max="9749" width="23.42578125" style="158" customWidth="1"/>
    <col min="9750" max="9751" width="9.140625" style="158"/>
    <col min="9752" max="9752" width="10.5703125" style="158" bestFit="1" customWidth="1"/>
    <col min="9753" max="9753" width="11.28515625" style="158" customWidth="1"/>
    <col min="9754" max="9984" width="9.140625" style="158"/>
    <col min="9985" max="9985" width="91.85546875" style="158" customWidth="1"/>
    <col min="9986" max="9986" width="21.28515625" style="158" customWidth="1"/>
    <col min="9987" max="9987" width="20" style="158" customWidth="1"/>
    <col min="9988" max="9988" width="17" style="158" customWidth="1"/>
    <col min="9989" max="9989" width="19" style="158" customWidth="1"/>
    <col min="9990" max="9990" width="17.28515625" style="158" customWidth="1"/>
    <col min="9991" max="9991" width="15" style="158" customWidth="1"/>
    <col min="9992" max="9992" width="17.140625" style="158" customWidth="1"/>
    <col min="9993" max="9993" width="16.42578125" style="158" customWidth="1"/>
    <col min="9994" max="9994" width="16.5703125" style="158" customWidth="1"/>
    <col min="9995" max="9995" width="20.140625" style="158" customWidth="1"/>
    <col min="9996" max="9996" width="17" style="158" customWidth="1"/>
    <col min="9997" max="9997" width="16.42578125" style="158" customWidth="1"/>
    <col min="9998" max="9998" width="19.140625" style="158" customWidth="1"/>
    <col min="9999" max="9999" width="20.140625" style="158" customWidth="1"/>
    <col min="10000" max="10000" width="17" style="158" customWidth="1"/>
    <col min="10001" max="10002" width="10.7109375" style="158" customWidth="1"/>
    <col min="10003" max="10003" width="9.140625" style="158"/>
    <col min="10004" max="10004" width="12.85546875" style="158" customWidth="1"/>
    <col min="10005" max="10005" width="23.42578125" style="158" customWidth="1"/>
    <col min="10006" max="10007" width="9.140625" style="158"/>
    <col min="10008" max="10008" width="10.5703125" style="158" bestFit="1" customWidth="1"/>
    <col min="10009" max="10009" width="11.28515625" style="158" customWidth="1"/>
    <col min="10010" max="10240" width="9.140625" style="158"/>
    <col min="10241" max="10241" width="91.85546875" style="158" customWidth="1"/>
    <col min="10242" max="10242" width="21.28515625" style="158" customWidth="1"/>
    <col min="10243" max="10243" width="20" style="158" customWidth="1"/>
    <col min="10244" max="10244" width="17" style="158" customWidth="1"/>
    <col min="10245" max="10245" width="19" style="158" customWidth="1"/>
    <col min="10246" max="10246" width="17.28515625" style="158" customWidth="1"/>
    <col min="10247" max="10247" width="15" style="158" customWidth="1"/>
    <col min="10248" max="10248" width="17.140625" style="158" customWidth="1"/>
    <col min="10249" max="10249" width="16.42578125" style="158" customWidth="1"/>
    <col min="10250" max="10250" width="16.5703125" style="158" customWidth="1"/>
    <col min="10251" max="10251" width="20.140625" style="158" customWidth="1"/>
    <col min="10252" max="10252" width="17" style="158" customWidth="1"/>
    <col min="10253" max="10253" width="16.42578125" style="158" customWidth="1"/>
    <col min="10254" max="10254" width="19.140625" style="158" customWidth="1"/>
    <col min="10255" max="10255" width="20.140625" style="158" customWidth="1"/>
    <col min="10256" max="10256" width="17" style="158" customWidth="1"/>
    <col min="10257" max="10258" width="10.7109375" style="158" customWidth="1"/>
    <col min="10259" max="10259" width="9.140625" style="158"/>
    <col min="10260" max="10260" width="12.85546875" style="158" customWidth="1"/>
    <col min="10261" max="10261" width="23.42578125" style="158" customWidth="1"/>
    <col min="10262" max="10263" width="9.140625" style="158"/>
    <col min="10264" max="10264" width="10.5703125" style="158" bestFit="1" customWidth="1"/>
    <col min="10265" max="10265" width="11.28515625" style="158" customWidth="1"/>
    <col min="10266" max="10496" width="9.140625" style="158"/>
    <col min="10497" max="10497" width="91.85546875" style="158" customWidth="1"/>
    <col min="10498" max="10498" width="21.28515625" style="158" customWidth="1"/>
    <col min="10499" max="10499" width="20" style="158" customWidth="1"/>
    <col min="10500" max="10500" width="17" style="158" customWidth="1"/>
    <col min="10501" max="10501" width="19" style="158" customWidth="1"/>
    <col min="10502" max="10502" width="17.28515625" style="158" customWidth="1"/>
    <col min="10503" max="10503" width="15" style="158" customWidth="1"/>
    <col min="10504" max="10504" width="17.140625" style="158" customWidth="1"/>
    <col min="10505" max="10505" width="16.42578125" style="158" customWidth="1"/>
    <col min="10506" max="10506" width="16.5703125" style="158" customWidth="1"/>
    <col min="10507" max="10507" width="20.140625" style="158" customWidth="1"/>
    <col min="10508" max="10508" width="17" style="158" customWidth="1"/>
    <col min="10509" max="10509" width="16.42578125" style="158" customWidth="1"/>
    <col min="10510" max="10510" width="19.140625" style="158" customWidth="1"/>
    <col min="10511" max="10511" width="20.140625" style="158" customWidth="1"/>
    <col min="10512" max="10512" width="17" style="158" customWidth="1"/>
    <col min="10513" max="10514" width="10.7109375" style="158" customWidth="1"/>
    <col min="10515" max="10515" width="9.140625" style="158"/>
    <col min="10516" max="10516" width="12.85546875" style="158" customWidth="1"/>
    <col min="10517" max="10517" width="23.42578125" style="158" customWidth="1"/>
    <col min="10518" max="10519" width="9.140625" style="158"/>
    <col min="10520" max="10520" width="10.5703125" style="158" bestFit="1" customWidth="1"/>
    <col min="10521" max="10521" width="11.28515625" style="158" customWidth="1"/>
    <col min="10522" max="10752" width="9.140625" style="158"/>
    <col min="10753" max="10753" width="91.85546875" style="158" customWidth="1"/>
    <col min="10754" max="10754" width="21.28515625" style="158" customWidth="1"/>
    <col min="10755" max="10755" width="20" style="158" customWidth="1"/>
    <col min="10756" max="10756" width="17" style="158" customWidth="1"/>
    <col min="10757" max="10757" width="19" style="158" customWidth="1"/>
    <col min="10758" max="10758" width="17.28515625" style="158" customWidth="1"/>
    <col min="10759" max="10759" width="15" style="158" customWidth="1"/>
    <col min="10760" max="10760" width="17.140625" style="158" customWidth="1"/>
    <col min="10761" max="10761" width="16.42578125" style="158" customWidth="1"/>
    <col min="10762" max="10762" width="16.5703125" style="158" customWidth="1"/>
    <col min="10763" max="10763" width="20.140625" style="158" customWidth="1"/>
    <col min="10764" max="10764" width="17" style="158" customWidth="1"/>
    <col min="10765" max="10765" width="16.42578125" style="158" customWidth="1"/>
    <col min="10766" max="10766" width="19.140625" style="158" customWidth="1"/>
    <col min="10767" max="10767" width="20.140625" style="158" customWidth="1"/>
    <col min="10768" max="10768" width="17" style="158" customWidth="1"/>
    <col min="10769" max="10770" width="10.7109375" style="158" customWidth="1"/>
    <col min="10771" max="10771" width="9.140625" style="158"/>
    <col min="10772" max="10772" width="12.85546875" style="158" customWidth="1"/>
    <col min="10773" max="10773" width="23.42578125" style="158" customWidth="1"/>
    <col min="10774" max="10775" width="9.140625" style="158"/>
    <col min="10776" max="10776" width="10.5703125" style="158" bestFit="1" customWidth="1"/>
    <col min="10777" max="10777" width="11.28515625" style="158" customWidth="1"/>
    <col min="10778" max="11008" width="9.140625" style="158"/>
    <col min="11009" max="11009" width="91.85546875" style="158" customWidth="1"/>
    <col min="11010" max="11010" width="21.28515625" style="158" customWidth="1"/>
    <col min="11011" max="11011" width="20" style="158" customWidth="1"/>
    <col min="11012" max="11012" width="17" style="158" customWidth="1"/>
    <col min="11013" max="11013" width="19" style="158" customWidth="1"/>
    <col min="11014" max="11014" width="17.28515625" style="158" customWidth="1"/>
    <col min="11015" max="11015" width="15" style="158" customWidth="1"/>
    <col min="11016" max="11016" width="17.140625" style="158" customWidth="1"/>
    <col min="11017" max="11017" width="16.42578125" style="158" customWidth="1"/>
    <col min="11018" max="11018" width="16.5703125" style="158" customWidth="1"/>
    <col min="11019" max="11019" width="20.140625" style="158" customWidth="1"/>
    <col min="11020" max="11020" width="17" style="158" customWidth="1"/>
    <col min="11021" max="11021" width="16.42578125" style="158" customWidth="1"/>
    <col min="11022" max="11022" width="19.140625" style="158" customWidth="1"/>
    <col min="11023" max="11023" width="20.140625" style="158" customWidth="1"/>
    <col min="11024" max="11024" width="17" style="158" customWidth="1"/>
    <col min="11025" max="11026" width="10.7109375" style="158" customWidth="1"/>
    <col min="11027" max="11027" width="9.140625" style="158"/>
    <col min="11028" max="11028" width="12.85546875" style="158" customWidth="1"/>
    <col min="11029" max="11029" width="23.42578125" style="158" customWidth="1"/>
    <col min="11030" max="11031" width="9.140625" style="158"/>
    <col min="11032" max="11032" width="10.5703125" style="158" bestFit="1" customWidth="1"/>
    <col min="11033" max="11033" width="11.28515625" style="158" customWidth="1"/>
    <col min="11034" max="11264" width="9.140625" style="158"/>
    <col min="11265" max="11265" width="91.85546875" style="158" customWidth="1"/>
    <col min="11266" max="11266" width="21.28515625" style="158" customWidth="1"/>
    <col min="11267" max="11267" width="20" style="158" customWidth="1"/>
    <col min="11268" max="11268" width="17" style="158" customWidth="1"/>
    <col min="11269" max="11269" width="19" style="158" customWidth="1"/>
    <col min="11270" max="11270" width="17.28515625" style="158" customWidth="1"/>
    <col min="11271" max="11271" width="15" style="158" customWidth="1"/>
    <col min="11272" max="11272" width="17.140625" style="158" customWidth="1"/>
    <col min="11273" max="11273" width="16.42578125" style="158" customWidth="1"/>
    <col min="11274" max="11274" width="16.5703125" style="158" customWidth="1"/>
    <col min="11275" max="11275" width="20.140625" style="158" customWidth="1"/>
    <col min="11276" max="11276" width="17" style="158" customWidth="1"/>
    <col min="11277" max="11277" width="16.42578125" style="158" customWidth="1"/>
    <col min="11278" max="11278" width="19.140625" style="158" customWidth="1"/>
    <col min="11279" max="11279" width="20.140625" style="158" customWidth="1"/>
    <col min="11280" max="11280" width="17" style="158" customWidth="1"/>
    <col min="11281" max="11282" width="10.7109375" style="158" customWidth="1"/>
    <col min="11283" max="11283" width="9.140625" style="158"/>
    <col min="11284" max="11284" width="12.85546875" style="158" customWidth="1"/>
    <col min="11285" max="11285" width="23.42578125" style="158" customWidth="1"/>
    <col min="11286" max="11287" width="9.140625" style="158"/>
    <col min="11288" max="11288" width="10.5703125" style="158" bestFit="1" customWidth="1"/>
    <col min="11289" max="11289" width="11.28515625" style="158" customWidth="1"/>
    <col min="11290" max="11520" width="9.140625" style="158"/>
    <col min="11521" max="11521" width="91.85546875" style="158" customWidth="1"/>
    <col min="11522" max="11522" width="21.28515625" style="158" customWidth="1"/>
    <col min="11523" max="11523" width="20" style="158" customWidth="1"/>
    <col min="11524" max="11524" width="17" style="158" customWidth="1"/>
    <col min="11525" max="11525" width="19" style="158" customWidth="1"/>
    <col min="11526" max="11526" width="17.28515625" style="158" customWidth="1"/>
    <col min="11527" max="11527" width="15" style="158" customWidth="1"/>
    <col min="11528" max="11528" width="17.140625" style="158" customWidth="1"/>
    <col min="11529" max="11529" width="16.42578125" style="158" customWidth="1"/>
    <col min="11530" max="11530" width="16.5703125" style="158" customWidth="1"/>
    <col min="11531" max="11531" width="20.140625" style="158" customWidth="1"/>
    <col min="11532" max="11532" width="17" style="158" customWidth="1"/>
    <col min="11533" max="11533" width="16.42578125" style="158" customWidth="1"/>
    <col min="11534" max="11534" width="19.140625" style="158" customWidth="1"/>
    <col min="11535" max="11535" width="20.140625" style="158" customWidth="1"/>
    <col min="11536" max="11536" width="17" style="158" customWidth="1"/>
    <col min="11537" max="11538" width="10.7109375" style="158" customWidth="1"/>
    <col min="11539" max="11539" width="9.140625" style="158"/>
    <col min="11540" max="11540" width="12.85546875" style="158" customWidth="1"/>
    <col min="11541" max="11541" width="23.42578125" style="158" customWidth="1"/>
    <col min="11542" max="11543" width="9.140625" style="158"/>
    <col min="11544" max="11544" width="10.5703125" style="158" bestFit="1" customWidth="1"/>
    <col min="11545" max="11545" width="11.28515625" style="158" customWidth="1"/>
    <col min="11546" max="11776" width="9.140625" style="158"/>
    <col min="11777" max="11777" width="91.85546875" style="158" customWidth="1"/>
    <col min="11778" max="11778" width="21.28515625" style="158" customWidth="1"/>
    <col min="11779" max="11779" width="20" style="158" customWidth="1"/>
    <col min="11780" max="11780" width="17" style="158" customWidth="1"/>
    <col min="11781" max="11781" width="19" style="158" customWidth="1"/>
    <col min="11782" max="11782" width="17.28515625" style="158" customWidth="1"/>
    <col min="11783" max="11783" width="15" style="158" customWidth="1"/>
    <col min="11784" max="11784" width="17.140625" style="158" customWidth="1"/>
    <col min="11785" max="11785" width="16.42578125" style="158" customWidth="1"/>
    <col min="11786" max="11786" width="16.5703125" style="158" customWidth="1"/>
    <col min="11787" max="11787" width="20.140625" style="158" customWidth="1"/>
    <col min="11788" max="11788" width="17" style="158" customWidth="1"/>
    <col min="11789" max="11789" width="16.42578125" style="158" customWidth="1"/>
    <col min="11790" max="11790" width="19.140625" style="158" customWidth="1"/>
    <col min="11791" max="11791" width="20.140625" style="158" customWidth="1"/>
    <col min="11792" max="11792" width="17" style="158" customWidth="1"/>
    <col min="11793" max="11794" width="10.7109375" style="158" customWidth="1"/>
    <col min="11795" max="11795" width="9.140625" style="158"/>
    <col min="11796" max="11796" width="12.85546875" style="158" customWidth="1"/>
    <col min="11797" max="11797" width="23.42578125" style="158" customWidth="1"/>
    <col min="11798" max="11799" width="9.140625" style="158"/>
    <col min="11800" max="11800" width="10.5703125" style="158" bestFit="1" customWidth="1"/>
    <col min="11801" max="11801" width="11.28515625" style="158" customWidth="1"/>
    <col min="11802" max="12032" width="9.140625" style="158"/>
    <col min="12033" max="12033" width="91.85546875" style="158" customWidth="1"/>
    <col min="12034" max="12034" width="21.28515625" style="158" customWidth="1"/>
    <col min="12035" max="12035" width="20" style="158" customWidth="1"/>
    <col min="12036" max="12036" width="17" style="158" customWidth="1"/>
    <col min="12037" max="12037" width="19" style="158" customWidth="1"/>
    <col min="12038" max="12038" width="17.28515625" style="158" customWidth="1"/>
    <col min="12039" max="12039" width="15" style="158" customWidth="1"/>
    <col min="12040" max="12040" width="17.140625" style="158" customWidth="1"/>
    <col min="12041" max="12041" width="16.42578125" style="158" customWidth="1"/>
    <col min="12042" max="12042" width="16.5703125" style="158" customWidth="1"/>
    <col min="12043" max="12043" width="20.140625" style="158" customWidth="1"/>
    <col min="12044" max="12044" width="17" style="158" customWidth="1"/>
    <col min="12045" max="12045" width="16.42578125" style="158" customWidth="1"/>
    <col min="12046" max="12046" width="19.140625" style="158" customWidth="1"/>
    <col min="12047" max="12047" width="20.140625" style="158" customWidth="1"/>
    <col min="12048" max="12048" width="17" style="158" customWidth="1"/>
    <col min="12049" max="12050" width="10.7109375" style="158" customWidth="1"/>
    <col min="12051" max="12051" width="9.140625" style="158"/>
    <col min="12052" max="12052" width="12.85546875" style="158" customWidth="1"/>
    <col min="12053" max="12053" width="23.42578125" style="158" customWidth="1"/>
    <col min="12054" max="12055" width="9.140625" style="158"/>
    <col min="12056" max="12056" width="10.5703125" style="158" bestFit="1" customWidth="1"/>
    <col min="12057" max="12057" width="11.28515625" style="158" customWidth="1"/>
    <col min="12058" max="12288" width="9.140625" style="158"/>
    <col min="12289" max="12289" width="91.85546875" style="158" customWidth="1"/>
    <col min="12290" max="12290" width="21.28515625" style="158" customWidth="1"/>
    <col min="12291" max="12291" width="20" style="158" customWidth="1"/>
    <col min="12292" max="12292" width="17" style="158" customWidth="1"/>
    <col min="12293" max="12293" width="19" style="158" customWidth="1"/>
    <col min="12294" max="12294" width="17.28515625" style="158" customWidth="1"/>
    <col min="12295" max="12295" width="15" style="158" customWidth="1"/>
    <col min="12296" max="12296" width="17.140625" style="158" customWidth="1"/>
    <col min="12297" max="12297" width="16.42578125" style="158" customWidth="1"/>
    <col min="12298" max="12298" width="16.5703125" style="158" customWidth="1"/>
    <col min="12299" max="12299" width="20.140625" style="158" customWidth="1"/>
    <col min="12300" max="12300" width="17" style="158" customWidth="1"/>
    <col min="12301" max="12301" width="16.42578125" style="158" customWidth="1"/>
    <col min="12302" max="12302" width="19.140625" style="158" customWidth="1"/>
    <col min="12303" max="12303" width="20.140625" style="158" customWidth="1"/>
    <col min="12304" max="12304" width="17" style="158" customWidth="1"/>
    <col min="12305" max="12306" width="10.7109375" style="158" customWidth="1"/>
    <col min="12307" max="12307" width="9.140625" style="158"/>
    <col min="12308" max="12308" width="12.85546875" style="158" customWidth="1"/>
    <col min="12309" max="12309" width="23.42578125" style="158" customWidth="1"/>
    <col min="12310" max="12311" width="9.140625" style="158"/>
    <col min="12312" max="12312" width="10.5703125" style="158" bestFit="1" customWidth="1"/>
    <col min="12313" max="12313" width="11.28515625" style="158" customWidth="1"/>
    <col min="12314" max="12544" width="9.140625" style="158"/>
    <col min="12545" max="12545" width="91.85546875" style="158" customWidth="1"/>
    <col min="12546" max="12546" width="21.28515625" style="158" customWidth="1"/>
    <col min="12547" max="12547" width="20" style="158" customWidth="1"/>
    <col min="12548" max="12548" width="17" style="158" customWidth="1"/>
    <col min="12549" max="12549" width="19" style="158" customWidth="1"/>
    <col min="12550" max="12550" width="17.28515625" style="158" customWidth="1"/>
    <col min="12551" max="12551" width="15" style="158" customWidth="1"/>
    <col min="12552" max="12552" width="17.140625" style="158" customWidth="1"/>
    <col min="12553" max="12553" width="16.42578125" style="158" customWidth="1"/>
    <col min="12554" max="12554" width="16.5703125" style="158" customWidth="1"/>
    <col min="12555" max="12555" width="20.140625" style="158" customWidth="1"/>
    <col min="12556" max="12556" width="17" style="158" customWidth="1"/>
    <col min="12557" max="12557" width="16.42578125" style="158" customWidth="1"/>
    <col min="12558" max="12558" width="19.140625" style="158" customWidth="1"/>
    <col min="12559" max="12559" width="20.140625" style="158" customWidth="1"/>
    <col min="12560" max="12560" width="17" style="158" customWidth="1"/>
    <col min="12561" max="12562" width="10.7109375" style="158" customWidth="1"/>
    <col min="12563" max="12563" width="9.140625" style="158"/>
    <col min="12564" max="12564" width="12.85546875" style="158" customWidth="1"/>
    <col min="12565" max="12565" width="23.42578125" style="158" customWidth="1"/>
    <col min="12566" max="12567" width="9.140625" style="158"/>
    <col min="12568" max="12568" width="10.5703125" style="158" bestFit="1" customWidth="1"/>
    <col min="12569" max="12569" width="11.28515625" style="158" customWidth="1"/>
    <col min="12570" max="12800" width="9.140625" style="158"/>
    <col min="12801" max="12801" width="91.85546875" style="158" customWidth="1"/>
    <col min="12802" max="12802" width="21.28515625" style="158" customWidth="1"/>
    <col min="12803" max="12803" width="20" style="158" customWidth="1"/>
    <col min="12804" max="12804" width="17" style="158" customWidth="1"/>
    <col min="12805" max="12805" width="19" style="158" customWidth="1"/>
    <col min="12806" max="12806" width="17.28515625" style="158" customWidth="1"/>
    <col min="12807" max="12807" width="15" style="158" customWidth="1"/>
    <col min="12808" max="12808" width="17.140625" style="158" customWidth="1"/>
    <col min="12809" max="12809" width="16.42578125" style="158" customWidth="1"/>
    <col min="12810" max="12810" width="16.5703125" style="158" customWidth="1"/>
    <col min="12811" max="12811" width="20.140625" style="158" customWidth="1"/>
    <col min="12812" max="12812" width="17" style="158" customWidth="1"/>
    <col min="12813" max="12813" width="16.42578125" style="158" customWidth="1"/>
    <col min="12814" max="12814" width="19.140625" style="158" customWidth="1"/>
    <col min="12815" max="12815" width="20.140625" style="158" customWidth="1"/>
    <col min="12816" max="12816" width="17" style="158" customWidth="1"/>
    <col min="12817" max="12818" width="10.7109375" style="158" customWidth="1"/>
    <col min="12819" max="12819" width="9.140625" style="158"/>
    <col min="12820" max="12820" width="12.85546875" style="158" customWidth="1"/>
    <col min="12821" max="12821" width="23.42578125" style="158" customWidth="1"/>
    <col min="12822" max="12823" width="9.140625" style="158"/>
    <col min="12824" max="12824" width="10.5703125" style="158" bestFit="1" customWidth="1"/>
    <col min="12825" max="12825" width="11.28515625" style="158" customWidth="1"/>
    <col min="12826" max="13056" width="9.140625" style="158"/>
    <col min="13057" max="13057" width="91.85546875" style="158" customWidth="1"/>
    <col min="13058" max="13058" width="21.28515625" style="158" customWidth="1"/>
    <col min="13059" max="13059" width="20" style="158" customWidth="1"/>
    <col min="13060" max="13060" width="17" style="158" customWidth="1"/>
    <col min="13061" max="13061" width="19" style="158" customWidth="1"/>
    <col min="13062" max="13062" width="17.28515625" style="158" customWidth="1"/>
    <col min="13063" max="13063" width="15" style="158" customWidth="1"/>
    <col min="13064" max="13064" width="17.140625" style="158" customWidth="1"/>
    <col min="13065" max="13065" width="16.42578125" style="158" customWidth="1"/>
    <col min="13066" max="13066" width="16.5703125" style="158" customWidth="1"/>
    <col min="13067" max="13067" width="20.140625" style="158" customWidth="1"/>
    <col min="13068" max="13068" width="17" style="158" customWidth="1"/>
    <col min="13069" max="13069" width="16.42578125" style="158" customWidth="1"/>
    <col min="13070" max="13070" width="19.140625" style="158" customWidth="1"/>
    <col min="13071" max="13071" width="20.140625" style="158" customWidth="1"/>
    <col min="13072" max="13072" width="17" style="158" customWidth="1"/>
    <col min="13073" max="13074" width="10.7109375" style="158" customWidth="1"/>
    <col min="13075" max="13075" width="9.140625" style="158"/>
    <col min="13076" max="13076" width="12.85546875" style="158" customWidth="1"/>
    <col min="13077" max="13077" width="23.42578125" style="158" customWidth="1"/>
    <col min="13078" max="13079" width="9.140625" style="158"/>
    <col min="13080" max="13080" width="10.5703125" style="158" bestFit="1" customWidth="1"/>
    <col min="13081" max="13081" width="11.28515625" style="158" customWidth="1"/>
    <col min="13082" max="13312" width="9.140625" style="158"/>
    <col min="13313" max="13313" width="91.85546875" style="158" customWidth="1"/>
    <col min="13314" max="13314" width="21.28515625" style="158" customWidth="1"/>
    <col min="13315" max="13315" width="20" style="158" customWidth="1"/>
    <col min="13316" max="13316" width="17" style="158" customWidth="1"/>
    <col min="13317" max="13317" width="19" style="158" customWidth="1"/>
    <col min="13318" max="13318" width="17.28515625" style="158" customWidth="1"/>
    <col min="13319" max="13319" width="15" style="158" customWidth="1"/>
    <col min="13320" max="13320" width="17.140625" style="158" customWidth="1"/>
    <col min="13321" max="13321" width="16.42578125" style="158" customWidth="1"/>
    <col min="13322" max="13322" width="16.5703125" style="158" customWidth="1"/>
    <col min="13323" max="13323" width="20.140625" style="158" customWidth="1"/>
    <col min="13324" max="13324" width="17" style="158" customWidth="1"/>
    <col min="13325" max="13325" width="16.42578125" style="158" customWidth="1"/>
    <col min="13326" max="13326" width="19.140625" style="158" customWidth="1"/>
    <col min="13327" max="13327" width="20.140625" style="158" customWidth="1"/>
    <col min="13328" max="13328" width="17" style="158" customWidth="1"/>
    <col min="13329" max="13330" width="10.7109375" style="158" customWidth="1"/>
    <col min="13331" max="13331" width="9.140625" style="158"/>
    <col min="13332" max="13332" width="12.85546875" style="158" customWidth="1"/>
    <col min="13333" max="13333" width="23.42578125" style="158" customWidth="1"/>
    <col min="13334" max="13335" width="9.140625" style="158"/>
    <col min="13336" max="13336" width="10.5703125" style="158" bestFit="1" customWidth="1"/>
    <col min="13337" max="13337" width="11.28515625" style="158" customWidth="1"/>
    <col min="13338" max="13568" width="9.140625" style="158"/>
    <col min="13569" max="13569" width="91.85546875" style="158" customWidth="1"/>
    <col min="13570" max="13570" width="21.28515625" style="158" customWidth="1"/>
    <col min="13571" max="13571" width="20" style="158" customWidth="1"/>
    <col min="13572" max="13572" width="17" style="158" customWidth="1"/>
    <col min="13573" max="13573" width="19" style="158" customWidth="1"/>
    <col min="13574" max="13574" width="17.28515625" style="158" customWidth="1"/>
    <col min="13575" max="13575" width="15" style="158" customWidth="1"/>
    <col min="13576" max="13576" width="17.140625" style="158" customWidth="1"/>
    <col min="13577" max="13577" width="16.42578125" style="158" customWidth="1"/>
    <col min="13578" max="13578" width="16.5703125" style="158" customWidth="1"/>
    <col min="13579" max="13579" width="20.140625" style="158" customWidth="1"/>
    <col min="13580" max="13580" width="17" style="158" customWidth="1"/>
    <col min="13581" max="13581" width="16.42578125" style="158" customWidth="1"/>
    <col min="13582" max="13582" width="19.140625" style="158" customWidth="1"/>
    <col min="13583" max="13583" width="20.140625" style="158" customWidth="1"/>
    <col min="13584" max="13584" width="17" style="158" customWidth="1"/>
    <col min="13585" max="13586" width="10.7109375" style="158" customWidth="1"/>
    <col min="13587" max="13587" width="9.140625" style="158"/>
    <col min="13588" max="13588" width="12.85546875" style="158" customWidth="1"/>
    <col min="13589" max="13589" width="23.42578125" style="158" customWidth="1"/>
    <col min="13590" max="13591" width="9.140625" style="158"/>
    <col min="13592" max="13592" width="10.5703125" style="158" bestFit="1" customWidth="1"/>
    <col min="13593" max="13593" width="11.28515625" style="158" customWidth="1"/>
    <col min="13594" max="13824" width="9.140625" style="158"/>
    <col min="13825" max="13825" width="91.85546875" style="158" customWidth="1"/>
    <col min="13826" max="13826" width="21.28515625" style="158" customWidth="1"/>
    <col min="13827" max="13827" width="20" style="158" customWidth="1"/>
    <col min="13828" max="13828" width="17" style="158" customWidth="1"/>
    <col min="13829" max="13829" width="19" style="158" customWidth="1"/>
    <col min="13830" max="13830" width="17.28515625" style="158" customWidth="1"/>
    <col min="13831" max="13831" width="15" style="158" customWidth="1"/>
    <col min="13832" max="13832" width="17.140625" style="158" customWidth="1"/>
    <col min="13833" max="13833" width="16.42578125" style="158" customWidth="1"/>
    <col min="13834" max="13834" width="16.5703125" style="158" customWidth="1"/>
    <col min="13835" max="13835" width="20.140625" style="158" customWidth="1"/>
    <col min="13836" max="13836" width="17" style="158" customWidth="1"/>
    <col min="13837" max="13837" width="16.42578125" style="158" customWidth="1"/>
    <col min="13838" max="13838" width="19.140625" style="158" customWidth="1"/>
    <col min="13839" max="13839" width="20.140625" style="158" customWidth="1"/>
    <col min="13840" max="13840" width="17" style="158" customWidth="1"/>
    <col min="13841" max="13842" width="10.7109375" style="158" customWidth="1"/>
    <col min="13843" max="13843" width="9.140625" style="158"/>
    <col min="13844" max="13844" width="12.85546875" style="158" customWidth="1"/>
    <col min="13845" max="13845" width="23.42578125" style="158" customWidth="1"/>
    <col min="13846" max="13847" width="9.140625" style="158"/>
    <col min="13848" max="13848" width="10.5703125" style="158" bestFit="1" customWidth="1"/>
    <col min="13849" max="13849" width="11.28515625" style="158" customWidth="1"/>
    <col min="13850" max="14080" width="9.140625" style="158"/>
    <col min="14081" max="14081" width="91.85546875" style="158" customWidth="1"/>
    <col min="14082" max="14082" width="21.28515625" style="158" customWidth="1"/>
    <col min="14083" max="14083" width="20" style="158" customWidth="1"/>
    <col min="14084" max="14084" width="17" style="158" customWidth="1"/>
    <col min="14085" max="14085" width="19" style="158" customWidth="1"/>
    <col min="14086" max="14086" width="17.28515625" style="158" customWidth="1"/>
    <col min="14087" max="14087" width="15" style="158" customWidth="1"/>
    <col min="14088" max="14088" width="17.140625" style="158" customWidth="1"/>
    <col min="14089" max="14089" width="16.42578125" style="158" customWidth="1"/>
    <col min="14090" max="14090" width="16.5703125" style="158" customWidth="1"/>
    <col min="14091" max="14091" width="20.140625" style="158" customWidth="1"/>
    <col min="14092" max="14092" width="17" style="158" customWidth="1"/>
    <col min="14093" max="14093" width="16.42578125" style="158" customWidth="1"/>
    <col min="14094" max="14094" width="19.140625" style="158" customWidth="1"/>
    <col min="14095" max="14095" width="20.140625" style="158" customWidth="1"/>
    <col min="14096" max="14096" width="17" style="158" customWidth="1"/>
    <col min="14097" max="14098" width="10.7109375" style="158" customWidth="1"/>
    <col min="14099" max="14099" width="9.140625" style="158"/>
    <col min="14100" max="14100" width="12.85546875" style="158" customWidth="1"/>
    <col min="14101" max="14101" width="23.42578125" style="158" customWidth="1"/>
    <col min="14102" max="14103" width="9.140625" style="158"/>
    <col min="14104" max="14104" width="10.5703125" style="158" bestFit="1" customWidth="1"/>
    <col min="14105" max="14105" width="11.28515625" style="158" customWidth="1"/>
    <col min="14106" max="14336" width="9.140625" style="158"/>
    <col min="14337" max="14337" width="91.85546875" style="158" customWidth="1"/>
    <col min="14338" max="14338" width="21.28515625" style="158" customWidth="1"/>
    <col min="14339" max="14339" width="20" style="158" customWidth="1"/>
    <col min="14340" max="14340" width="17" style="158" customWidth="1"/>
    <col min="14341" max="14341" width="19" style="158" customWidth="1"/>
    <col min="14342" max="14342" width="17.28515625" style="158" customWidth="1"/>
    <col min="14343" max="14343" width="15" style="158" customWidth="1"/>
    <col min="14344" max="14344" width="17.140625" style="158" customWidth="1"/>
    <col min="14345" max="14345" width="16.42578125" style="158" customWidth="1"/>
    <col min="14346" max="14346" width="16.5703125" style="158" customWidth="1"/>
    <col min="14347" max="14347" width="20.140625" style="158" customWidth="1"/>
    <col min="14348" max="14348" width="17" style="158" customWidth="1"/>
    <col min="14349" max="14349" width="16.42578125" style="158" customWidth="1"/>
    <col min="14350" max="14350" width="19.140625" style="158" customWidth="1"/>
    <col min="14351" max="14351" width="20.140625" style="158" customWidth="1"/>
    <col min="14352" max="14352" width="17" style="158" customWidth="1"/>
    <col min="14353" max="14354" width="10.7109375" style="158" customWidth="1"/>
    <col min="14355" max="14355" width="9.140625" style="158"/>
    <col min="14356" max="14356" width="12.85546875" style="158" customWidth="1"/>
    <col min="14357" max="14357" width="23.42578125" style="158" customWidth="1"/>
    <col min="14358" max="14359" width="9.140625" style="158"/>
    <col min="14360" max="14360" width="10.5703125" style="158" bestFit="1" customWidth="1"/>
    <col min="14361" max="14361" width="11.28515625" style="158" customWidth="1"/>
    <col min="14362" max="14592" width="9.140625" style="158"/>
    <col min="14593" max="14593" width="91.85546875" style="158" customWidth="1"/>
    <col min="14594" max="14594" width="21.28515625" style="158" customWidth="1"/>
    <col min="14595" max="14595" width="20" style="158" customWidth="1"/>
    <col min="14596" max="14596" width="17" style="158" customWidth="1"/>
    <col min="14597" max="14597" width="19" style="158" customWidth="1"/>
    <col min="14598" max="14598" width="17.28515625" style="158" customWidth="1"/>
    <col min="14599" max="14599" width="15" style="158" customWidth="1"/>
    <col min="14600" max="14600" width="17.140625" style="158" customWidth="1"/>
    <col min="14601" max="14601" width="16.42578125" style="158" customWidth="1"/>
    <col min="14602" max="14602" width="16.5703125" style="158" customWidth="1"/>
    <col min="14603" max="14603" width="20.140625" style="158" customWidth="1"/>
    <col min="14604" max="14604" width="17" style="158" customWidth="1"/>
    <col min="14605" max="14605" width="16.42578125" style="158" customWidth="1"/>
    <col min="14606" max="14606" width="19.140625" style="158" customWidth="1"/>
    <col min="14607" max="14607" width="20.140625" style="158" customWidth="1"/>
    <col min="14608" max="14608" width="17" style="158" customWidth="1"/>
    <col min="14609" max="14610" width="10.7109375" style="158" customWidth="1"/>
    <col min="14611" max="14611" width="9.140625" style="158"/>
    <col min="14612" max="14612" width="12.85546875" style="158" customWidth="1"/>
    <col min="14613" max="14613" width="23.42578125" style="158" customWidth="1"/>
    <col min="14614" max="14615" width="9.140625" style="158"/>
    <col min="14616" max="14616" width="10.5703125" style="158" bestFit="1" customWidth="1"/>
    <col min="14617" max="14617" width="11.28515625" style="158" customWidth="1"/>
    <col min="14618" max="14848" width="9.140625" style="158"/>
    <col min="14849" max="14849" width="91.85546875" style="158" customWidth="1"/>
    <col min="14850" max="14850" width="21.28515625" style="158" customWidth="1"/>
    <col min="14851" max="14851" width="20" style="158" customWidth="1"/>
    <col min="14852" max="14852" width="17" style="158" customWidth="1"/>
    <col min="14853" max="14853" width="19" style="158" customWidth="1"/>
    <col min="14854" max="14854" width="17.28515625" style="158" customWidth="1"/>
    <col min="14855" max="14855" width="15" style="158" customWidth="1"/>
    <col min="14856" max="14856" width="17.140625" style="158" customWidth="1"/>
    <col min="14857" max="14857" width="16.42578125" style="158" customWidth="1"/>
    <col min="14858" max="14858" width="16.5703125" style="158" customWidth="1"/>
    <col min="14859" max="14859" width="20.140625" style="158" customWidth="1"/>
    <col min="14860" max="14860" width="17" style="158" customWidth="1"/>
    <col min="14861" max="14861" width="16.42578125" style="158" customWidth="1"/>
    <col min="14862" max="14862" width="19.140625" style="158" customWidth="1"/>
    <col min="14863" max="14863" width="20.140625" style="158" customWidth="1"/>
    <col min="14864" max="14864" width="17" style="158" customWidth="1"/>
    <col min="14865" max="14866" width="10.7109375" style="158" customWidth="1"/>
    <col min="14867" max="14867" width="9.140625" style="158"/>
    <col min="14868" max="14868" width="12.85546875" style="158" customWidth="1"/>
    <col min="14869" max="14869" width="23.42578125" style="158" customWidth="1"/>
    <col min="14870" max="14871" width="9.140625" style="158"/>
    <col min="14872" max="14872" width="10.5703125" style="158" bestFit="1" customWidth="1"/>
    <col min="14873" max="14873" width="11.28515625" style="158" customWidth="1"/>
    <col min="14874" max="15104" width="9.140625" style="158"/>
    <col min="15105" max="15105" width="91.85546875" style="158" customWidth="1"/>
    <col min="15106" max="15106" width="21.28515625" style="158" customWidth="1"/>
    <col min="15107" max="15107" width="20" style="158" customWidth="1"/>
    <col min="15108" max="15108" width="17" style="158" customWidth="1"/>
    <col min="15109" max="15109" width="19" style="158" customWidth="1"/>
    <col min="15110" max="15110" width="17.28515625" style="158" customWidth="1"/>
    <col min="15111" max="15111" width="15" style="158" customWidth="1"/>
    <col min="15112" max="15112" width="17.140625" style="158" customWidth="1"/>
    <col min="15113" max="15113" width="16.42578125" style="158" customWidth="1"/>
    <col min="15114" max="15114" width="16.5703125" style="158" customWidth="1"/>
    <col min="15115" max="15115" width="20.140625" style="158" customWidth="1"/>
    <col min="15116" max="15116" width="17" style="158" customWidth="1"/>
    <col min="15117" max="15117" width="16.42578125" style="158" customWidth="1"/>
    <col min="15118" max="15118" width="19.140625" style="158" customWidth="1"/>
    <col min="15119" max="15119" width="20.140625" style="158" customWidth="1"/>
    <col min="15120" max="15120" width="17" style="158" customWidth="1"/>
    <col min="15121" max="15122" width="10.7109375" style="158" customWidth="1"/>
    <col min="15123" max="15123" width="9.140625" style="158"/>
    <col min="15124" max="15124" width="12.85546875" style="158" customWidth="1"/>
    <col min="15125" max="15125" width="23.42578125" style="158" customWidth="1"/>
    <col min="15126" max="15127" width="9.140625" style="158"/>
    <col min="15128" max="15128" width="10.5703125" style="158" bestFit="1" customWidth="1"/>
    <col min="15129" max="15129" width="11.28515625" style="158" customWidth="1"/>
    <col min="15130" max="15360" width="9.140625" style="158"/>
    <col min="15361" max="15361" width="91.85546875" style="158" customWidth="1"/>
    <col min="15362" max="15362" width="21.28515625" style="158" customWidth="1"/>
    <col min="15363" max="15363" width="20" style="158" customWidth="1"/>
    <col min="15364" max="15364" width="17" style="158" customWidth="1"/>
    <col min="15365" max="15365" width="19" style="158" customWidth="1"/>
    <col min="15366" max="15366" width="17.28515625" style="158" customWidth="1"/>
    <col min="15367" max="15367" width="15" style="158" customWidth="1"/>
    <col min="15368" max="15368" width="17.140625" style="158" customWidth="1"/>
    <col min="15369" max="15369" width="16.42578125" style="158" customWidth="1"/>
    <col min="15370" max="15370" width="16.5703125" style="158" customWidth="1"/>
    <col min="15371" max="15371" width="20.140625" style="158" customWidth="1"/>
    <col min="15372" max="15372" width="17" style="158" customWidth="1"/>
    <col min="15373" max="15373" width="16.42578125" style="158" customWidth="1"/>
    <col min="15374" max="15374" width="19.140625" style="158" customWidth="1"/>
    <col min="15375" max="15375" width="20.140625" style="158" customWidth="1"/>
    <col min="15376" max="15376" width="17" style="158" customWidth="1"/>
    <col min="15377" max="15378" width="10.7109375" style="158" customWidth="1"/>
    <col min="15379" max="15379" width="9.140625" style="158"/>
    <col min="15380" max="15380" width="12.85546875" style="158" customWidth="1"/>
    <col min="15381" max="15381" width="23.42578125" style="158" customWidth="1"/>
    <col min="15382" max="15383" width="9.140625" style="158"/>
    <col min="15384" max="15384" width="10.5703125" style="158" bestFit="1" customWidth="1"/>
    <col min="15385" max="15385" width="11.28515625" style="158" customWidth="1"/>
    <col min="15386" max="15616" width="9.140625" style="158"/>
    <col min="15617" max="15617" width="91.85546875" style="158" customWidth="1"/>
    <col min="15618" max="15618" width="21.28515625" style="158" customWidth="1"/>
    <col min="15619" max="15619" width="20" style="158" customWidth="1"/>
    <col min="15620" max="15620" width="17" style="158" customWidth="1"/>
    <col min="15621" max="15621" width="19" style="158" customWidth="1"/>
    <col min="15622" max="15622" width="17.28515625" style="158" customWidth="1"/>
    <col min="15623" max="15623" width="15" style="158" customWidth="1"/>
    <col min="15624" max="15624" width="17.140625" style="158" customWidth="1"/>
    <col min="15625" max="15625" width="16.42578125" style="158" customWidth="1"/>
    <col min="15626" max="15626" width="16.5703125" style="158" customWidth="1"/>
    <col min="15627" max="15627" width="20.140625" style="158" customWidth="1"/>
    <col min="15628" max="15628" width="17" style="158" customWidth="1"/>
    <col min="15629" max="15629" width="16.42578125" style="158" customWidth="1"/>
    <col min="15630" max="15630" width="19.140625" style="158" customWidth="1"/>
    <col min="15631" max="15631" width="20.140625" style="158" customWidth="1"/>
    <col min="15632" max="15632" width="17" style="158" customWidth="1"/>
    <col min="15633" max="15634" width="10.7109375" style="158" customWidth="1"/>
    <col min="15635" max="15635" width="9.140625" style="158"/>
    <col min="15636" max="15636" width="12.85546875" style="158" customWidth="1"/>
    <col min="15637" max="15637" width="23.42578125" style="158" customWidth="1"/>
    <col min="15638" max="15639" width="9.140625" style="158"/>
    <col min="15640" max="15640" width="10.5703125" style="158" bestFit="1" customWidth="1"/>
    <col min="15641" max="15641" width="11.28515625" style="158" customWidth="1"/>
    <col min="15642" max="15872" width="9.140625" style="158"/>
    <col min="15873" max="15873" width="91.85546875" style="158" customWidth="1"/>
    <col min="15874" max="15874" width="21.28515625" style="158" customWidth="1"/>
    <col min="15875" max="15875" width="20" style="158" customWidth="1"/>
    <col min="15876" max="15876" width="17" style="158" customWidth="1"/>
    <col min="15877" max="15877" width="19" style="158" customWidth="1"/>
    <col min="15878" max="15878" width="17.28515625" style="158" customWidth="1"/>
    <col min="15879" max="15879" width="15" style="158" customWidth="1"/>
    <col min="15880" max="15880" width="17.140625" style="158" customWidth="1"/>
    <col min="15881" max="15881" width="16.42578125" style="158" customWidth="1"/>
    <col min="15882" max="15882" width="16.5703125" style="158" customWidth="1"/>
    <col min="15883" max="15883" width="20.140625" style="158" customWidth="1"/>
    <col min="15884" max="15884" width="17" style="158" customWidth="1"/>
    <col min="15885" max="15885" width="16.42578125" style="158" customWidth="1"/>
    <col min="15886" max="15886" width="19.140625" style="158" customWidth="1"/>
    <col min="15887" max="15887" width="20.140625" style="158" customWidth="1"/>
    <col min="15888" max="15888" width="17" style="158" customWidth="1"/>
    <col min="15889" max="15890" width="10.7109375" style="158" customWidth="1"/>
    <col min="15891" max="15891" width="9.140625" style="158"/>
    <col min="15892" max="15892" width="12.85546875" style="158" customWidth="1"/>
    <col min="15893" max="15893" width="23.42578125" style="158" customWidth="1"/>
    <col min="15894" max="15895" width="9.140625" style="158"/>
    <col min="15896" max="15896" width="10.5703125" style="158" bestFit="1" customWidth="1"/>
    <col min="15897" max="15897" width="11.28515625" style="158" customWidth="1"/>
    <col min="15898" max="16128" width="9.140625" style="158"/>
    <col min="16129" max="16129" width="91.85546875" style="158" customWidth="1"/>
    <col min="16130" max="16130" width="21.28515625" style="158" customWidth="1"/>
    <col min="16131" max="16131" width="20" style="158" customWidth="1"/>
    <col min="16132" max="16132" width="17" style="158" customWidth="1"/>
    <col min="16133" max="16133" width="19" style="158" customWidth="1"/>
    <col min="16134" max="16134" width="17.28515625" style="158" customWidth="1"/>
    <col min="16135" max="16135" width="15" style="158" customWidth="1"/>
    <col min="16136" max="16136" width="17.140625" style="158" customWidth="1"/>
    <col min="16137" max="16137" width="16.42578125" style="158" customWidth="1"/>
    <col min="16138" max="16138" width="16.5703125" style="158" customWidth="1"/>
    <col min="16139" max="16139" width="20.140625" style="158" customWidth="1"/>
    <col min="16140" max="16140" width="17" style="158" customWidth="1"/>
    <col min="16141" max="16141" width="16.42578125" style="158" customWidth="1"/>
    <col min="16142" max="16142" width="19.140625" style="158" customWidth="1"/>
    <col min="16143" max="16143" width="20.140625" style="158" customWidth="1"/>
    <col min="16144" max="16144" width="17" style="158" customWidth="1"/>
    <col min="16145" max="16146" width="10.7109375" style="158" customWidth="1"/>
    <col min="16147" max="16147" width="9.140625" style="158"/>
    <col min="16148" max="16148" width="12.85546875" style="158" customWidth="1"/>
    <col min="16149" max="16149" width="23.42578125" style="158" customWidth="1"/>
    <col min="16150" max="16151" width="9.140625" style="158"/>
    <col min="16152" max="16152" width="10.5703125" style="158" bestFit="1" customWidth="1"/>
    <col min="16153" max="16153" width="11.28515625" style="158" customWidth="1"/>
    <col min="16154" max="16384" width="9.140625" style="158"/>
  </cols>
  <sheetData>
    <row r="1" spans="1:42" ht="45.75" customHeight="1" x14ac:dyDescent="0.35">
      <c r="A1" s="1233"/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57"/>
      <c r="R1" s="157"/>
      <c r="S1" s="157"/>
      <c r="T1" s="157"/>
    </row>
    <row r="2" spans="1:42" ht="47.25" customHeight="1" x14ac:dyDescent="0.35">
      <c r="A2" s="1234" t="s">
        <v>68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36" t="s">
        <v>93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127"/>
      <c r="R3" s="1127"/>
    </row>
    <row r="4" spans="1:42" ht="33" customHeight="1" thickBot="1" x14ac:dyDescent="0.4">
      <c r="A4" s="159"/>
    </row>
    <row r="5" spans="1:42" ht="33" customHeight="1" thickBot="1" x14ac:dyDescent="0.4">
      <c r="A5" s="1204" t="s">
        <v>7</v>
      </c>
      <c r="B5" s="1212" t="s">
        <v>0</v>
      </c>
      <c r="C5" s="1259"/>
      <c r="D5" s="1260"/>
      <c r="E5" s="1212" t="s">
        <v>1</v>
      </c>
      <c r="F5" s="1259"/>
      <c r="G5" s="1260"/>
      <c r="H5" s="1212" t="s">
        <v>2</v>
      </c>
      <c r="I5" s="1259"/>
      <c r="J5" s="1260"/>
      <c r="K5" s="1212" t="s">
        <v>3</v>
      </c>
      <c r="L5" s="1259"/>
      <c r="M5" s="1260"/>
      <c r="N5" s="1215" t="s">
        <v>22</v>
      </c>
      <c r="O5" s="1256"/>
      <c r="P5" s="1257"/>
      <c r="Q5" s="160"/>
      <c r="R5" s="160"/>
    </row>
    <row r="6" spans="1:42" ht="67.5" customHeight="1" thickBot="1" x14ac:dyDescent="0.4">
      <c r="A6" s="1258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30" t="s">
        <v>4</v>
      </c>
      <c r="Q6" s="160"/>
      <c r="R6" s="160"/>
    </row>
    <row r="7" spans="1:42" ht="21.75" customHeight="1" thickBot="1" x14ac:dyDescent="0.4">
      <c r="A7" s="738"/>
      <c r="B7" s="739"/>
      <c r="C7" s="740"/>
      <c r="D7" s="741"/>
      <c r="E7" s="739"/>
      <c r="F7" s="740"/>
      <c r="G7" s="741"/>
      <c r="H7" s="739"/>
      <c r="I7" s="740"/>
      <c r="J7" s="741"/>
      <c r="K7" s="742"/>
      <c r="L7" s="740"/>
      <c r="M7" s="741"/>
      <c r="N7" s="743"/>
      <c r="O7" s="744"/>
      <c r="P7" s="745"/>
      <c r="Q7" s="160"/>
      <c r="R7" s="160"/>
    </row>
    <row r="8" spans="1:42" ht="27" customHeight="1" x14ac:dyDescent="0.35">
      <c r="A8" s="23" t="s">
        <v>13</v>
      </c>
      <c r="B8" s="270"/>
      <c r="C8" s="271"/>
      <c r="D8" s="272"/>
      <c r="E8" s="273"/>
      <c r="F8" s="271"/>
      <c r="G8" s="274"/>
      <c r="H8" s="270"/>
      <c r="I8" s="271"/>
      <c r="J8" s="272"/>
      <c r="K8" s="273"/>
      <c r="L8" s="271"/>
      <c r="M8" s="274"/>
      <c r="N8" s="275"/>
      <c r="O8" s="271"/>
      <c r="P8" s="276"/>
      <c r="Q8" s="160"/>
      <c r="R8" s="160"/>
    </row>
    <row r="9" spans="1:42" ht="27" customHeight="1" x14ac:dyDescent="0.35">
      <c r="A9" s="113" t="s">
        <v>51</v>
      </c>
      <c r="B9" s="746">
        <v>8</v>
      </c>
      <c r="C9" s="747">
        <f>C10+C11+C12+C13</f>
        <v>14</v>
      </c>
      <c r="D9" s="748">
        <f>D10+D11+D12+D13</f>
        <v>22</v>
      </c>
      <c r="E9" s="749">
        <v>16</v>
      </c>
      <c r="F9" s="747">
        <f>F10+F11+F12+F13</f>
        <v>11</v>
      </c>
      <c r="G9" s="750">
        <f>G10+G11+G12+G13</f>
        <v>27</v>
      </c>
      <c r="H9" s="746">
        <f>H10+H11+H12+H13</f>
        <v>6</v>
      </c>
      <c r="I9" s="747">
        <f>I10+I11+I12+I13</f>
        <v>8</v>
      </c>
      <c r="J9" s="748">
        <f>J10+J11+J12+J13</f>
        <v>14</v>
      </c>
      <c r="K9" s="749">
        <v>0</v>
      </c>
      <c r="L9" s="747">
        <v>0</v>
      </c>
      <c r="M9" s="747">
        <v>0</v>
      </c>
      <c r="N9" s="751">
        <f t="shared" ref="N9:O18" si="0">B9+E9+H9+K9</f>
        <v>30</v>
      </c>
      <c r="O9" s="752">
        <f t="shared" si="0"/>
        <v>33</v>
      </c>
      <c r="P9" s="753">
        <f t="shared" ref="P9:P18" si="1">SUM(N9:O9)</f>
        <v>63</v>
      </c>
      <c r="Q9" s="160"/>
      <c r="R9" s="160"/>
    </row>
    <row r="10" spans="1:42" ht="27" customHeight="1" x14ac:dyDescent="0.35">
      <c r="A10" s="754" t="s">
        <v>23</v>
      </c>
      <c r="B10" s="755">
        <v>0</v>
      </c>
      <c r="C10" s="756">
        <v>6</v>
      </c>
      <c r="D10" s="757">
        <f>B10+C10</f>
        <v>6</v>
      </c>
      <c r="E10" s="758">
        <v>6</v>
      </c>
      <c r="F10" s="756">
        <v>1</v>
      </c>
      <c r="G10" s="759">
        <f>E10+F10</f>
        <v>7</v>
      </c>
      <c r="H10" s="755">
        <v>2</v>
      </c>
      <c r="I10" s="756">
        <v>4</v>
      </c>
      <c r="J10" s="757">
        <f>H10+I10</f>
        <v>6</v>
      </c>
      <c r="K10" s="758">
        <v>0</v>
      </c>
      <c r="L10" s="756">
        <v>0</v>
      </c>
      <c r="M10" s="756">
        <v>0</v>
      </c>
      <c r="N10" s="751">
        <f t="shared" si="0"/>
        <v>8</v>
      </c>
      <c r="O10" s="752">
        <f t="shared" si="0"/>
        <v>11</v>
      </c>
      <c r="P10" s="753">
        <f t="shared" si="1"/>
        <v>19</v>
      </c>
      <c r="Q10" s="160"/>
      <c r="R10" s="160"/>
    </row>
    <row r="11" spans="1:42" ht="27" customHeight="1" x14ac:dyDescent="0.35">
      <c r="A11" s="754" t="s">
        <v>47</v>
      </c>
      <c r="B11" s="755">
        <v>4</v>
      </c>
      <c r="C11" s="756">
        <v>0</v>
      </c>
      <c r="D11" s="757">
        <f>B11+C11</f>
        <v>4</v>
      </c>
      <c r="E11" s="758">
        <v>4</v>
      </c>
      <c r="F11" s="756">
        <v>6</v>
      </c>
      <c r="G11" s="759">
        <f>E11+F11</f>
        <v>10</v>
      </c>
      <c r="H11" s="755">
        <v>2</v>
      </c>
      <c r="I11" s="756">
        <v>4</v>
      </c>
      <c r="J11" s="757">
        <f>H11+I11</f>
        <v>6</v>
      </c>
      <c r="K11" s="758">
        <v>0</v>
      </c>
      <c r="L11" s="756">
        <v>0</v>
      </c>
      <c r="M11" s="756">
        <f>K11+L11</f>
        <v>0</v>
      </c>
      <c r="N11" s="751">
        <f t="shared" si="0"/>
        <v>10</v>
      </c>
      <c r="O11" s="752">
        <f t="shared" si="0"/>
        <v>10</v>
      </c>
      <c r="P11" s="753">
        <f t="shared" si="1"/>
        <v>20</v>
      </c>
      <c r="Q11" s="160"/>
      <c r="R11" s="160"/>
    </row>
    <row r="12" spans="1:42" ht="27" customHeight="1" x14ac:dyDescent="0.35">
      <c r="A12" s="754" t="s">
        <v>25</v>
      </c>
      <c r="B12" s="755">
        <v>0</v>
      </c>
      <c r="C12" s="756">
        <v>5</v>
      </c>
      <c r="D12" s="757">
        <f>B12+C12</f>
        <v>5</v>
      </c>
      <c r="E12" s="758">
        <v>1</v>
      </c>
      <c r="F12" s="756">
        <v>3</v>
      </c>
      <c r="G12" s="759">
        <f>E12+F12</f>
        <v>4</v>
      </c>
      <c r="H12" s="755">
        <v>1</v>
      </c>
      <c r="I12" s="756">
        <v>0</v>
      </c>
      <c r="J12" s="757">
        <f>H12+I12</f>
        <v>1</v>
      </c>
      <c r="K12" s="758">
        <v>0</v>
      </c>
      <c r="L12" s="756">
        <v>0</v>
      </c>
      <c r="M12" s="756">
        <v>0</v>
      </c>
      <c r="N12" s="751">
        <f t="shared" si="0"/>
        <v>2</v>
      </c>
      <c r="O12" s="752">
        <f t="shared" si="0"/>
        <v>8</v>
      </c>
      <c r="P12" s="753">
        <f t="shared" si="1"/>
        <v>10</v>
      </c>
      <c r="Q12" s="160"/>
      <c r="R12" s="160"/>
    </row>
    <row r="13" spans="1:42" ht="27" customHeight="1" x14ac:dyDescent="0.35">
      <c r="A13" s="754" t="s">
        <v>24</v>
      </c>
      <c r="B13" s="755">
        <v>4</v>
      </c>
      <c r="C13" s="756">
        <v>3</v>
      </c>
      <c r="D13" s="757">
        <f>B13+C13</f>
        <v>7</v>
      </c>
      <c r="E13" s="758">
        <v>5</v>
      </c>
      <c r="F13" s="756">
        <v>1</v>
      </c>
      <c r="G13" s="759">
        <f>E13+F13</f>
        <v>6</v>
      </c>
      <c r="H13" s="755">
        <v>1</v>
      </c>
      <c r="I13" s="756">
        <v>0</v>
      </c>
      <c r="J13" s="757">
        <f>H13+I13</f>
        <v>1</v>
      </c>
      <c r="K13" s="758">
        <v>0</v>
      </c>
      <c r="L13" s="756">
        <f>L26++L38</f>
        <v>0</v>
      </c>
      <c r="M13" s="756">
        <f>K13+L13</f>
        <v>0</v>
      </c>
      <c r="N13" s="751">
        <f t="shared" si="0"/>
        <v>10</v>
      </c>
      <c r="O13" s="752">
        <f t="shared" si="0"/>
        <v>4</v>
      </c>
      <c r="P13" s="753">
        <f t="shared" si="1"/>
        <v>14</v>
      </c>
      <c r="Q13" s="160"/>
      <c r="R13" s="160"/>
    </row>
    <row r="14" spans="1:42" ht="27" customHeight="1" x14ac:dyDescent="0.35">
      <c r="A14" s="124" t="s">
        <v>52</v>
      </c>
      <c r="B14" s="746">
        <f t="shared" ref="B14:M14" si="2">B15+B16+B17+B18</f>
        <v>87</v>
      </c>
      <c r="C14" s="747">
        <f t="shared" si="2"/>
        <v>22</v>
      </c>
      <c r="D14" s="748">
        <f t="shared" si="2"/>
        <v>109</v>
      </c>
      <c r="E14" s="749">
        <f t="shared" si="2"/>
        <v>74</v>
      </c>
      <c r="F14" s="747">
        <f t="shared" si="2"/>
        <v>52</v>
      </c>
      <c r="G14" s="750">
        <f t="shared" si="2"/>
        <v>126</v>
      </c>
      <c r="H14" s="746">
        <f t="shared" si="2"/>
        <v>78</v>
      </c>
      <c r="I14" s="747">
        <f t="shared" si="2"/>
        <v>11</v>
      </c>
      <c r="J14" s="748">
        <f t="shared" si="2"/>
        <v>89</v>
      </c>
      <c r="K14" s="749">
        <f t="shared" si="2"/>
        <v>66</v>
      </c>
      <c r="L14" s="747">
        <f t="shared" si="2"/>
        <v>3</v>
      </c>
      <c r="M14" s="747">
        <f t="shared" si="2"/>
        <v>69</v>
      </c>
      <c r="N14" s="751">
        <f t="shared" si="0"/>
        <v>305</v>
      </c>
      <c r="O14" s="752">
        <f t="shared" si="0"/>
        <v>88</v>
      </c>
      <c r="P14" s="753">
        <f t="shared" si="1"/>
        <v>393</v>
      </c>
      <c r="Q14" s="160"/>
      <c r="R14" s="160"/>
    </row>
    <row r="15" spans="1:42" ht="27" customHeight="1" x14ac:dyDescent="0.35">
      <c r="A15" s="754" t="s">
        <v>23</v>
      </c>
      <c r="B15" s="746">
        <v>33</v>
      </c>
      <c r="C15" s="747">
        <v>3</v>
      </c>
      <c r="D15" s="748">
        <f>B15+C15</f>
        <v>36</v>
      </c>
      <c r="E15" s="749">
        <v>25</v>
      </c>
      <c r="F15" s="747">
        <v>18</v>
      </c>
      <c r="G15" s="750">
        <f>E15+F15</f>
        <v>43</v>
      </c>
      <c r="H15" s="746">
        <v>18</v>
      </c>
      <c r="I15" s="747">
        <v>4</v>
      </c>
      <c r="J15" s="748">
        <f>H15+I15</f>
        <v>22</v>
      </c>
      <c r="K15" s="749">
        <v>14</v>
      </c>
      <c r="L15" s="747">
        <v>0</v>
      </c>
      <c r="M15" s="747">
        <f>K15+L15</f>
        <v>14</v>
      </c>
      <c r="N15" s="751">
        <f t="shared" si="0"/>
        <v>90</v>
      </c>
      <c r="O15" s="752">
        <f t="shared" si="0"/>
        <v>25</v>
      </c>
      <c r="P15" s="753">
        <f t="shared" si="1"/>
        <v>115</v>
      </c>
      <c r="Q15" s="160"/>
      <c r="R15" s="160"/>
    </row>
    <row r="16" spans="1:42" ht="27" customHeight="1" x14ac:dyDescent="0.35">
      <c r="A16" s="754" t="s">
        <v>47</v>
      </c>
      <c r="B16" s="755">
        <v>44</v>
      </c>
      <c r="C16" s="756">
        <v>2</v>
      </c>
      <c r="D16" s="757">
        <f>B16+C16</f>
        <v>46</v>
      </c>
      <c r="E16" s="758">
        <v>44</v>
      </c>
      <c r="F16" s="756">
        <v>9</v>
      </c>
      <c r="G16" s="759">
        <f>E16+F16</f>
        <v>53</v>
      </c>
      <c r="H16" s="755">
        <v>31</v>
      </c>
      <c r="I16" s="756">
        <v>4</v>
      </c>
      <c r="J16" s="757">
        <f>H16+I16</f>
        <v>35</v>
      </c>
      <c r="K16" s="758">
        <v>28</v>
      </c>
      <c r="L16" s="756">
        <v>2</v>
      </c>
      <c r="M16" s="756">
        <f>K16+L16</f>
        <v>30</v>
      </c>
      <c r="N16" s="751">
        <f t="shared" si="0"/>
        <v>147</v>
      </c>
      <c r="O16" s="752">
        <f t="shared" si="0"/>
        <v>17</v>
      </c>
      <c r="P16" s="753">
        <f t="shared" si="1"/>
        <v>164</v>
      </c>
      <c r="Q16" s="160"/>
      <c r="R16" s="160"/>
    </row>
    <row r="17" spans="1:18" ht="27" customHeight="1" x14ac:dyDescent="0.35">
      <c r="A17" s="754" t="s">
        <v>25</v>
      </c>
      <c r="B17" s="755">
        <v>0</v>
      </c>
      <c r="C17" s="756">
        <v>12</v>
      </c>
      <c r="D17" s="757">
        <f>B17+C17</f>
        <v>12</v>
      </c>
      <c r="E17" s="758">
        <v>0</v>
      </c>
      <c r="F17" s="756">
        <v>16</v>
      </c>
      <c r="G17" s="759">
        <f>E17+F17</f>
        <v>16</v>
      </c>
      <c r="H17" s="755">
        <v>17</v>
      </c>
      <c r="I17" s="756">
        <v>1</v>
      </c>
      <c r="J17" s="757">
        <f>H17+I17</f>
        <v>18</v>
      </c>
      <c r="K17" s="758">
        <v>12</v>
      </c>
      <c r="L17" s="756">
        <v>1</v>
      </c>
      <c r="M17" s="756">
        <f>K17+L17</f>
        <v>13</v>
      </c>
      <c r="N17" s="751">
        <f t="shared" si="0"/>
        <v>29</v>
      </c>
      <c r="O17" s="752">
        <f t="shared" si="0"/>
        <v>30</v>
      </c>
      <c r="P17" s="753">
        <f t="shared" si="1"/>
        <v>59</v>
      </c>
      <c r="Q17" s="160"/>
      <c r="R17" s="160"/>
    </row>
    <row r="18" spans="1:18" ht="27" customHeight="1" thickBot="1" x14ac:dyDescent="0.4">
      <c r="A18" s="754" t="s">
        <v>24</v>
      </c>
      <c r="B18" s="1172">
        <v>10</v>
      </c>
      <c r="C18" s="1173">
        <v>5</v>
      </c>
      <c r="D18" s="1174">
        <f>B18+C18</f>
        <v>15</v>
      </c>
      <c r="E18" s="1175">
        <v>5</v>
      </c>
      <c r="F18" s="1173">
        <v>9</v>
      </c>
      <c r="G18" s="1176">
        <f>E18+F18</f>
        <v>14</v>
      </c>
      <c r="H18" s="1172">
        <v>12</v>
      </c>
      <c r="I18" s="1173">
        <v>2</v>
      </c>
      <c r="J18" s="1174">
        <f>H18+I18</f>
        <v>14</v>
      </c>
      <c r="K18" s="1175">
        <v>12</v>
      </c>
      <c r="L18" s="1173">
        <v>0</v>
      </c>
      <c r="M18" s="1173">
        <f>K18+L18</f>
        <v>12</v>
      </c>
      <c r="N18" s="751">
        <f t="shared" si="0"/>
        <v>39</v>
      </c>
      <c r="O18" s="752">
        <f t="shared" si="0"/>
        <v>16</v>
      </c>
      <c r="P18" s="753">
        <f t="shared" si="1"/>
        <v>55</v>
      </c>
      <c r="Q18" s="160"/>
      <c r="R18" s="160"/>
    </row>
    <row r="19" spans="1:18" ht="28.5" customHeight="1" thickBot="1" x14ac:dyDescent="0.4">
      <c r="A19" s="19" t="s">
        <v>10</v>
      </c>
      <c r="B19" s="774">
        <f t="shared" ref="B19:P19" si="3">B9+B14</f>
        <v>95</v>
      </c>
      <c r="C19" s="1182">
        <f t="shared" si="3"/>
        <v>36</v>
      </c>
      <c r="D19" s="1183">
        <f t="shared" si="3"/>
        <v>131</v>
      </c>
      <c r="E19" s="1184">
        <f t="shared" si="3"/>
        <v>90</v>
      </c>
      <c r="F19" s="1182">
        <f t="shared" si="3"/>
        <v>63</v>
      </c>
      <c r="G19" s="1185">
        <f t="shared" si="3"/>
        <v>153</v>
      </c>
      <c r="H19" s="774">
        <f t="shared" si="3"/>
        <v>84</v>
      </c>
      <c r="I19" s="1182">
        <f t="shared" si="3"/>
        <v>19</v>
      </c>
      <c r="J19" s="1183">
        <f t="shared" si="3"/>
        <v>103</v>
      </c>
      <c r="K19" s="1184">
        <f t="shared" si="3"/>
        <v>66</v>
      </c>
      <c r="L19" s="1182">
        <f t="shared" si="3"/>
        <v>3</v>
      </c>
      <c r="M19" s="1183">
        <f t="shared" si="3"/>
        <v>69</v>
      </c>
      <c r="N19" s="760">
        <f t="shared" si="3"/>
        <v>335</v>
      </c>
      <c r="O19" s="760">
        <f t="shared" si="3"/>
        <v>121</v>
      </c>
      <c r="P19" s="761">
        <f t="shared" si="3"/>
        <v>456</v>
      </c>
      <c r="Q19" s="160"/>
      <c r="R19" s="160"/>
    </row>
    <row r="20" spans="1:18" ht="27" customHeight="1" thickBot="1" x14ac:dyDescent="0.4">
      <c r="A20" s="19" t="s">
        <v>14</v>
      </c>
      <c r="B20" s="1177"/>
      <c r="C20" s="1178"/>
      <c r="D20" s="1179"/>
      <c r="E20" s="1180"/>
      <c r="F20" s="1178"/>
      <c r="G20" s="1181"/>
      <c r="H20" s="1177"/>
      <c r="I20" s="1178"/>
      <c r="J20" s="1179"/>
      <c r="K20" s="1180"/>
      <c r="L20" s="1178"/>
      <c r="M20" s="1178"/>
      <c r="N20" s="762"/>
      <c r="O20" s="763"/>
      <c r="P20" s="764"/>
      <c r="Q20" s="160"/>
      <c r="R20" s="160"/>
    </row>
    <row r="21" spans="1:18" ht="25.5" customHeight="1" x14ac:dyDescent="0.35">
      <c r="A21" s="19" t="s">
        <v>9</v>
      </c>
      <c r="B21" s="765"/>
      <c r="C21" s="766"/>
      <c r="D21" s="767"/>
      <c r="E21" s="768"/>
      <c r="F21" s="766"/>
      <c r="G21" s="769"/>
      <c r="H21" s="765"/>
      <c r="I21" s="770" t="s">
        <v>5</v>
      </c>
      <c r="J21" s="767"/>
      <c r="K21" s="768"/>
      <c r="L21" s="766"/>
      <c r="M21" s="767"/>
      <c r="N21" s="771"/>
      <c r="O21" s="772"/>
      <c r="P21" s="773"/>
      <c r="Q21" s="161"/>
      <c r="R21" s="161"/>
    </row>
    <row r="22" spans="1:18" ht="24.95" customHeight="1" x14ac:dyDescent="0.35">
      <c r="A22" s="113" t="s">
        <v>51</v>
      </c>
      <c r="B22" s="746">
        <f t="shared" ref="B22:M22" si="4">B23+B24+B25+B26</f>
        <v>8</v>
      </c>
      <c r="C22" s="747">
        <f t="shared" si="4"/>
        <v>14</v>
      </c>
      <c r="D22" s="748">
        <f t="shared" si="4"/>
        <v>22</v>
      </c>
      <c r="E22" s="749">
        <f t="shared" si="4"/>
        <v>16</v>
      </c>
      <c r="F22" s="747">
        <f t="shared" si="4"/>
        <v>11</v>
      </c>
      <c r="G22" s="750">
        <f t="shared" si="4"/>
        <v>27</v>
      </c>
      <c r="H22" s="746">
        <f t="shared" si="4"/>
        <v>6</v>
      </c>
      <c r="I22" s="747">
        <f t="shared" si="4"/>
        <v>8</v>
      </c>
      <c r="J22" s="748">
        <f t="shared" si="4"/>
        <v>14</v>
      </c>
      <c r="K22" s="749">
        <f t="shared" si="4"/>
        <v>0</v>
      </c>
      <c r="L22" s="747">
        <f t="shared" si="4"/>
        <v>0</v>
      </c>
      <c r="M22" s="747">
        <f t="shared" si="4"/>
        <v>0</v>
      </c>
      <c r="N22" s="751">
        <f t="shared" ref="N22:O32" si="5">B22+E22+H22+K22</f>
        <v>30</v>
      </c>
      <c r="O22" s="752">
        <f t="shared" si="5"/>
        <v>33</v>
      </c>
      <c r="P22" s="753">
        <f>D22+G22+J22</f>
        <v>63</v>
      </c>
      <c r="Q22" s="154"/>
      <c r="R22" s="154"/>
    </row>
    <row r="23" spans="1:18" ht="24.95" customHeight="1" x14ac:dyDescent="0.35">
      <c r="A23" s="754" t="s">
        <v>23</v>
      </c>
      <c r="B23" s="755">
        <v>0</v>
      </c>
      <c r="C23" s="756">
        <v>6</v>
      </c>
      <c r="D23" s="757">
        <f>B23+C23</f>
        <v>6</v>
      </c>
      <c r="E23" s="758">
        <v>6</v>
      </c>
      <c r="F23" s="756">
        <v>1</v>
      </c>
      <c r="G23" s="759">
        <f>E23+F23</f>
        <v>7</v>
      </c>
      <c r="H23" s="755">
        <v>2</v>
      </c>
      <c r="I23" s="756">
        <v>4</v>
      </c>
      <c r="J23" s="757">
        <f>H23+I23</f>
        <v>6</v>
      </c>
      <c r="K23" s="758">
        <v>0</v>
      </c>
      <c r="L23" s="756">
        <v>0</v>
      </c>
      <c r="M23" s="756">
        <v>0</v>
      </c>
      <c r="N23" s="751">
        <f t="shared" si="5"/>
        <v>8</v>
      </c>
      <c r="O23" s="752">
        <f t="shared" si="5"/>
        <v>11</v>
      </c>
      <c r="P23" s="753">
        <f t="shared" ref="P23:P31" si="6">SUM(N23:O23)</f>
        <v>19</v>
      </c>
      <c r="Q23" s="154"/>
      <c r="R23" s="154"/>
    </row>
    <row r="24" spans="1:18" ht="24.95" customHeight="1" x14ac:dyDescent="0.35">
      <c r="A24" s="754" t="s">
        <v>47</v>
      </c>
      <c r="B24" s="755">
        <v>4</v>
      </c>
      <c r="C24" s="756">
        <v>0</v>
      </c>
      <c r="D24" s="757">
        <f>B24+C24</f>
        <v>4</v>
      </c>
      <c r="E24" s="758">
        <v>4</v>
      </c>
      <c r="F24" s="756">
        <v>6</v>
      </c>
      <c r="G24" s="759">
        <f>E24+F24</f>
        <v>10</v>
      </c>
      <c r="H24" s="755">
        <v>2</v>
      </c>
      <c r="I24" s="756">
        <v>4</v>
      </c>
      <c r="J24" s="757">
        <f>H24+I24</f>
        <v>6</v>
      </c>
      <c r="K24" s="758">
        <v>0</v>
      </c>
      <c r="L24" s="756">
        <v>0</v>
      </c>
      <c r="M24" s="756">
        <f>K24+L24</f>
        <v>0</v>
      </c>
      <c r="N24" s="751">
        <f t="shared" si="5"/>
        <v>10</v>
      </c>
      <c r="O24" s="752">
        <f t="shared" si="5"/>
        <v>10</v>
      </c>
      <c r="P24" s="753">
        <f t="shared" si="6"/>
        <v>20</v>
      </c>
      <c r="Q24" s="154"/>
      <c r="R24" s="154"/>
    </row>
    <row r="25" spans="1:18" ht="24.95" customHeight="1" x14ac:dyDescent="0.35">
      <c r="A25" s="754" t="s">
        <v>25</v>
      </c>
      <c r="B25" s="755">
        <v>0</v>
      </c>
      <c r="C25" s="756">
        <v>5</v>
      </c>
      <c r="D25" s="757">
        <f>B25+C25</f>
        <v>5</v>
      </c>
      <c r="E25" s="758">
        <v>1</v>
      </c>
      <c r="F25" s="756">
        <v>3</v>
      </c>
      <c r="G25" s="759">
        <f>E25+F25</f>
        <v>4</v>
      </c>
      <c r="H25" s="755">
        <v>1</v>
      </c>
      <c r="I25" s="756">
        <v>0</v>
      </c>
      <c r="J25" s="757">
        <f>H25+I25</f>
        <v>1</v>
      </c>
      <c r="K25" s="758">
        <v>0</v>
      </c>
      <c r="L25" s="756">
        <v>0</v>
      </c>
      <c r="M25" s="756">
        <v>0</v>
      </c>
      <c r="N25" s="751">
        <f t="shared" si="5"/>
        <v>2</v>
      </c>
      <c r="O25" s="752">
        <f t="shared" si="5"/>
        <v>8</v>
      </c>
      <c r="P25" s="753">
        <f t="shared" si="6"/>
        <v>10</v>
      </c>
      <c r="Q25" s="154"/>
      <c r="R25" s="154"/>
    </row>
    <row r="26" spans="1:18" ht="24.95" customHeight="1" x14ac:dyDescent="0.35">
      <c r="A26" s="754" t="s">
        <v>24</v>
      </c>
      <c r="B26" s="755">
        <v>4</v>
      </c>
      <c r="C26" s="756">
        <v>3</v>
      </c>
      <c r="D26" s="757">
        <f>B26+C26</f>
        <v>7</v>
      </c>
      <c r="E26" s="758">
        <v>5</v>
      </c>
      <c r="F26" s="756">
        <v>1</v>
      </c>
      <c r="G26" s="759">
        <f>E26+F26</f>
        <v>6</v>
      </c>
      <c r="H26" s="755">
        <v>1</v>
      </c>
      <c r="I26" s="756">
        <v>0</v>
      </c>
      <c r="J26" s="757">
        <f>H26+I26</f>
        <v>1</v>
      </c>
      <c r="K26" s="758">
        <v>0</v>
      </c>
      <c r="L26" s="756">
        <f>L39++L51</f>
        <v>0</v>
      </c>
      <c r="M26" s="756">
        <f>K26+L26</f>
        <v>0</v>
      </c>
      <c r="N26" s="751">
        <f t="shared" si="5"/>
        <v>10</v>
      </c>
      <c r="O26" s="752">
        <f t="shared" si="5"/>
        <v>4</v>
      </c>
      <c r="P26" s="753">
        <f t="shared" si="6"/>
        <v>14</v>
      </c>
      <c r="Q26" s="154"/>
      <c r="R26" s="154"/>
    </row>
    <row r="27" spans="1:18" ht="24.95" customHeight="1" x14ac:dyDescent="0.35">
      <c r="A27" s="124" t="s">
        <v>52</v>
      </c>
      <c r="B27" s="746">
        <f>B31+B30+B29+B28</f>
        <v>87</v>
      </c>
      <c r="C27" s="747">
        <v>22</v>
      </c>
      <c r="D27" s="748">
        <f t="shared" ref="D27:M27" si="7">D28+D29+D30+D31</f>
        <v>109</v>
      </c>
      <c r="E27" s="749">
        <f t="shared" si="7"/>
        <v>74</v>
      </c>
      <c r="F27" s="747">
        <f t="shared" si="7"/>
        <v>52</v>
      </c>
      <c r="G27" s="750">
        <f t="shared" si="7"/>
        <v>126</v>
      </c>
      <c r="H27" s="746">
        <f t="shared" si="7"/>
        <v>76</v>
      </c>
      <c r="I27" s="747">
        <f t="shared" si="7"/>
        <v>11</v>
      </c>
      <c r="J27" s="748">
        <f t="shared" si="7"/>
        <v>87</v>
      </c>
      <c r="K27" s="749">
        <f t="shared" si="7"/>
        <v>66</v>
      </c>
      <c r="L27" s="747">
        <f t="shared" si="7"/>
        <v>3</v>
      </c>
      <c r="M27" s="747">
        <f t="shared" si="7"/>
        <v>69</v>
      </c>
      <c r="N27" s="751">
        <f t="shared" si="5"/>
        <v>303</v>
      </c>
      <c r="O27" s="752">
        <f t="shared" si="5"/>
        <v>88</v>
      </c>
      <c r="P27" s="753">
        <f t="shared" si="6"/>
        <v>391</v>
      </c>
      <c r="Q27" s="154"/>
      <c r="R27" s="154"/>
    </row>
    <row r="28" spans="1:18" ht="24.95" customHeight="1" x14ac:dyDescent="0.35">
      <c r="A28" s="754" t="s">
        <v>23</v>
      </c>
      <c r="B28" s="746">
        <v>33</v>
      </c>
      <c r="C28" s="747">
        <v>3</v>
      </c>
      <c r="D28" s="748">
        <f>B28+C28</f>
        <v>36</v>
      </c>
      <c r="E28" s="749">
        <v>25</v>
      </c>
      <c r="F28" s="747">
        <v>18</v>
      </c>
      <c r="G28" s="750">
        <f>E28+F28</f>
        <v>43</v>
      </c>
      <c r="H28" s="746">
        <v>17</v>
      </c>
      <c r="I28" s="747">
        <v>4</v>
      </c>
      <c r="J28" s="748">
        <f>H28+I28</f>
        <v>21</v>
      </c>
      <c r="K28" s="749">
        <v>14</v>
      </c>
      <c r="L28" s="747">
        <v>0</v>
      </c>
      <c r="M28" s="747">
        <f>K28+L28</f>
        <v>14</v>
      </c>
      <c r="N28" s="751">
        <f t="shared" si="5"/>
        <v>89</v>
      </c>
      <c r="O28" s="752">
        <f t="shared" si="5"/>
        <v>25</v>
      </c>
      <c r="P28" s="753">
        <f t="shared" si="6"/>
        <v>114</v>
      </c>
      <c r="Q28" s="154"/>
      <c r="R28" s="154"/>
    </row>
    <row r="29" spans="1:18" ht="24.95" customHeight="1" x14ac:dyDescent="0.35">
      <c r="A29" s="754" t="s">
        <v>47</v>
      </c>
      <c r="B29" s="755">
        <v>44</v>
      </c>
      <c r="C29" s="756">
        <v>2</v>
      </c>
      <c r="D29" s="757">
        <f>B29+C29</f>
        <v>46</v>
      </c>
      <c r="E29" s="758">
        <v>44</v>
      </c>
      <c r="F29" s="756">
        <v>9</v>
      </c>
      <c r="G29" s="759">
        <f>E29+F29</f>
        <v>53</v>
      </c>
      <c r="H29" s="755">
        <v>31</v>
      </c>
      <c r="I29" s="756">
        <v>4</v>
      </c>
      <c r="J29" s="757">
        <f>H29+I29</f>
        <v>35</v>
      </c>
      <c r="K29" s="758">
        <v>28</v>
      </c>
      <c r="L29" s="756">
        <v>2</v>
      </c>
      <c r="M29" s="756">
        <f>K29+L29</f>
        <v>30</v>
      </c>
      <c r="N29" s="751">
        <f t="shared" si="5"/>
        <v>147</v>
      </c>
      <c r="O29" s="752">
        <f t="shared" si="5"/>
        <v>17</v>
      </c>
      <c r="P29" s="753">
        <f t="shared" si="6"/>
        <v>164</v>
      </c>
      <c r="Q29" s="154"/>
      <c r="R29" s="154"/>
    </row>
    <row r="30" spans="1:18" ht="24.95" customHeight="1" x14ac:dyDescent="0.35">
      <c r="A30" s="754" t="s">
        <v>25</v>
      </c>
      <c r="B30" s="755">
        <v>0</v>
      </c>
      <c r="C30" s="756">
        <v>12</v>
      </c>
      <c r="D30" s="757">
        <f>B30+C30</f>
        <v>12</v>
      </c>
      <c r="E30" s="758">
        <v>0</v>
      </c>
      <c r="F30" s="756">
        <v>16</v>
      </c>
      <c r="G30" s="759">
        <f>E30+F30</f>
        <v>16</v>
      </c>
      <c r="H30" s="755">
        <v>16</v>
      </c>
      <c r="I30" s="756">
        <v>1</v>
      </c>
      <c r="J30" s="757">
        <f>H30+I30</f>
        <v>17</v>
      </c>
      <c r="K30" s="758">
        <v>12</v>
      </c>
      <c r="L30" s="756">
        <v>1</v>
      </c>
      <c r="M30" s="756">
        <f>K30+L30</f>
        <v>13</v>
      </c>
      <c r="N30" s="751">
        <f t="shared" si="5"/>
        <v>28</v>
      </c>
      <c r="O30" s="752">
        <f t="shared" si="5"/>
        <v>30</v>
      </c>
      <c r="P30" s="753">
        <f t="shared" si="6"/>
        <v>58</v>
      </c>
      <c r="Q30" s="154"/>
      <c r="R30" s="154"/>
    </row>
    <row r="31" spans="1:18" ht="33" customHeight="1" thickBot="1" x14ac:dyDescent="0.4">
      <c r="A31" s="754" t="s">
        <v>24</v>
      </c>
      <c r="B31" s="1172">
        <v>10</v>
      </c>
      <c r="C31" s="1173">
        <v>5</v>
      </c>
      <c r="D31" s="1174">
        <f>B31+C31</f>
        <v>15</v>
      </c>
      <c r="E31" s="1175">
        <v>5</v>
      </c>
      <c r="F31" s="1173">
        <v>9</v>
      </c>
      <c r="G31" s="1176">
        <f>E31+F31</f>
        <v>14</v>
      </c>
      <c r="H31" s="1172">
        <v>12</v>
      </c>
      <c r="I31" s="1173">
        <v>2</v>
      </c>
      <c r="J31" s="1174">
        <f>H31+I31</f>
        <v>14</v>
      </c>
      <c r="K31" s="1175">
        <v>12</v>
      </c>
      <c r="L31" s="1173">
        <v>0</v>
      </c>
      <c r="M31" s="1173">
        <f>K31+L31</f>
        <v>12</v>
      </c>
      <c r="N31" s="1186">
        <f t="shared" si="5"/>
        <v>39</v>
      </c>
      <c r="O31" s="752">
        <f t="shared" si="5"/>
        <v>16</v>
      </c>
      <c r="P31" s="753">
        <f t="shared" si="6"/>
        <v>55</v>
      </c>
      <c r="Q31" s="154"/>
      <c r="R31" s="154"/>
    </row>
    <row r="32" spans="1:18" ht="36" customHeight="1" thickBot="1" x14ac:dyDescent="0.4">
      <c r="A32" s="1" t="s">
        <v>6</v>
      </c>
      <c r="B32" s="774">
        <f>B22+B27</f>
        <v>95</v>
      </c>
      <c r="C32" s="1182">
        <f t="shared" ref="C32:N32" si="8">C22+C27</f>
        <v>36</v>
      </c>
      <c r="D32" s="1183">
        <f t="shared" si="8"/>
        <v>131</v>
      </c>
      <c r="E32" s="1184">
        <f t="shared" si="8"/>
        <v>90</v>
      </c>
      <c r="F32" s="1182">
        <f t="shared" si="8"/>
        <v>63</v>
      </c>
      <c r="G32" s="1185">
        <f t="shared" si="8"/>
        <v>153</v>
      </c>
      <c r="H32" s="774">
        <f t="shared" si="8"/>
        <v>82</v>
      </c>
      <c r="I32" s="1182">
        <f t="shared" si="8"/>
        <v>19</v>
      </c>
      <c r="J32" s="1183">
        <f t="shared" si="8"/>
        <v>101</v>
      </c>
      <c r="K32" s="1184">
        <f t="shared" si="8"/>
        <v>66</v>
      </c>
      <c r="L32" s="1182">
        <f t="shared" si="8"/>
        <v>3</v>
      </c>
      <c r="M32" s="1182">
        <f t="shared" si="8"/>
        <v>69</v>
      </c>
      <c r="N32" s="775">
        <f t="shared" si="8"/>
        <v>333</v>
      </c>
      <c r="O32" s="774">
        <f t="shared" si="5"/>
        <v>121</v>
      </c>
      <c r="P32" s="775">
        <f>D32+G32+J32+M32</f>
        <v>454</v>
      </c>
      <c r="Q32" s="154"/>
      <c r="R32" s="154"/>
    </row>
    <row r="33" spans="1:18" ht="38.25" customHeight="1" x14ac:dyDescent="0.35">
      <c r="A33" s="18" t="s">
        <v>15</v>
      </c>
      <c r="B33" s="776"/>
      <c r="C33" s="777"/>
      <c r="D33" s="778"/>
      <c r="E33" s="779"/>
      <c r="F33" s="777"/>
      <c r="G33" s="780"/>
      <c r="H33" s="776"/>
      <c r="I33" s="777"/>
      <c r="J33" s="778"/>
      <c r="K33" s="779"/>
      <c r="L33" s="777"/>
      <c r="M33" s="780"/>
      <c r="N33" s="1187"/>
      <c r="O33" s="1015"/>
      <c r="P33" s="1016"/>
      <c r="Q33" s="162"/>
      <c r="R33" s="162"/>
    </row>
    <row r="34" spans="1:18" ht="32.25" customHeight="1" x14ac:dyDescent="0.35">
      <c r="A34" s="113" t="s">
        <v>51</v>
      </c>
      <c r="B34" s="746">
        <v>0</v>
      </c>
      <c r="C34" s="747">
        <v>0</v>
      </c>
      <c r="D34" s="748">
        <f t="shared" ref="D34:D43" si="9">C34+B34</f>
        <v>0</v>
      </c>
      <c r="E34" s="781">
        <v>0</v>
      </c>
      <c r="F34" s="747">
        <v>0</v>
      </c>
      <c r="G34" s="781">
        <f t="shared" ref="G34:G43" si="10">SUM(E34:F34)</f>
        <v>0</v>
      </c>
      <c r="H34" s="782">
        <v>0</v>
      </c>
      <c r="I34" s="747">
        <v>0</v>
      </c>
      <c r="J34" s="783">
        <v>0</v>
      </c>
      <c r="K34" s="781">
        <v>0</v>
      </c>
      <c r="L34" s="747">
        <v>0</v>
      </c>
      <c r="M34" s="749">
        <f t="shared" ref="M34:M43" si="11">SUM(K34:L34)</f>
        <v>0</v>
      </c>
      <c r="N34" s="751">
        <f t="shared" ref="N34:O43" si="12">B34+E34+H34+K34</f>
        <v>0</v>
      </c>
      <c r="O34" s="752">
        <f t="shared" si="12"/>
        <v>0</v>
      </c>
      <c r="P34" s="753">
        <f t="shared" ref="P34:P43" si="13">SUM(N34:O34)</f>
        <v>0</v>
      </c>
      <c r="Q34" s="163"/>
      <c r="R34" s="163"/>
    </row>
    <row r="35" spans="1:18" ht="26.25" customHeight="1" x14ac:dyDescent="0.35">
      <c r="A35" s="754" t="s">
        <v>23</v>
      </c>
      <c r="B35" s="755">
        <v>0</v>
      </c>
      <c r="C35" s="756">
        <v>0</v>
      </c>
      <c r="D35" s="757">
        <f t="shared" si="9"/>
        <v>0</v>
      </c>
      <c r="E35" s="784">
        <v>0</v>
      </c>
      <c r="F35" s="756">
        <v>0</v>
      </c>
      <c r="G35" s="758">
        <f t="shared" si="10"/>
        <v>0</v>
      </c>
      <c r="H35" s="785">
        <v>0</v>
      </c>
      <c r="I35" s="756">
        <v>0</v>
      </c>
      <c r="J35" s="758">
        <f t="shared" ref="J35:J43" si="14">H35+I35</f>
        <v>0</v>
      </c>
      <c r="K35" s="785">
        <v>0</v>
      </c>
      <c r="L35" s="756">
        <v>0</v>
      </c>
      <c r="M35" s="758">
        <f t="shared" si="11"/>
        <v>0</v>
      </c>
      <c r="N35" s="751">
        <f t="shared" si="12"/>
        <v>0</v>
      </c>
      <c r="O35" s="752">
        <f t="shared" si="12"/>
        <v>0</v>
      </c>
      <c r="P35" s="753">
        <f t="shared" si="13"/>
        <v>0</v>
      </c>
      <c r="Q35" s="162"/>
      <c r="R35" s="162"/>
    </row>
    <row r="36" spans="1:18" ht="26.25" customHeight="1" x14ac:dyDescent="0.35">
      <c r="A36" s="754" t="s">
        <v>47</v>
      </c>
      <c r="B36" s="755">
        <v>0</v>
      </c>
      <c r="C36" s="756">
        <v>0</v>
      </c>
      <c r="D36" s="757">
        <f t="shared" si="9"/>
        <v>0</v>
      </c>
      <c r="E36" s="784">
        <v>0</v>
      </c>
      <c r="F36" s="756">
        <v>0</v>
      </c>
      <c r="G36" s="758">
        <f t="shared" si="10"/>
        <v>0</v>
      </c>
      <c r="H36" s="785">
        <v>0</v>
      </c>
      <c r="I36" s="756">
        <v>0</v>
      </c>
      <c r="J36" s="758">
        <f t="shared" si="14"/>
        <v>0</v>
      </c>
      <c r="K36" s="785">
        <v>0</v>
      </c>
      <c r="L36" s="756">
        <v>0</v>
      </c>
      <c r="M36" s="758">
        <f t="shared" si="11"/>
        <v>0</v>
      </c>
      <c r="N36" s="751">
        <f t="shared" si="12"/>
        <v>0</v>
      </c>
      <c r="O36" s="752">
        <f t="shared" si="12"/>
        <v>0</v>
      </c>
      <c r="P36" s="753">
        <f t="shared" si="13"/>
        <v>0</v>
      </c>
      <c r="Q36" s="162"/>
      <c r="R36" s="162"/>
    </row>
    <row r="37" spans="1:18" ht="26.25" customHeight="1" x14ac:dyDescent="0.35">
      <c r="A37" s="754" t="s">
        <v>25</v>
      </c>
      <c r="B37" s="755">
        <v>0</v>
      </c>
      <c r="C37" s="756">
        <v>0</v>
      </c>
      <c r="D37" s="757">
        <f t="shared" si="9"/>
        <v>0</v>
      </c>
      <c r="E37" s="784">
        <v>0</v>
      </c>
      <c r="F37" s="756">
        <v>0</v>
      </c>
      <c r="G37" s="758">
        <f t="shared" si="10"/>
        <v>0</v>
      </c>
      <c r="H37" s="785">
        <v>0</v>
      </c>
      <c r="I37" s="756">
        <v>0</v>
      </c>
      <c r="J37" s="758">
        <f t="shared" si="14"/>
        <v>0</v>
      </c>
      <c r="K37" s="785">
        <v>0</v>
      </c>
      <c r="L37" s="756">
        <v>0</v>
      </c>
      <c r="M37" s="758">
        <f t="shared" si="11"/>
        <v>0</v>
      </c>
      <c r="N37" s="751">
        <f t="shared" si="12"/>
        <v>0</v>
      </c>
      <c r="O37" s="752">
        <f t="shared" si="12"/>
        <v>0</v>
      </c>
      <c r="P37" s="753">
        <f t="shared" si="13"/>
        <v>0</v>
      </c>
      <c r="Q37" s="162"/>
      <c r="R37" s="162"/>
    </row>
    <row r="38" spans="1:18" ht="26.25" customHeight="1" x14ac:dyDescent="0.35">
      <c r="A38" s="754" t="s">
        <v>24</v>
      </c>
      <c r="B38" s="755">
        <v>0</v>
      </c>
      <c r="C38" s="756">
        <v>0</v>
      </c>
      <c r="D38" s="757">
        <f t="shared" si="9"/>
        <v>0</v>
      </c>
      <c r="E38" s="784">
        <v>0</v>
      </c>
      <c r="F38" s="756">
        <v>0</v>
      </c>
      <c r="G38" s="758">
        <f t="shared" si="10"/>
        <v>0</v>
      </c>
      <c r="H38" s="785">
        <v>0</v>
      </c>
      <c r="I38" s="756">
        <v>0</v>
      </c>
      <c r="J38" s="758">
        <f t="shared" si="14"/>
        <v>0</v>
      </c>
      <c r="K38" s="785">
        <v>0</v>
      </c>
      <c r="L38" s="756">
        <v>0</v>
      </c>
      <c r="M38" s="758">
        <f t="shared" si="11"/>
        <v>0</v>
      </c>
      <c r="N38" s="751">
        <f t="shared" si="12"/>
        <v>0</v>
      </c>
      <c r="O38" s="752">
        <f t="shared" si="12"/>
        <v>0</v>
      </c>
      <c r="P38" s="753">
        <f t="shared" si="13"/>
        <v>0</v>
      </c>
      <c r="Q38" s="162"/>
      <c r="R38" s="162"/>
    </row>
    <row r="39" spans="1:18" ht="30.75" customHeight="1" x14ac:dyDescent="0.35">
      <c r="A39" s="124" t="s">
        <v>52</v>
      </c>
      <c r="B39" s="746">
        <v>0</v>
      </c>
      <c r="C39" s="747">
        <f>C40+C41+C42+C43</f>
        <v>0</v>
      </c>
      <c r="D39" s="748">
        <f t="shared" si="9"/>
        <v>0</v>
      </c>
      <c r="E39" s="781">
        <f>E40+E41+E42+E43</f>
        <v>0</v>
      </c>
      <c r="F39" s="747">
        <v>0</v>
      </c>
      <c r="G39" s="749">
        <f t="shared" si="10"/>
        <v>0</v>
      </c>
      <c r="H39" s="782">
        <f>H40+H41+H42+H43</f>
        <v>2</v>
      </c>
      <c r="I39" s="747">
        <v>0</v>
      </c>
      <c r="J39" s="749">
        <f t="shared" si="14"/>
        <v>2</v>
      </c>
      <c r="K39" s="782">
        <f>K40+K41+K42+K43</f>
        <v>0</v>
      </c>
      <c r="L39" s="747">
        <v>0</v>
      </c>
      <c r="M39" s="749">
        <f t="shared" si="11"/>
        <v>0</v>
      </c>
      <c r="N39" s="751">
        <f t="shared" si="12"/>
        <v>2</v>
      </c>
      <c r="O39" s="752">
        <f t="shared" si="12"/>
        <v>0</v>
      </c>
      <c r="P39" s="753">
        <f t="shared" si="13"/>
        <v>2</v>
      </c>
      <c r="Q39" s="162"/>
      <c r="R39" s="162"/>
    </row>
    <row r="40" spans="1:18" ht="24.95" customHeight="1" x14ac:dyDescent="0.35">
      <c r="A40" s="754" t="s">
        <v>23</v>
      </c>
      <c r="B40" s="755">
        <v>0</v>
      </c>
      <c r="C40" s="756">
        <v>0</v>
      </c>
      <c r="D40" s="757">
        <f>B40+C40</f>
        <v>0</v>
      </c>
      <c r="E40" s="784">
        <v>0</v>
      </c>
      <c r="F40" s="756">
        <v>0</v>
      </c>
      <c r="G40" s="758">
        <f t="shared" si="10"/>
        <v>0</v>
      </c>
      <c r="H40" s="785">
        <v>1</v>
      </c>
      <c r="I40" s="756">
        <v>0</v>
      </c>
      <c r="J40" s="758">
        <f t="shared" si="14"/>
        <v>1</v>
      </c>
      <c r="K40" s="785">
        <v>0</v>
      </c>
      <c r="L40" s="756">
        <v>0</v>
      </c>
      <c r="M40" s="758">
        <f t="shared" si="11"/>
        <v>0</v>
      </c>
      <c r="N40" s="751">
        <f t="shared" si="12"/>
        <v>1</v>
      </c>
      <c r="O40" s="752">
        <f t="shared" si="12"/>
        <v>0</v>
      </c>
      <c r="P40" s="753">
        <f t="shared" si="13"/>
        <v>1</v>
      </c>
      <c r="Q40" s="154"/>
      <c r="R40" s="154"/>
    </row>
    <row r="41" spans="1:18" ht="24.95" customHeight="1" x14ac:dyDescent="0.35">
      <c r="A41" s="754" t="s">
        <v>47</v>
      </c>
      <c r="B41" s="755">
        <v>0</v>
      </c>
      <c r="C41" s="756">
        <v>0</v>
      </c>
      <c r="D41" s="757">
        <f t="shared" si="9"/>
        <v>0</v>
      </c>
      <c r="E41" s="784">
        <v>0</v>
      </c>
      <c r="F41" s="756">
        <v>0</v>
      </c>
      <c r="G41" s="758">
        <f t="shared" si="10"/>
        <v>0</v>
      </c>
      <c r="H41" s="785">
        <v>0</v>
      </c>
      <c r="I41" s="756">
        <v>0</v>
      </c>
      <c r="J41" s="758">
        <f t="shared" si="14"/>
        <v>0</v>
      </c>
      <c r="K41" s="785">
        <v>0</v>
      </c>
      <c r="L41" s="756">
        <v>0</v>
      </c>
      <c r="M41" s="758">
        <v>0</v>
      </c>
      <c r="N41" s="751">
        <f t="shared" si="12"/>
        <v>0</v>
      </c>
      <c r="O41" s="752">
        <f t="shared" si="12"/>
        <v>0</v>
      </c>
      <c r="P41" s="753">
        <f t="shared" si="13"/>
        <v>0</v>
      </c>
      <c r="Q41" s="154"/>
      <c r="R41" s="154"/>
    </row>
    <row r="42" spans="1:18" ht="38.25" customHeight="1" x14ac:dyDescent="0.35">
      <c r="A42" s="754" t="s">
        <v>25</v>
      </c>
      <c r="B42" s="755">
        <v>0</v>
      </c>
      <c r="C42" s="756">
        <v>0</v>
      </c>
      <c r="D42" s="757">
        <f t="shared" si="9"/>
        <v>0</v>
      </c>
      <c r="E42" s="784">
        <v>0</v>
      </c>
      <c r="F42" s="756">
        <v>0</v>
      </c>
      <c r="G42" s="758">
        <v>0</v>
      </c>
      <c r="H42" s="785">
        <v>1</v>
      </c>
      <c r="I42" s="756">
        <v>0</v>
      </c>
      <c r="J42" s="758">
        <f t="shared" si="14"/>
        <v>1</v>
      </c>
      <c r="K42" s="785">
        <v>0</v>
      </c>
      <c r="L42" s="756">
        <v>0</v>
      </c>
      <c r="M42" s="758">
        <f t="shared" si="11"/>
        <v>0</v>
      </c>
      <c r="N42" s="751">
        <f t="shared" si="12"/>
        <v>1</v>
      </c>
      <c r="O42" s="752">
        <f t="shared" si="12"/>
        <v>0</v>
      </c>
      <c r="P42" s="753">
        <f t="shared" si="13"/>
        <v>1</v>
      </c>
      <c r="Q42" s="154"/>
      <c r="R42" s="154"/>
    </row>
    <row r="43" spans="1:18" ht="24.95" customHeight="1" thickBot="1" x14ac:dyDescent="0.4">
      <c r="A43" s="754" t="s">
        <v>24</v>
      </c>
      <c r="B43" s="755">
        <v>0</v>
      </c>
      <c r="C43" s="756">
        <v>0</v>
      </c>
      <c r="D43" s="757">
        <f t="shared" si="9"/>
        <v>0</v>
      </c>
      <c r="E43" s="784">
        <v>0</v>
      </c>
      <c r="F43" s="756">
        <v>0</v>
      </c>
      <c r="G43" s="758">
        <f t="shared" si="10"/>
        <v>0</v>
      </c>
      <c r="H43" s="785">
        <v>0</v>
      </c>
      <c r="I43" s="756">
        <v>0</v>
      </c>
      <c r="J43" s="758">
        <f t="shared" si="14"/>
        <v>0</v>
      </c>
      <c r="K43" s="785">
        <v>0</v>
      </c>
      <c r="L43" s="756">
        <v>0</v>
      </c>
      <c r="M43" s="758">
        <f t="shared" si="11"/>
        <v>0</v>
      </c>
      <c r="N43" s="751">
        <f t="shared" si="12"/>
        <v>0</v>
      </c>
      <c r="O43" s="752">
        <f t="shared" si="12"/>
        <v>0</v>
      </c>
      <c r="P43" s="753">
        <f t="shared" si="13"/>
        <v>0</v>
      </c>
      <c r="Q43" s="154"/>
      <c r="R43" s="154"/>
    </row>
    <row r="44" spans="1:18" ht="30" customHeight="1" thickBot="1" x14ac:dyDescent="0.4">
      <c r="A44" s="141" t="s">
        <v>11</v>
      </c>
      <c r="B44" s="786">
        <f>B34+B39</f>
        <v>0</v>
      </c>
      <c r="C44" s="786">
        <v>0</v>
      </c>
      <c r="D44" s="786">
        <v>0</v>
      </c>
      <c r="E44" s="786">
        <v>0</v>
      </c>
      <c r="F44" s="786">
        <v>0</v>
      </c>
      <c r="G44" s="786">
        <v>0</v>
      </c>
      <c r="H44" s="786">
        <v>0</v>
      </c>
      <c r="I44" s="786">
        <f>I34+I39</f>
        <v>0</v>
      </c>
      <c r="J44" s="786">
        <v>0</v>
      </c>
      <c r="K44" s="786">
        <v>0</v>
      </c>
      <c r="L44" s="786">
        <f>L34+L39</f>
        <v>0</v>
      </c>
      <c r="M44" s="786">
        <v>0</v>
      </c>
      <c r="N44" s="786">
        <v>0</v>
      </c>
      <c r="O44" s="786">
        <v>0</v>
      </c>
      <c r="P44" s="775">
        <v>0</v>
      </c>
      <c r="Q44" s="17"/>
      <c r="R44" s="17"/>
    </row>
    <row r="45" spans="1:18" ht="39.75" customHeight="1" thickBot="1" x14ac:dyDescent="0.4">
      <c r="A45" s="142" t="s">
        <v>8</v>
      </c>
      <c r="B45" s="1188">
        <f>B32</f>
        <v>95</v>
      </c>
      <c r="C45" s="1188">
        <f t="shared" ref="C45:P45" si="15">C32</f>
        <v>36</v>
      </c>
      <c r="D45" s="1188">
        <f t="shared" si="15"/>
        <v>131</v>
      </c>
      <c r="E45" s="1188">
        <f t="shared" si="15"/>
        <v>90</v>
      </c>
      <c r="F45" s="1188">
        <f t="shared" si="15"/>
        <v>63</v>
      </c>
      <c r="G45" s="1188">
        <f t="shared" si="15"/>
        <v>153</v>
      </c>
      <c r="H45" s="1188">
        <f t="shared" si="15"/>
        <v>82</v>
      </c>
      <c r="I45" s="1188">
        <f t="shared" si="15"/>
        <v>19</v>
      </c>
      <c r="J45" s="1188">
        <f t="shared" si="15"/>
        <v>101</v>
      </c>
      <c r="K45" s="1188">
        <f t="shared" si="15"/>
        <v>66</v>
      </c>
      <c r="L45" s="1188">
        <f t="shared" si="15"/>
        <v>3</v>
      </c>
      <c r="M45" s="1188">
        <f t="shared" si="15"/>
        <v>69</v>
      </c>
      <c r="N45" s="1188">
        <f t="shared" si="15"/>
        <v>333</v>
      </c>
      <c r="O45" s="1188">
        <f t="shared" si="15"/>
        <v>121</v>
      </c>
      <c r="P45" s="1189">
        <f t="shared" si="15"/>
        <v>454</v>
      </c>
      <c r="Q45" s="164"/>
      <c r="R45" s="164"/>
    </row>
    <row r="46" spans="1:18" ht="35.25" customHeight="1" thickBot="1" x14ac:dyDescent="0.4">
      <c r="A46" s="143" t="s">
        <v>15</v>
      </c>
      <c r="B46" s="1188">
        <f>B34+B39</f>
        <v>0</v>
      </c>
      <c r="C46" s="1188">
        <f>C34+C39</f>
        <v>0</v>
      </c>
      <c r="D46" s="1189">
        <f>D34+D39</f>
        <v>0</v>
      </c>
      <c r="E46" s="1190">
        <f>E34+E39</f>
        <v>0</v>
      </c>
      <c r="F46" s="1188">
        <f t="shared" ref="F46:L46" si="16">F44</f>
        <v>0</v>
      </c>
      <c r="G46" s="1188">
        <f>G34+G39</f>
        <v>0</v>
      </c>
      <c r="H46" s="1188">
        <f>H34+H39</f>
        <v>2</v>
      </c>
      <c r="I46" s="1188">
        <f t="shared" si="16"/>
        <v>0</v>
      </c>
      <c r="J46" s="1188">
        <f>J34+J39</f>
        <v>2</v>
      </c>
      <c r="K46" s="1188">
        <f>K34+K39</f>
        <v>0</v>
      </c>
      <c r="L46" s="1188">
        <f t="shared" si="16"/>
        <v>0</v>
      </c>
      <c r="M46" s="1188">
        <f>M34+M39</f>
        <v>0</v>
      </c>
      <c r="N46" s="1188">
        <f>B46+E46+H46+K46</f>
        <v>2</v>
      </c>
      <c r="O46" s="1188">
        <f>C46+F46+I46+L46</f>
        <v>0</v>
      </c>
      <c r="P46" s="1189">
        <f>D46+G46+J46+M46</f>
        <v>2</v>
      </c>
      <c r="Q46" s="164"/>
      <c r="R46" s="164"/>
    </row>
    <row r="47" spans="1:18" ht="38.25" customHeight="1" thickBot="1" x14ac:dyDescent="0.4">
      <c r="A47" s="2" t="s">
        <v>12</v>
      </c>
      <c r="B47" s="1191">
        <f t="shared" ref="B47:P47" si="17">SUM(B45:B46)</f>
        <v>95</v>
      </c>
      <c r="C47" s="1191">
        <f t="shared" si="17"/>
        <v>36</v>
      </c>
      <c r="D47" s="1192">
        <f t="shared" si="17"/>
        <v>131</v>
      </c>
      <c r="E47" s="1193">
        <f t="shared" si="17"/>
        <v>90</v>
      </c>
      <c r="F47" s="1191">
        <f t="shared" si="17"/>
        <v>63</v>
      </c>
      <c r="G47" s="1191">
        <f t="shared" si="17"/>
        <v>153</v>
      </c>
      <c r="H47" s="1191">
        <f t="shared" si="17"/>
        <v>84</v>
      </c>
      <c r="I47" s="1191">
        <f t="shared" si="17"/>
        <v>19</v>
      </c>
      <c r="J47" s="1191">
        <f t="shared" si="17"/>
        <v>103</v>
      </c>
      <c r="K47" s="1191">
        <f t="shared" si="17"/>
        <v>66</v>
      </c>
      <c r="L47" s="1191">
        <f>L32+L44</f>
        <v>3</v>
      </c>
      <c r="M47" s="1191">
        <f>M44+M45+M46</f>
        <v>69</v>
      </c>
      <c r="N47" s="1191">
        <f t="shared" si="17"/>
        <v>335</v>
      </c>
      <c r="O47" s="1191">
        <f>O44+O45+O46</f>
        <v>121</v>
      </c>
      <c r="P47" s="1192">
        <f t="shared" si="17"/>
        <v>456</v>
      </c>
      <c r="Q47" s="164"/>
      <c r="R47" s="164"/>
    </row>
    <row r="48" spans="1:18" ht="9.75" customHeight="1" x14ac:dyDescent="0.35">
      <c r="A48" s="15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</row>
    <row r="49" spans="1:18" ht="71.25" customHeight="1" x14ac:dyDescent="0.35">
      <c r="A49" s="15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54"/>
      <c r="R49" s="154"/>
    </row>
    <row r="50" spans="1:18" ht="45" customHeight="1" x14ac:dyDescent="0.35">
      <c r="A50" s="1232"/>
      <c r="B50" s="1232"/>
      <c r="C50" s="1232"/>
      <c r="D50" s="1232"/>
      <c r="E50" s="1232"/>
      <c r="F50" s="1232"/>
      <c r="G50" s="1232"/>
      <c r="H50" s="1232"/>
      <c r="I50" s="1232"/>
      <c r="J50" s="1232"/>
      <c r="K50" s="1232"/>
      <c r="L50" s="1232"/>
      <c r="M50" s="1232"/>
      <c r="N50" s="1232"/>
      <c r="O50" s="1232"/>
      <c r="P50" s="1232"/>
    </row>
    <row r="51" spans="1:18" ht="51.75" customHeight="1" x14ac:dyDescent="0.35">
      <c r="A51" s="1231"/>
      <c r="B51" s="1231"/>
      <c r="C51" s="1231"/>
      <c r="D51" s="1231"/>
      <c r="E51" s="1231"/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</row>
    <row r="52" spans="1:18" ht="51.75" customHeight="1" x14ac:dyDescent="0.35">
      <c r="A52" s="58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8" ht="51.75" customHeight="1" x14ac:dyDescent="0.35">
      <c r="A53" s="58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</row>
  </sheetData>
  <mergeCells count="11">
    <mergeCell ref="A50:P50"/>
    <mergeCell ref="A51:P51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zoomScale="50" zoomScaleNormal="50" workbookViewId="0">
      <selection activeCell="G30" sqref="G30"/>
    </sheetView>
  </sheetViews>
  <sheetFormatPr defaultRowHeight="25.5" x14ac:dyDescent="0.35"/>
  <cols>
    <col min="1" max="1" width="100.42578125" style="158" customWidth="1"/>
    <col min="2" max="3" width="14.5703125" style="158" customWidth="1"/>
    <col min="4" max="4" width="14" style="158" customWidth="1"/>
    <col min="5" max="5" width="14.28515625" style="158" customWidth="1"/>
    <col min="6" max="6" width="12.42578125" style="158" customWidth="1"/>
    <col min="7" max="7" width="13.7109375" style="158" customWidth="1"/>
    <col min="8" max="8" width="14.5703125" style="158" customWidth="1"/>
    <col min="9" max="9" width="12.5703125" style="158" customWidth="1"/>
    <col min="10" max="10" width="13.42578125" style="158" customWidth="1"/>
    <col min="11" max="11" width="14" style="158" customWidth="1"/>
    <col min="12" max="12" width="13.140625" style="158" customWidth="1"/>
    <col min="13" max="13" width="13.85546875" style="158" customWidth="1"/>
    <col min="14" max="14" width="14.42578125" style="158" customWidth="1"/>
    <col min="15" max="15" width="13.140625" style="158" customWidth="1"/>
    <col min="16" max="16" width="13.28515625" style="158" customWidth="1"/>
    <col min="17" max="18" width="10.7109375" style="158" customWidth="1"/>
    <col min="19" max="19" width="9.140625" style="158"/>
    <col min="20" max="20" width="12.85546875" style="158" customWidth="1"/>
    <col min="21" max="21" width="23.42578125" style="158" customWidth="1"/>
    <col min="22" max="23" width="9.140625" style="158"/>
    <col min="24" max="24" width="10.5703125" style="158" bestFit="1" customWidth="1"/>
    <col min="25" max="25" width="11.28515625" style="158" customWidth="1"/>
    <col min="26" max="256" width="9.140625" style="158"/>
    <col min="257" max="257" width="89" style="158" customWidth="1"/>
    <col min="258" max="259" width="14.5703125" style="158" customWidth="1"/>
    <col min="260" max="260" width="14" style="158" customWidth="1"/>
    <col min="261" max="261" width="14.28515625" style="158" customWidth="1"/>
    <col min="262" max="262" width="12.42578125" style="158" customWidth="1"/>
    <col min="263" max="263" width="13.7109375" style="158" customWidth="1"/>
    <col min="264" max="264" width="14.5703125" style="158" customWidth="1"/>
    <col min="265" max="265" width="12.5703125" style="158" customWidth="1"/>
    <col min="266" max="266" width="13.42578125" style="158" customWidth="1"/>
    <col min="267" max="267" width="14" style="158" customWidth="1"/>
    <col min="268" max="268" width="13.140625" style="158" customWidth="1"/>
    <col min="269" max="269" width="13.85546875" style="158" customWidth="1"/>
    <col min="270" max="270" width="14.42578125" style="158" customWidth="1"/>
    <col min="271" max="271" width="13.140625" style="158" customWidth="1"/>
    <col min="272" max="272" width="13.28515625" style="158" customWidth="1"/>
    <col min="273" max="274" width="10.7109375" style="158" customWidth="1"/>
    <col min="275" max="275" width="9.140625" style="158"/>
    <col min="276" max="276" width="12.85546875" style="158" customWidth="1"/>
    <col min="277" max="277" width="23.42578125" style="158" customWidth="1"/>
    <col min="278" max="279" width="9.140625" style="158"/>
    <col min="280" max="280" width="10.5703125" style="158" bestFit="1" customWidth="1"/>
    <col min="281" max="281" width="11.28515625" style="158" customWidth="1"/>
    <col min="282" max="512" width="9.140625" style="158"/>
    <col min="513" max="513" width="89" style="158" customWidth="1"/>
    <col min="514" max="515" width="14.5703125" style="158" customWidth="1"/>
    <col min="516" max="516" width="14" style="158" customWidth="1"/>
    <col min="517" max="517" width="14.28515625" style="158" customWidth="1"/>
    <col min="518" max="518" width="12.42578125" style="158" customWidth="1"/>
    <col min="519" max="519" width="13.7109375" style="158" customWidth="1"/>
    <col min="520" max="520" width="14.5703125" style="158" customWidth="1"/>
    <col min="521" max="521" width="12.5703125" style="158" customWidth="1"/>
    <col min="522" max="522" width="13.42578125" style="158" customWidth="1"/>
    <col min="523" max="523" width="14" style="158" customWidth="1"/>
    <col min="524" max="524" width="13.140625" style="158" customWidth="1"/>
    <col min="525" max="525" width="13.85546875" style="158" customWidth="1"/>
    <col min="526" max="526" width="14.42578125" style="158" customWidth="1"/>
    <col min="527" max="527" width="13.140625" style="158" customWidth="1"/>
    <col min="528" max="528" width="13.28515625" style="158" customWidth="1"/>
    <col min="529" max="530" width="10.7109375" style="158" customWidth="1"/>
    <col min="531" max="531" width="9.140625" style="158"/>
    <col min="532" max="532" width="12.85546875" style="158" customWidth="1"/>
    <col min="533" max="533" width="23.42578125" style="158" customWidth="1"/>
    <col min="534" max="535" width="9.140625" style="158"/>
    <col min="536" max="536" width="10.5703125" style="158" bestFit="1" customWidth="1"/>
    <col min="537" max="537" width="11.28515625" style="158" customWidth="1"/>
    <col min="538" max="768" width="9.140625" style="158"/>
    <col min="769" max="769" width="89" style="158" customWidth="1"/>
    <col min="770" max="771" width="14.5703125" style="158" customWidth="1"/>
    <col min="772" max="772" width="14" style="158" customWidth="1"/>
    <col min="773" max="773" width="14.28515625" style="158" customWidth="1"/>
    <col min="774" max="774" width="12.42578125" style="158" customWidth="1"/>
    <col min="775" max="775" width="13.7109375" style="158" customWidth="1"/>
    <col min="776" max="776" width="14.5703125" style="158" customWidth="1"/>
    <col min="777" max="777" width="12.5703125" style="158" customWidth="1"/>
    <col min="778" max="778" width="13.42578125" style="158" customWidth="1"/>
    <col min="779" max="779" width="14" style="158" customWidth="1"/>
    <col min="780" max="780" width="13.140625" style="158" customWidth="1"/>
    <col min="781" max="781" width="13.85546875" style="158" customWidth="1"/>
    <col min="782" max="782" width="14.42578125" style="158" customWidth="1"/>
    <col min="783" max="783" width="13.140625" style="158" customWidth="1"/>
    <col min="784" max="784" width="13.28515625" style="158" customWidth="1"/>
    <col min="785" max="786" width="10.7109375" style="158" customWidth="1"/>
    <col min="787" max="787" width="9.140625" style="158"/>
    <col min="788" max="788" width="12.85546875" style="158" customWidth="1"/>
    <col min="789" max="789" width="23.42578125" style="158" customWidth="1"/>
    <col min="790" max="791" width="9.140625" style="158"/>
    <col min="792" max="792" width="10.5703125" style="158" bestFit="1" customWidth="1"/>
    <col min="793" max="793" width="11.28515625" style="158" customWidth="1"/>
    <col min="794" max="1024" width="9.140625" style="158"/>
    <col min="1025" max="1025" width="89" style="158" customWidth="1"/>
    <col min="1026" max="1027" width="14.5703125" style="158" customWidth="1"/>
    <col min="1028" max="1028" width="14" style="158" customWidth="1"/>
    <col min="1029" max="1029" width="14.28515625" style="158" customWidth="1"/>
    <col min="1030" max="1030" width="12.42578125" style="158" customWidth="1"/>
    <col min="1031" max="1031" width="13.7109375" style="158" customWidth="1"/>
    <col min="1032" max="1032" width="14.5703125" style="158" customWidth="1"/>
    <col min="1033" max="1033" width="12.5703125" style="158" customWidth="1"/>
    <col min="1034" max="1034" width="13.42578125" style="158" customWidth="1"/>
    <col min="1035" max="1035" width="14" style="158" customWidth="1"/>
    <col min="1036" max="1036" width="13.140625" style="158" customWidth="1"/>
    <col min="1037" max="1037" width="13.85546875" style="158" customWidth="1"/>
    <col min="1038" max="1038" width="14.42578125" style="158" customWidth="1"/>
    <col min="1039" max="1039" width="13.140625" style="158" customWidth="1"/>
    <col min="1040" max="1040" width="13.28515625" style="158" customWidth="1"/>
    <col min="1041" max="1042" width="10.7109375" style="158" customWidth="1"/>
    <col min="1043" max="1043" width="9.140625" style="158"/>
    <col min="1044" max="1044" width="12.85546875" style="158" customWidth="1"/>
    <col min="1045" max="1045" width="23.42578125" style="158" customWidth="1"/>
    <col min="1046" max="1047" width="9.140625" style="158"/>
    <col min="1048" max="1048" width="10.5703125" style="158" bestFit="1" customWidth="1"/>
    <col min="1049" max="1049" width="11.28515625" style="158" customWidth="1"/>
    <col min="1050" max="1280" width="9.140625" style="158"/>
    <col min="1281" max="1281" width="89" style="158" customWidth="1"/>
    <col min="1282" max="1283" width="14.5703125" style="158" customWidth="1"/>
    <col min="1284" max="1284" width="14" style="158" customWidth="1"/>
    <col min="1285" max="1285" width="14.28515625" style="158" customWidth="1"/>
    <col min="1286" max="1286" width="12.42578125" style="158" customWidth="1"/>
    <col min="1287" max="1287" width="13.7109375" style="158" customWidth="1"/>
    <col min="1288" max="1288" width="14.5703125" style="158" customWidth="1"/>
    <col min="1289" max="1289" width="12.5703125" style="158" customWidth="1"/>
    <col min="1290" max="1290" width="13.42578125" style="158" customWidth="1"/>
    <col min="1291" max="1291" width="14" style="158" customWidth="1"/>
    <col min="1292" max="1292" width="13.140625" style="158" customWidth="1"/>
    <col min="1293" max="1293" width="13.85546875" style="158" customWidth="1"/>
    <col min="1294" max="1294" width="14.42578125" style="158" customWidth="1"/>
    <col min="1295" max="1295" width="13.140625" style="158" customWidth="1"/>
    <col min="1296" max="1296" width="13.28515625" style="158" customWidth="1"/>
    <col min="1297" max="1298" width="10.7109375" style="158" customWidth="1"/>
    <col min="1299" max="1299" width="9.140625" style="158"/>
    <col min="1300" max="1300" width="12.85546875" style="158" customWidth="1"/>
    <col min="1301" max="1301" width="23.42578125" style="158" customWidth="1"/>
    <col min="1302" max="1303" width="9.140625" style="158"/>
    <col min="1304" max="1304" width="10.5703125" style="158" bestFit="1" customWidth="1"/>
    <col min="1305" max="1305" width="11.28515625" style="158" customWidth="1"/>
    <col min="1306" max="1536" width="9.140625" style="158"/>
    <col min="1537" max="1537" width="89" style="158" customWidth="1"/>
    <col min="1538" max="1539" width="14.5703125" style="158" customWidth="1"/>
    <col min="1540" max="1540" width="14" style="158" customWidth="1"/>
    <col min="1541" max="1541" width="14.28515625" style="158" customWidth="1"/>
    <col min="1542" max="1542" width="12.42578125" style="158" customWidth="1"/>
    <col min="1543" max="1543" width="13.7109375" style="158" customWidth="1"/>
    <col min="1544" max="1544" width="14.5703125" style="158" customWidth="1"/>
    <col min="1545" max="1545" width="12.5703125" style="158" customWidth="1"/>
    <col min="1546" max="1546" width="13.42578125" style="158" customWidth="1"/>
    <col min="1547" max="1547" width="14" style="158" customWidth="1"/>
    <col min="1548" max="1548" width="13.140625" style="158" customWidth="1"/>
    <col min="1549" max="1549" width="13.85546875" style="158" customWidth="1"/>
    <col min="1550" max="1550" width="14.42578125" style="158" customWidth="1"/>
    <col min="1551" max="1551" width="13.140625" style="158" customWidth="1"/>
    <col min="1552" max="1552" width="13.28515625" style="158" customWidth="1"/>
    <col min="1553" max="1554" width="10.7109375" style="158" customWidth="1"/>
    <col min="1555" max="1555" width="9.140625" style="158"/>
    <col min="1556" max="1556" width="12.85546875" style="158" customWidth="1"/>
    <col min="1557" max="1557" width="23.42578125" style="158" customWidth="1"/>
    <col min="1558" max="1559" width="9.140625" style="158"/>
    <col min="1560" max="1560" width="10.5703125" style="158" bestFit="1" customWidth="1"/>
    <col min="1561" max="1561" width="11.28515625" style="158" customWidth="1"/>
    <col min="1562" max="1792" width="9.140625" style="158"/>
    <col min="1793" max="1793" width="89" style="158" customWidth="1"/>
    <col min="1794" max="1795" width="14.5703125" style="158" customWidth="1"/>
    <col min="1796" max="1796" width="14" style="158" customWidth="1"/>
    <col min="1797" max="1797" width="14.28515625" style="158" customWidth="1"/>
    <col min="1798" max="1798" width="12.42578125" style="158" customWidth="1"/>
    <col min="1799" max="1799" width="13.7109375" style="158" customWidth="1"/>
    <col min="1800" max="1800" width="14.5703125" style="158" customWidth="1"/>
    <col min="1801" max="1801" width="12.5703125" style="158" customWidth="1"/>
    <col min="1802" max="1802" width="13.42578125" style="158" customWidth="1"/>
    <col min="1803" max="1803" width="14" style="158" customWidth="1"/>
    <col min="1804" max="1804" width="13.140625" style="158" customWidth="1"/>
    <col min="1805" max="1805" width="13.85546875" style="158" customWidth="1"/>
    <col min="1806" max="1806" width="14.42578125" style="158" customWidth="1"/>
    <col min="1807" max="1807" width="13.140625" style="158" customWidth="1"/>
    <col min="1808" max="1808" width="13.28515625" style="158" customWidth="1"/>
    <col min="1809" max="1810" width="10.7109375" style="158" customWidth="1"/>
    <col min="1811" max="1811" width="9.140625" style="158"/>
    <col min="1812" max="1812" width="12.85546875" style="158" customWidth="1"/>
    <col min="1813" max="1813" width="23.42578125" style="158" customWidth="1"/>
    <col min="1814" max="1815" width="9.140625" style="158"/>
    <col min="1816" max="1816" width="10.5703125" style="158" bestFit="1" customWidth="1"/>
    <col min="1817" max="1817" width="11.28515625" style="158" customWidth="1"/>
    <col min="1818" max="2048" width="9.140625" style="158"/>
    <col min="2049" max="2049" width="89" style="158" customWidth="1"/>
    <col min="2050" max="2051" width="14.5703125" style="158" customWidth="1"/>
    <col min="2052" max="2052" width="14" style="158" customWidth="1"/>
    <col min="2053" max="2053" width="14.28515625" style="158" customWidth="1"/>
    <col min="2054" max="2054" width="12.42578125" style="158" customWidth="1"/>
    <col min="2055" max="2055" width="13.7109375" style="158" customWidth="1"/>
    <col min="2056" max="2056" width="14.5703125" style="158" customWidth="1"/>
    <col min="2057" max="2057" width="12.5703125" style="158" customWidth="1"/>
    <col min="2058" max="2058" width="13.42578125" style="158" customWidth="1"/>
    <col min="2059" max="2059" width="14" style="158" customWidth="1"/>
    <col min="2060" max="2060" width="13.140625" style="158" customWidth="1"/>
    <col min="2061" max="2061" width="13.85546875" style="158" customWidth="1"/>
    <col min="2062" max="2062" width="14.42578125" style="158" customWidth="1"/>
    <col min="2063" max="2063" width="13.140625" style="158" customWidth="1"/>
    <col min="2064" max="2064" width="13.28515625" style="158" customWidth="1"/>
    <col min="2065" max="2066" width="10.7109375" style="158" customWidth="1"/>
    <col min="2067" max="2067" width="9.140625" style="158"/>
    <col min="2068" max="2068" width="12.85546875" style="158" customWidth="1"/>
    <col min="2069" max="2069" width="23.42578125" style="158" customWidth="1"/>
    <col min="2070" max="2071" width="9.140625" style="158"/>
    <col min="2072" max="2072" width="10.5703125" style="158" bestFit="1" customWidth="1"/>
    <col min="2073" max="2073" width="11.28515625" style="158" customWidth="1"/>
    <col min="2074" max="2304" width="9.140625" style="158"/>
    <col min="2305" max="2305" width="89" style="158" customWidth="1"/>
    <col min="2306" max="2307" width="14.5703125" style="158" customWidth="1"/>
    <col min="2308" max="2308" width="14" style="158" customWidth="1"/>
    <col min="2309" max="2309" width="14.28515625" style="158" customWidth="1"/>
    <col min="2310" max="2310" width="12.42578125" style="158" customWidth="1"/>
    <col min="2311" max="2311" width="13.7109375" style="158" customWidth="1"/>
    <col min="2312" max="2312" width="14.5703125" style="158" customWidth="1"/>
    <col min="2313" max="2313" width="12.5703125" style="158" customWidth="1"/>
    <col min="2314" max="2314" width="13.42578125" style="158" customWidth="1"/>
    <col min="2315" max="2315" width="14" style="158" customWidth="1"/>
    <col min="2316" max="2316" width="13.140625" style="158" customWidth="1"/>
    <col min="2317" max="2317" width="13.85546875" style="158" customWidth="1"/>
    <col min="2318" max="2318" width="14.42578125" style="158" customWidth="1"/>
    <col min="2319" max="2319" width="13.140625" style="158" customWidth="1"/>
    <col min="2320" max="2320" width="13.28515625" style="158" customWidth="1"/>
    <col min="2321" max="2322" width="10.7109375" style="158" customWidth="1"/>
    <col min="2323" max="2323" width="9.140625" style="158"/>
    <col min="2324" max="2324" width="12.85546875" style="158" customWidth="1"/>
    <col min="2325" max="2325" width="23.42578125" style="158" customWidth="1"/>
    <col min="2326" max="2327" width="9.140625" style="158"/>
    <col min="2328" max="2328" width="10.5703125" style="158" bestFit="1" customWidth="1"/>
    <col min="2329" max="2329" width="11.28515625" style="158" customWidth="1"/>
    <col min="2330" max="2560" width="9.140625" style="158"/>
    <col min="2561" max="2561" width="89" style="158" customWidth="1"/>
    <col min="2562" max="2563" width="14.5703125" style="158" customWidth="1"/>
    <col min="2564" max="2564" width="14" style="158" customWidth="1"/>
    <col min="2565" max="2565" width="14.28515625" style="158" customWidth="1"/>
    <col min="2566" max="2566" width="12.42578125" style="158" customWidth="1"/>
    <col min="2567" max="2567" width="13.7109375" style="158" customWidth="1"/>
    <col min="2568" max="2568" width="14.5703125" style="158" customWidth="1"/>
    <col min="2569" max="2569" width="12.5703125" style="158" customWidth="1"/>
    <col min="2570" max="2570" width="13.42578125" style="158" customWidth="1"/>
    <col min="2571" max="2571" width="14" style="158" customWidth="1"/>
    <col min="2572" max="2572" width="13.140625" style="158" customWidth="1"/>
    <col min="2573" max="2573" width="13.85546875" style="158" customWidth="1"/>
    <col min="2574" max="2574" width="14.42578125" style="158" customWidth="1"/>
    <col min="2575" max="2575" width="13.140625" style="158" customWidth="1"/>
    <col min="2576" max="2576" width="13.28515625" style="158" customWidth="1"/>
    <col min="2577" max="2578" width="10.7109375" style="158" customWidth="1"/>
    <col min="2579" max="2579" width="9.140625" style="158"/>
    <col min="2580" max="2580" width="12.85546875" style="158" customWidth="1"/>
    <col min="2581" max="2581" width="23.42578125" style="158" customWidth="1"/>
    <col min="2582" max="2583" width="9.140625" style="158"/>
    <col min="2584" max="2584" width="10.5703125" style="158" bestFit="1" customWidth="1"/>
    <col min="2585" max="2585" width="11.28515625" style="158" customWidth="1"/>
    <col min="2586" max="2816" width="9.140625" style="158"/>
    <col min="2817" max="2817" width="89" style="158" customWidth="1"/>
    <col min="2818" max="2819" width="14.5703125" style="158" customWidth="1"/>
    <col min="2820" max="2820" width="14" style="158" customWidth="1"/>
    <col min="2821" max="2821" width="14.28515625" style="158" customWidth="1"/>
    <col min="2822" max="2822" width="12.42578125" style="158" customWidth="1"/>
    <col min="2823" max="2823" width="13.7109375" style="158" customWidth="1"/>
    <col min="2824" max="2824" width="14.5703125" style="158" customWidth="1"/>
    <col min="2825" max="2825" width="12.5703125" style="158" customWidth="1"/>
    <col min="2826" max="2826" width="13.42578125" style="158" customWidth="1"/>
    <col min="2827" max="2827" width="14" style="158" customWidth="1"/>
    <col min="2828" max="2828" width="13.140625" style="158" customWidth="1"/>
    <col min="2829" max="2829" width="13.85546875" style="158" customWidth="1"/>
    <col min="2830" max="2830" width="14.42578125" style="158" customWidth="1"/>
    <col min="2831" max="2831" width="13.140625" style="158" customWidth="1"/>
    <col min="2832" max="2832" width="13.28515625" style="158" customWidth="1"/>
    <col min="2833" max="2834" width="10.7109375" style="158" customWidth="1"/>
    <col min="2835" max="2835" width="9.140625" style="158"/>
    <col min="2836" max="2836" width="12.85546875" style="158" customWidth="1"/>
    <col min="2837" max="2837" width="23.42578125" style="158" customWidth="1"/>
    <col min="2838" max="2839" width="9.140625" style="158"/>
    <col min="2840" max="2840" width="10.5703125" style="158" bestFit="1" customWidth="1"/>
    <col min="2841" max="2841" width="11.28515625" style="158" customWidth="1"/>
    <col min="2842" max="3072" width="9.140625" style="158"/>
    <col min="3073" max="3073" width="89" style="158" customWidth="1"/>
    <col min="3074" max="3075" width="14.5703125" style="158" customWidth="1"/>
    <col min="3076" max="3076" width="14" style="158" customWidth="1"/>
    <col min="3077" max="3077" width="14.28515625" style="158" customWidth="1"/>
    <col min="3078" max="3078" width="12.42578125" style="158" customWidth="1"/>
    <col min="3079" max="3079" width="13.7109375" style="158" customWidth="1"/>
    <col min="3080" max="3080" width="14.5703125" style="158" customWidth="1"/>
    <col min="3081" max="3081" width="12.5703125" style="158" customWidth="1"/>
    <col min="3082" max="3082" width="13.42578125" style="158" customWidth="1"/>
    <col min="3083" max="3083" width="14" style="158" customWidth="1"/>
    <col min="3084" max="3084" width="13.140625" style="158" customWidth="1"/>
    <col min="3085" max="3085" width="13.85546875" style="158" customWidth="1"/>
    <col min="3086" max="3086" width="14.42578125" style="158" customWidth="1"/>
    <col min="3087" max="3087" width="13.140625" style="158" customWidth="1"/>
    <col min="3088" max="3088" width="13.28515625" style="158" customWidth="1"/>
    <col min="3089" max="3090" width="10.7109375" style="158" customWidth="1"/>
    <col min="3091" max="3091" width="9.140625" style="158"/>
    <col min="3092" max="3092" width="12.85546875" style="158" customWidth="1"/>
    <col min="3093" max="3093" width="23.42578125" style="158" customWidth="1"/>
    <col min="3094" max="3095" width="9.140625" style="158"/>
    <col min="3096" max="3096" width="10.5703125" style="158" bestFit="1" customWidth="1"/>
    <col min="3097" max="3097" width="11.28515625" style="158" customWidth="1"/>
    <col min="3098" max="3328" width="9.140625" style="158"/>
    <col min="3329" max="3329" width="89" style="158" customWidth="1"/>
    <col min="3330" max="3331" width="14.5703125" style="158" customWidth="1"/>
    <col min="3332" max="3332" width="14" style="158" customWidth="1"/>
    <col min="3333" max="3333" width="14.28515625" style="158" customWidth="1"/>
    <col min="3334" max="3334" width="12.42578125" style="158" customWidth="1"/>
    <col min="3335" max="3335" width="13.7109375" style="158" customWidth="1"/>
    <col min="3336" max="3336" width="14.5703125" style="158" customWidth="1"/>
    <col min="3337" max="3337" width="12.5703125" style="158" customWidth="1"/>
    <col min="3338" max="3338" width="13.42578125" style="158" customWidth="1"/>
    <col min="3339" max="3339" width="14" style="158" customWidth="1"/>
    <col min="3340" max="3340" width="13.140625" style="158" customWidth="1"/>
    <col min="3341" max="3341" width="13.85546875" style="158" customWidth="1"/>
    <col min="3342" max="3342" width="14.42578125" style="158" customWidth="1"/>
    <col min="3343" max="3343" width="13.140625" style="158" customWidth="1"/>
    <col min="3344" max="3344" width="13.28515625" style="158" customWidth="1"/>
    <col min="3345" max="3346" width="10.7109375" style="158" customWidth="1"/>
    <col min="3347" max="3347" width="9.140625" style="158"/>
    <col min="3348" max="3348" width="12.85546875" style="158" customWidth="1"/>
    <col min="3349" max="3349" width="23.42578125" style="158" customWidth="1"/>
    <col min="3350" max="3351" width="9.140625" style="158"/>
    <col min="3352" max="3352" width="10.5703125" style="158" bestFit="1" customWidth="1"/>
    <col min="3353" max="3353" width="11.28515625" style="158" customWidth="1"/>
    <col min="3354" max="3584" width="9.140625" style="158"/>
    <col min="3585" max="3585" width="89" style="158" customWidth="1"/>
    <col min="3586" max="3587" width="14.5703125" style="158" customWidth="1"/>
    <col min="3588" max="3588" width="14" style="158" customWidth="1"/>
    <col min="3589" max="3589" width="14.28515625" style="158" customWidth="1"/>
    <col min="3590" max="3590" width="12.42578125" style="158" customWidth="1"/>
    <col min="3591" max="3591" width="13.7109375" style="158" customWidth="1"/>
    <col min="3592" max="3592" width="14.5703125" style="158" customWidth="1"/>
    <col min="3593" max="3593" width="12.5703125" style="158" customWidth="1"/>
    <col min="3594" max="3594" width="13.42578125" style="158" customWidth="1"/>
    <col min="3595" max="3595" width="14" style="158" customWidth="1"/>
    <col min="3596" max="3596" width="13.140625" style="158" customWidth="1"/>
    <col min="3597" max="3597" width="13.85546875" style="158" customWidth="1"/>
    <col min="3598" max="3598" width="14.42578125" style="158" customWidth="1"/>
    <col min="3599" max="3599" width="13.140625" style="158" customWidth="1"/>
    <col min="3600" max="3600" width="13.28515625" style="158" customWidth="1"/>
    <col min="3601" max="3602" width="10.7109375" style="158" customWidth="1"/>
    <col min="3603" max="3603" width="9.140625" style="158"/>
    <col min="3604" max="3604" width="12.85546875" style="158" customWidth="1"/>
    <col min="3605" max="3605" width="23.42578125" style="158" customWidth="1"/>
    <col min="3606" max="3607" width="9.140625" style="158"/>
    <col min="3608" max="3608" width="10.5703125" style="158" bestFit="1" customWidth="1"/>
    <col min="3609" max="3609" width="11.28515625" style="158" customWidth="1"/>
    <col min="3610" max="3840" width="9.140625" style="158"/>
    <col min="3841" max="3841" width="89" style="158" customWidth="1"/>
    <col min="3842" max="3843" width="14.5703125" style="158" customWidth="1"/>
    <col min="3844" max="3844" width="14" style="158" customWidth="1"/>
    <col min="3845" max="3845" width="14.28515625" style="158" customWidth="1"/>
    <col min="3846" max="3846" width="12.42578125" style="158" customWidth="1"/>
    <col min="3847" max="3847" width="13.7109375" style="158" customWidth="1"/>
    <col min="3848" max="3848" width="14.5703125" style="158" customWidth="1"/>
    <col min="3849" max="3849" width="12.5703125" style="158" customWidth="1"/>
    <col min="3850" max="3850" width="13.42578125" style="158" customWidth="1"/>
    <col min="3851" max="3851" width="14" style="158" customWidth="1"/>
    <col min="3852" max="3852" width="13.140625" style="158" customWidth="1"/>
    <col min="3853" max="3853" width="13.85546875" style="158" customWidth="1"/>
    <col min="3854" max="3854" width="14.42578125" style="158" customWidth="1"/>
    <col min="3855" max="3855" width="13.140625" style="158" customWidth="1"/>
    <col min="3856" max="3856" width="13.28515625" style="158" customWidth="1"/>
    <col min="3857" max="3858" width="10.7109375" style="158" customWidth="1"/>
    <col min="3859" max="3859" width="9.140625" style="158"/>
    <col min="3860" max="3860" width="12.85546875" style="158" customWidth="1"/>
    <col min="3861" max="3861" width="23.42578125" style="158" customWidth="1"/>
    <col min="3862" max="3863" width="9.140625" style="158"/>
    <col min="3864" max="3864" width="10.5703125" style="158" bestFit="1" customWidth="1"/>
    <col min="3865" max="3865" width="11.28515625" style="158" customWidth="1"/>
    <col min="3866" max="4096" width="9.140625" style="158"/>
    <col min="4097" max="4097" width="89" style="158" customWidth="1"/>
    <col min="4098" max="4099" width="14.5703125" style="158" customWidth="1"/>
    <col min="4100" max="4100" width="14" style="158" customWidth="1"/>
    <col min="4101" max="4101" width="14.28515625" style="158" customWidth="1"/>
    <col min="4102" max="4102" width="12.42578125" style="158" customWidth="1"/>
    <col min="4103" max="4103" width="13.7109375" style="158" customWidth="1"/>
    <col min="4104" max="4104" width="14.5703125" style="158" customWidth="1"/>
    <col min="4105" max="4105" width="12.5703125" style="158" customWidth="1"/>
    <col min="4106" max="4106" width="13.42578125" style="158" customWidth="1"/>
    <col min="4107" max="4107" width="14" style="158" customWidth="1"/>
    <col min="4108" max="4108" width="13.140625" style="158" customWidth="1"/>
    <col min="4109" max="4109" width="13.85546875" style="158" customWidth="1"/>
    <col min="4110" max="4110" width="14.42578125" style="158" customWidth="1"/>
    <col min="4111" max="4111" width="13.140625" style="158" customWidth="1"/>
    <col min="4112" max="4112" width="13.28515625" style="158" customWidth="1"/>
    <col min="4113" max="4114" width="10.7109375" style="158" customWidth="1"/>
    <col min="4115" max="4115" width="9.140625" style="158"/>
    <col min="4116" max="4116" width="12.85546875" style="158" customWidth="1"/>
    <col min="4117" max="4117" width="23.42578125" style="158" customWidth="1"/>
    <col min="4118" max="4119" width="9.140625" style="158"/>
    <col min="4120" max="4120" width="10.5703125" style="158" bestFit="1" customWidth="1"/>
    <col min="4121" max="4121" width="11.28515625" style="158" customWidth="1"/>
    <col min="4122" max="4352" width="9.140625" style="158"/>
    <col min="4353" max="4353" width="89" style="158" customWidth="1"/>
    <col min="4354" max="4355" width="14.5703125" style="158" customWidth="1"/>
    <col min="4356" max="4356" width="14" style="158" customWidth="1"/>
    <col min="4357" max="4357" width="14.28515625" style="158" customWidth="1"/>
    <col min="4358" max="4358" width="12.42578125" style="158" customWidth="1"/>
    <col min="4359" max="4359" width="13.7109375" style="158" customWidth="1"/>
    <col min="4360" max="4360" width="14.5703125" style="158" customWidth="1"/>
    <col min="4361" max="4361" width="12.5703125" style="158" customWidth="1"/>
    <col min="4362" max="4362" width="13.42578125" style="158" customWidth="1"/>
    <col min="4363" max="4363" width="14" style="158" customWidth="1"/>
    <col min="4364" max="4364" width="13.140625" style="158" customWidth="1"/>
    <col min="4365" max="4365" width="13.85546875" style="158" customWidth="1"/>
    <col min="4366" max="4366" width="14.42578125" style="158" customWidth="1"/>
    <col min="4367" max="4367" width="13.140625" style="158" customWidth="1"/>
    <col min="4368" max="4368" width="13.28515625" style="158" customWidth="1"/>
    <col min="4369" max="4370" width="10.7109375" style="158" customWidth="1"/>
    <col min="4371" max="4371" width="9.140625" style="158"/>
    <col min="4372" max="4372" width="12.85546875" style="158" customWidth="1"/>
    <col min="4373" max="4373" width="23.42578125" style="158" customWidth="1"/>
    <col min="4374" max="4375" width="9.140625" style="158"/>
    <col min="4376" max="4376" width="10.5703125" style="158" bestFit="1" customWidth="1"/>
    <col min="4377" max="4377" width="11.28515625" style="158" customWidth="1"/>
    <col min="4378" max="4608" width="9.140625" style="158"/>
    <col min="4609" max="4609" width="89" style="158" customWidth="1"/>
    <col min="4610" max="4611" width="14.5703125" style="158" customWidth="1"/>
    <col min="4612" max="4612" width="14" style="158" customWidth="1"/>
    <col min="4613" max="4613" width="14.28515625" style="158" customWidth="1"/>
    <col min="4614" max="4614" width="12.42578125" style="158" customWidth="1"/>
    <col min="4615" max="4615" width="13.7109375" style="158" customWidth="1"/>
    <col min="4616" max="4616" width="14.5703125" style="158" customWidth="1"/>
    <col min="4617" max="4617" width="12.5703125" style="158" customWidth="1"/>
    <col min="4618" max="4618" width="13.42578125" style="158" customWidth="1"/>
    <col min="4619" max="4619" width="14" style="158" customWidth="1"/>
    <col min="4620" max="4620" width="13.140625" style="158" customWidth="1"/>
    <col min="4621" max="4621" width="13.85546875" style="158" customWidth="1"/>
    <col min="4622" max="4622" width="14.42578125" style="158" customWidth="1"/>
    <col min="4623" max="4623" width="13.140625" style="158" customWidth="1"/>
    <col min="4624" max="4624" width="13.28515625" style="158" customWidth="1"/>
    <col min="4625" max="4626" width="10.7109375" style="158" customWidth="1"/>
    <col min="4627" max="4627" width="9.140625" style="158"/>
    <col min="4628" max="4628" width="12.85546875" style="158" customWidth="1"/>
    <col min="4629" max="4629" width="23.42578125" style="158" customWidth="1"/>
    <col min="4630" max="4631" width="9.140625" style="158"/>
    <col min="4632" max="4632" width="10.5703125" style="158" bestFit="1" customWidth="1"/>
    <col min="4633" max="4633" width="11.28515625" style="158" customWidth="1"/>
    <col min="4634" max="4864" width="9.140625" style="158"/>
    <col min="4865" max="4865" width="89" style="158" customWidth="1"/>
    <col min="4866" max="4867" width="14.5703125" style="158" customWidth="1"/>
    <col min="4868" max="4868" width="14" style="158" customWidth="1"/>
    <col min="4869" max="4869" width="14.28515625" style="158" customWidth="1"/>
    <col min="4870" max="4870" width="12.42578125" style="158" customWidth="1"/>
    <col min="4871" max="4871" width="13.7109375" style="158" customWidth="1"/>
    <col min="4872" max="4872" width="14.5703125" style="158" customWidth="1"/>
    <col min="4873" max="4873" width="12.5703125" style="158" customWidth="1"/>
    <col min="4874" max="4874" width="13.42578125" style="158" customWidth="1"/>
    <col min="4875" max="4875" width="14" style="158" customWidth="1"/>
    <col min="4876" max="4876" width="13.140625" style="158" customWidth="1"/>
    <col min="4877" max="4877" width="13.85546875" style="158" customWidth="1"/>
    <col min="4878" max="4878" width="14.42578125" style="158" customWidth="1"/>
    <col min="4879" max="4879" width="13.140625" style="158" customWidth="1"/>
    <col min="4880" max="4880" width="13.28515625" style="158" customWidth="1"/>
    <col min="4881" max="4882" width="10.7109375" style="158" customWidth="1"/>
    <col min="4883" max="4883" width="9.140625" style="158"/>
    <col min="4884" max="4884" width="12.85546875" style="158" customWidth="1"/>
    <col min="4885" max="4885" width="23.42578125" style="158" customWidth="1"/>
    <col min="4886" max="4887" width="9.140625" style="158"/>
    <col min="4888" max="4888" width="10.5703125" style="158" bestFit="1" customWidth="1"/>
    <col min="4889" max="4889" width="11.28515625" style="158" customWidth="1"/>
    <col min="4890" max="5120" width="9.140625" style="158"/>
    <col min="5121" max="5121" width="89" style="158" customWidth="1"/>
    <col min="5122" max="5123" width="14.5703125" style="158" customWidth="1"/>
    <col min="5124" max="5124" width="14" style="158" customWidth="1"/>
    <col min="5125" max="5125" width="14.28515625" style="158" customWidth="1"/>
    <col min="5126" max="5126" width="12.42578125" style="158" customWidth="1"/>
    <col min="5127" max="5127" width="13.7109375" style="158" customWidth="1"/>
    <col min="5128" max="5128" width="14.5703125" style="158" customWidth="1"/>
    <col min="5129" max="5129" width="12.5703125" style="158" customWidth="1"/>
    <col min="5130" max="5130" width="13.42578125" style="158" customWidth="1"/>
    <col min="5131" max="5131" width="14" style="158" customWidth="1"/>
    <col min="5132" max="5132" width="13.140625" style="158" customWidth="1"/>
    <col min="5133" max="5133" width="13.85546875" style="158" customWidth="1"/>
    <col min="5134" max="5134" width="14.42578125" style="158" customWidth="1"/>
    <col min="5135" max="5135" width="13.140625" style="158" customWidth="1"/>
    <col min="5136" max="5136" width="13.28515625" style="158" customWidth="1"/>
    <col min="5137" max="5138" width="10.7109375" style="158" customWidth="1"/>
    <col min="5139" max="5139" width="9.140625" style="158"/>
    <col min="5140" max="5140" width="12.85546875" style="158" customWidth="1"/>
    <col min="5141" max="5141" width="23.42578125" style="158" customWidth="1"/>
    <col min="5142" max="5143" width="9.140625" style="158"/>
    <col min="5144" max="5144" width="10.5703125" style="158" bestFit="1" customWidth="1"/>
    <col min="5145" max="5145" width="11.28515625" style="158" customWidth="1"/>
    <col min="5146" max="5376" width="9.140625" style="158"/>
    <col min="5377" max="5377" width="89" style="158" customWidth="1"/>
    <col min="5378" max="5379" width="14.5703125" style="158" customWidth="1"/>
    <col min="5380" max="5380" width="14" style="158" customWidth="1"/>
    <col min="5381" max="5381" width="14.28515625" style="158" customWidth="1"/>
    <col min="5382" max="5382" width="12.42578125" style="158" customWidth="1"/>
    <col min="5383" max="5383" width="13.7109375" style="158" customWidth="1"/>
    <col min="5384" max="5384" width="14.5703125" style="158" customWidth="1"/>
    <col min="5385" max="5385" width="12.5703125" style="158" customWidth="1"/>
    <col min="5386" max="5386" width="13.42578125" style="158" customWidth="1"/>
    <col min="5387" max="5387" width="14" style="158" customWidth="1"/>
    <col min="5388" max="5388" width="13.140625" style="158" customWidth="1"/>
    <col min="5389" max="5389" width="13.85546875" style="158" customWidth="1"/>
    <col min="5390" max="5390" width="14.42578125" style="158" customWidth="1"/>
    <col min="5391" max="5391" width="13.140625" style="158" customWidth="1"/>
    <col min="5392" max="5392" width="13.28515625" style="158" customWidth="1"/>
    <col min="5393" max="5394" width="10.7109375" style="158" customWidth="1"/>
    <col min="5395" max="5395" width="9.140625" style="158"/>
    <col min="5396" max="5396" width="12.85546875" style="158" customWidth="1"/>
    <col min="5397" max="5397" width="23.42578125" style="158" customWidth="1"/>
    <col min="5398" max="5399" width="9.140625" style="158"/>
    <col min="5400" max="5400" width="10.5703125" style="158" bestFit="1" customWidth="1"/>
    <col min="5401" max="5401" width="11.28515625" style="158" customWidth="1"/>
    <col min="5402" max="5632" width="9.140625" style="158"/>
    <col min="5633" max="5633" width="89" style="158" customWidth="1"/>
    <col min="5634" max="5635" width="14.5703125" style="158" customWidth="1"/>
    <col min="5636" max="5636" width="14" style="158" customWidth="1"/>
    <col min="5637" max="5637" width="14.28515625" style="158" customWidth="1"/>
    <col min="5638" max="5638" width="12.42578125" style="158" customWidth="1"/>
    <col min="5639" max="5639" width="13.7109375" style="158" customWidth="1"/>
    <col min="5640" max="5640" width="14.5703125" style="158" customWidth="1"/>
    <col min="5641" max="5641" width="12.5703125" style="158" customWidth="1"/>
    <col min="5642" max="5642" width="13.42578125" style="158" customWidth="1"/>
    <col min="5643" max="5643" width="14" style="158" customWidth="1"/>
    <col min="5644" max="5644" width="13.140625" style="158" customWidth="1"/>
    <col min="5645" max="5645" width="13.85546875" style="158" customWidth="1"/>
    <col min="5646" max="5646" width="14.42578125" style="158" customWidth="1"/>
    <col min="5647" max="5647" width="13.140625" style="158" customWidth="1"/>
    <col min="5648" max="5648" width="13.28515625" style="158" customWidth="1"/>
    <col min="5649" max="5650" width="10.7109375" style="158" customWidth="1"/>
    <col min="5651" max="5651" width="9.140625" style="158"/>
    <col min="5652" max="5652" width="12.85546875" style="158" customWidth="1"/>
    <col min="5653" max="5653" width="23.42578125" style="158" customWidth="1"/>
    <col min="5654" max="5655" width="9.140625" style="158"/>
    <col min="5656" max="5656" width="10.5703125" style="158" bestFit="1" customWidth="1"/>
    <col min="5657" max="5657" width="11.28515625" style="158" customWidth="1"/>
    <col min="5658" max="5888" width="9.140625" style="158"/>
    <col min="5889" max="5889" width="89" style="158" customWidth="1"/>
    <col min="5890" max="5891" width="14.5703125" style="158" customWidth="1"/>
    <col min="5892" max="5892" width="14" style="158" customWidth="1"/>
    <col min="5893" max="5893" width="14.28515625" style="158" customWidth="1"/>
    <col min="5894" max="5894" width="12.42578125" style="158" customWidth="1"/>
    <col min="5895" max="5895" width="13.7109375" style="158" customWidth="1"/>
    <col min="5896" max="5896" width="14.5703125" style="158" customWidth="1"/>
    <col min="5897" max="5897" width="12.5703125" style="158" customWidth="1"/>
    <col min="5898" max="5898" width="13.42578125" style="158" customWidth="1"/>
    <col min="5899" max="5899" width="14" style="158" customWidth="1"/>
    <col min="5900" max="5900" width="13.140625" style="158" customWidth="1"/>
    <col min="5901" max="5901" width="13.85546875" style="158" customWidth="1"/>
    <col min="5902" max="5902" width="14.42578125" style="158" customWidth="1"/>
    <col min="5903" max="5903" width="13.140625" style="158" customWidth="1"/>
    <col min="5904" max="5904" width="13.28515625" style="158" customWidth="1"/>
    <col min="5905" max="5906" width="10.7109375" style="158" customWidth="1"/>
    <col min="5907" max="5907" width="9.140625" style="158"/>
    <col min="5908" max="5908" width="12.85546875" style="158" customWidth="1"/>
    <col min="5909" max="5909" width="23.42578125" style="158" customWidth="1"/>
    <col min="5910" max="5911" width="9.140625" style="158"/>
    <col min="5912" max="5912" width="10.5703125" style="158" bestFit="1" customWidth="1"/>
    <col min="5913" max="5913" width="11.28515625" style="158" customWidth="1"/>
    <col min="5914" max="6144" width="9.140625" style="158"/>
    <col min="6145" max="6145" width="89" style="158" customWidth="1"/>
    <col min="6146" max="6147" width="14.5703125" style="158" customWidth="1"/>
    <col min="6148" max="6148" width="14" style="158" customWidth="1"/>
    <col min="6149" max="6149" width="14.28515625" style="158" customWidth="1"/>
    <col min="6150" max="6150" width="12.42578125" style="158" customWidth="1"/>
    <col min="6151" max="6151" width="13.7109375" style="158" customWidth="1"/>
    <col min="6152" max="6152" width="14.5703125" style="158" customWidth="1"/>
    <col min="6153" max="6153" width="12.5703125" style="158" customWidth="1"/>
    <col min="6154" max="6154" width="13.42578125" style="158" customWidth="1"/>
    <col min="6155" max="6155" width="14" style="158" customWidth="1"/>
    <col min="6156" max="6156" width="13.140625" style="158" customWidth="1"/>
    <col min="6157" max="6157" width="13.85546875" style="158" customWidth="1"/>
    <col min="6158" max="6158" width="14.42578125" style="158" customWidth="1"/>
    <col min="6159" max="6159" width="13.140625" style="158" customWidth="1"/>
    <col min="6160" max="6160" width="13.28515625" style="158" customWidth="1"/>
    <col min="6161" max="6162" width="10.7109375" style="158" customWidth="1"/>
    <col min="6163" max="6163" width="9.140625" style="158"/>
    <col min="6164" max="6164" width="12.85546875" style="158" customWidth="1"/>
    <col min="6165" max="6165" width="23.42578125" style="158" customWidth="1"/>
    <col min="6166" max="6167" width="9.140625" style="158"/>
    <col min="6168" max="6168" width="10.5703125" style="158" bestFit="1" customWidth="1"/>
    <col min="6169" max="6169" width="11.28515625" style="158" customWidth="1"/>
    <col min="6170" max="6400" width="9.140625" style="158"/>
    <col min="6401" max="6401" width="89" style="158" customWidth="1"/>
    <col min="6402" max="6403" width="14.5703125" style="158" customWidth="1"/>
    <col min="6404" max="6404" width="14" style="158" customWidth="1"/>
    <col min="6405" max="6405" width="14.28515625" style="158" customWidth="1"/>
    <col min="6406" max="6406" width="12.42578125" style="158" customWidth="1"/>
    <col min="6407" max="6407" width="13.7109375" style="158" customWidth="1"/>
    <col min="6408" max="6408" width="14.5703125" style="158" customWidth="1"/>
    <col min="6409" max="6409" width="12.5703125" style="158" customWidth="1"/>
    <col min="6410" max="6410" width="13.42578125" style="158" customWidth="1"/>
    <col min="6411" max="6411" width="14" style="158" customWidth="1"/>
    <col min="6412" max="6412" width="13.140625" style="158" customWidth="1"/>
    <col min="6413" max="6413" width="13.85546875" style="158" customWidth="1"/>
    <col min="6414" max="6414" width="14.42578125" style="158" customWidth="1"/>
    <col min="6415" max="6415" width="13.140625" style="158" customWidth="1"/>
    <col min="6416" max="6416" width="13.28515625" style="158" customWidth="1"/>
    <col min="6417" max="6418" width="10.7109375" style="158" customWidth="1"/>
    <col min="6419" max="6419" width="9.140625" style="158"/>
    <col min="6420" max="6420" width="12.85546875" style="158" customWidth="1"/>
    <col min="6421" max="6421" width="23.42578125" style="158" customWidth="1"/>
    <col min="6422" max="6423" width="9.140625" style="158"/>
    <col min="6424" max="6424" width="10.5703125" style="158" bestFit="1" customWidth="1"/>
    <col min="6425" max="6425" width="11.28515625" style="158" customWidth="1"/>
    <col min="6426" max="6656" width="9.140625" style="158"/>
    <col min="6657" max="6657" width="89" style="158" customWidth="1"/>
    <col min="6658" max="6659" width="14.5703125" style="158" customWidth="1"/>
    <col min="6660" max="6660" width="14" style="158" customWidth="1"/>
    <col min="6661" max="6661" width="14.28515625" style="158" customWidth="1"/>
    <col min="6662" max="6662" width="12.42578125" style="158" customWidth="1"/>
    <col min="6663" max="6663" width="13.7109375" style="158" customWidth="1"/>
    <col min="6664" max="6664" width="14.5703125" style="158" customWidth="1"/>
    <col min="6665" max="6665" width="12.5703125" style="158" customWidth="1"/>
    <col min="6666" max="6666" width="13.42578125" style="158" customWidth="1"/>
    <col min="6667" max="6667" width="14" style="158" customWidth="1"/>
    <col min="6668" max="6668" width="13.140625" style="158" customWidth="1"/>
    <col min="6669" max="6669" width="13.85546875" style="158" customWidth="1"/>
    <col min="6670" max="6670" width="14.42578125" style="158" customWidth="1"/>
    <col min="6671" max="6671" width="13.140625" style="158" customWidth="1"/>
    <col min="6672" max="6672" width="13.28515625" style="158" customWidth="1"/>
    <col min="6673" max="6674" width="10.7109375" style="158" customWidth="1"/>
    <col min="6675" max="6675" width="9.140625" style="158"/>
    <col min="6676" max="6676" width="12.85546875" style="158" customWidth="1"/>
    <col min="6677" max="6677" width="23.42578125" style="158" customWidth="1"/>
    <col min="6678" max="6679" width="9.140625" style="158"/>
    <col min="6680" max="6680" width="10.5703125" style="158" bestFit="1" customWidth="1"/>
    <col min="6681" max="6681" width="11.28515625" style="158" customWidth="1"/>
    <col min="6682" max="6912" width="9.140625" style="158"/>
    <col min="6913" max="6913" width="89" style="158" customWidth="1"/>
    <col min="6914" max="6915" width="14.5703125" style="158" customWidth="1"/>
    <col min="6916" max="6916" width="14" style="158" customWidth="1"/>
    <col min="6917" max="6917" width="14.28515625" style="158" customWidth="1"/>
    <col min="6918" max="6918" width="12.42578125" style="158" customWidth="1"/>
    <col min="6919" max="6919" width="13.7109375" style="158" customWidth="1"/>
    <col min="6920" max="6920" width="14.5703125" style="158" customWidth="1"/>
    <col min="6921" max="6921" width="12.5703125" style="158" customWidth="1"/>
    <col min="6922" max="6922" width="13.42578125" style="158" customWidth="1"/>
    <col min="6923" max="6923" width="14" style="158" customWidth="1"/>
    <col min="6924" max="6924" width="13.140625" style="158" customWidth="1"/>
    <col min="6925" max="6925" width="13.85546875" style="158" customWidth="1"/>
    <col min="6926" max="6926" width="14.42578125" style="158" customWidth="1"/>
    <col min="6927" max="6927" width="13.140625" style="158" customWidth="1"/>
    <col min="6928" max="6928" width="13.28515625" style="158" customWidth="1"/>
    <col min="6929" max="6930" width="10.7109375" style="158" customWidth="1"/>
    <col min="6931" max="6931" width="9.140625" style="158"/>
    <col min="6932" max="6932" width="12.85546875" style="158" customWidth="1"/>
    <col min="6933" max="6933" width="23.42578125" style="158" customWidth="1"/>
    <col min="6934" max="6935" width="9.140625" style="158"/>
    <col min="6936" max="6936" width="10.5703125" style="158" bestFit="1" customWidth="1"/>
    <col min="6937" max="6937" width="11.28515625" style="158" customWidth="1"/>
    <col min="6938" max="7168" width="9.140625" style="158"/>
    <col min="7169" max="7169" width="89" style="158" customWidth="1"/>
    <col min="7170" max="7171" width="14.5703125" style="158" customWidth="1"/>
    <col min="7172" max="7172" width="14" style="158" customWidth="1"/>
    <col min="7173" max="7173" width="14.28515625" style="158" customWidth="1"/>
    <col min="7174" max="7174" width="12.42578125" style="158" customWidth="1"/>
    <col min="7175" max="7175" width="13.7109375" style="158" customWidth="1"/>
    <col min="7176" max="7176" width="14.5703125" style="158" customWidth="1"/>
    <col min="7177" max="7177" width="12.5703125" style="158" customWidth="1"/>
    <col min="7178" max="7178" width="13.42578125" style="158" customWidth="1"/>
    <col min="7179" max="7179" width="14" style="158" customWidth="1"/>
    <col min="7180" max="7180" width="13.140625" style="158" customWidth="1"/>
    <col min="7181" max="7181" width="13.85546875" style="158" customWidth="1"/>
    <col min="7182" max="7182" width="14.42578125" style="158" customWidth="1"/>
    <col min="7183" max="7183" width="13.140625" style="158" customWidth="1"/>
    <col min="7184" max="7184" width="13.28515625" style="158" customWidth="1"/>
    <col min="7185" max="7186" width="10.7109375" style="158" customWidth="1"/>
    <col min="7187" max="7187" width="9.140625" style="158"/>
    <col min="7188" max="7188" width="12.85546875" style="158" customWidth="1"/>
    <col min="7189" max="7189" width="23.42578125" style="158" customWidth="1"/>
    <col min="7190" max="7191" width="9.140625" style="158"/>
    <col min="7192" max="7192" width="10.5703125" style="158" bestFit="1" customWidth="1"/>
    <col min="7193" max="7193" width="11.28515625" style="158" customWidth="1"/>
    <col min="7194" max="7424" width="9.140625" style="158"/>
    <col min="7425" max="7425" width="89" style="158" customWidth="1"/>
    <col min="7426" max="7427" width="14.5703125" style="158" customWidth="1"/>
    <col min="7428" max="7428" width="14" style="158" customWidth="1"/>
    <col min="7429" max="7429" width="14.28515625" style="158" customWidth="1"/>
    <col min="7430" max="7430" width="12.42578125" style="158" customWidth="1"/>
    <col min="7431" max="7431" width="13.7109375" style="158" customWidth="1"/>
    <col min="7432" max="7432" width="14.5703125" style="158" customWidth="1"/>
    <col min="7433" max="7433" width="12.5703125" style="158" customWidth="1"/>
    <col min="7434" max="7434" width="13.42578125" style="158" customWidth="1"/>
    <col min="7435" max="7435" width="14" style="158" customWidth="1"/>
    <col min="7436" max="7436" width="13.140625" style="158" customWidth="1"/>
    <col min="7437" max="7437" width="13.85546875" style="158" customWidth="1"/>
    <col min="7438" max="7438" width="14.42578125" style="158" customWidth="1"/>
    <col min="7439" max="7439" width="13.140625" style="158" customWidth="1"/>
    <col min="7440" max="7440" width="13.28515625" style="158" customWidth="1"/>
    <col min="7441" max="7442" width="10.7109375" style="158" customWidth="1"/>
    <col min="7443" max="7443" width="9.140625" style="158"/>
    <col min="7444" max="7444" width="12.85546875" style="158" customWidth="1"/>
    <col min="7445" max="7445" width="23.42578125" style="158" customWidth="1"/>
    <col min="7446" max="7447" width="9.140625" style="158"/>
    <col min="7448" max="7448" width="10.5703125" style="158" bestFit="1" customWidth="1"/>
    <col min="7449" max="7449" width="11.28515625" style="158" customWidth="1"/>
    <col min="7450" max="7680" width="9.140625" style="158"/>
    <col min="7681" max="7681" width="89" style="158" customWidth="1"/>
    <col min="7682" max="7683" width="14.5703125" style="158" customWidth="1"/>
    <col min="7684" max="7684" width="14" style="158" customWidth="1"/>
    <col min="7685" max="7685" width="14.28515625" style="158" customWidth="1"/>
    <col min="7686" max="7686" width="12.42578125" style="158" customWidth="1"/>
    <col min="7687" max="7687" width="13.7109375" style="158" customWidth="1"/>
    <col min="7688" max="7688" width="14.5703125" style="158" customWidth="1"/>
    <col min="7689" max="7689" width="12.5703125" style="158" customWidth="1"/>
    <col min="7690" max="7690" width="13.42578125" style="158" customWidth="1"/>
    <col min="7691" max="7691" width="14" style="158" customWidth="1"/>
    <col min="7692" max="7692" width="13.140625" style="158" customWidth="1"/>
    <col min="7693" max="7693" width="13.85546875" style="158" customWidth="1"/>
    <col min="7694" max="7694" width="14.42578125" style="158" customWidth="1"/>
    <col min="7695" max="7695" width="13.140625" style="158" customWidth="1"/>
    <col min="7696" max="7696" width="13.28515625" style="158" customWidth="1"/>
    <col min="7697" max="7698" width="10.7109375" style="158" customWidth="1"/>
    <col min="7699" max="7699" width="9.140625" style="158"/>
    <col min="7700" max="7700" width="12.85546875" style="158" customWidth="1"/>
    <col min="7701" max="7701" width="23.42578125" style="158" customWidth="1"/>
    <col min="7702" max="7703" width="9.140625" style="158"/>
    <col min="7704" max="7704" width="10.5703125" style="158" bestFit="1" customWidth="1"/>
    <col min="7705" max="7705" width="11.28515625" style="158" customWidth="1"/>
    <col min="7706" max="7936" width="9.140625" style="158"/>
    <col min="7937" max="7937" width="89" style="158" customWidth="1"/>
    <col min="7938" max="7939" width="14.5703125" style="158" customWidth="1"/>
    <col min="7940" max="7940" width="14" style="158" customWidth="1"/>
    <col min="7941" max="7941" width="14.28515625" style="158" customWidth="1"/>
    <col min="7942" max="7942" width="12.42578125" style="158" customWidth="1"/>
    <col min="7943" max="7943" width="13.7109375" style="158" customWidth="1"/>
    <col min="7944" max="7944" width="14.5703125" style="158" customWidth="1"/>
    <col min="7945" max="7945" width="12.5703125" style="158" customWidth="1"/>
    <col min="7946" max="7946" width="13.42578125" style="158" customWidth="1"/>
    <col min="7947" max="7947" width="14" style="158" customWidth="1"/>
    <col min="7948" max="7948" width="13.140625" style="158" customWidth="1"/>
    <col min="7949" max="7949" width="13.85546875" style="158" customWidth="1"/>
    <col min="7950" max="7950" width="14.42578125" style="158" customWidth="1"/>
    <col min="7951" max="7951" width="13.140625" style="158" customWidth="1"/>
    <col min="7952" max="7952" width="13.28515625" style="158" customWidth="1"/>
    <col min="7953" max="7954" width="10.7109375" style="158" customWidth="1"/>
    <col min="7955" max="7955" width="9.140625" style="158"/>
    <col min="7956" max="7956" width="12.85546875" style="158" customWidth="1"/>
    <col min="7957" max="7957" width="23.42578125" style="158" customWidth="1"/>
    <col min="7958" max="7959" width="9.140625" style="158"/>
    <col min="7960" max="7960" width="10.5703125" style="158" bestFit="1" customWidth="1"/>
    <col min="7961" max="7961" width="11.28515625" style="158" customWidth="1"/>
    <col min="7962" max="8192" width="9.140625" style="158"/>
    <col min="8193" max="8193" width="89" style="158" customWidth="1"/>
    <col min="8194" max="8195" width="14.5703125" style="158" customWidth="1"/>
    <col min="8196" max="8196" width="14" style="158" customWidth="1"/>
    <col min="8197" max="8197" width="14.28515625" style="158" customWidth="1"/>
    <col min="8198" max="8198" width="12.42578125" style="158" customWidth="1"/>
    <col min="8199" max="8199" width="13.7109375" style="158" customWidth="1"/>
    <col min="8200" max="8200" width="14.5703125" style="158" customWidth="1"/>
    <col min="8201" max="8201" width="12.5703125" style="158" customWidth="1"/>
    <col min="8202" max="8202" width="13.42578125" style="158" customWidth="1"/>
    <col min="8203" max="8203" width="14" style="158" customWidth="1"/>
    <col min="8204" max="8204" width="13.140625" style="158" customWidth="1"/>
    <col min="8205" max="8205" width="13.85546875" style="158" customWidth="1"/>
    <col min="8206" max="8206" width="14.42578125" style="158" customWidth="1"/>
    <col min="8207" max="8207" width="13.140625" style="158" customWidth="1"/>
    <col min="8208" max="8208" width="13.28515625" style="158" customWidth="1"/>
    <col min="8209" max="8210" width="10.7109375" style="158" customWidth="1"/>
    <col min="8211" max="8211" width="9.140625" style="158"/>
    <col min="8212" max="8212" width="12.85546875" style="158" customWidth="1"/>
    <col min="8213" max="8213" width="23.42578125" style="158" customWidth="1"/>
    <col min="8214" max="8215" width="9.140625" style="158"/>
    <col min="8216" max="8216" width="10.5703125" style="158" bestFit="1" customWidth="1"/>
    <col min="8217" max="8217" width="11.28515625" style="158" customWidth="1"/>
    <col min="8218" max="8448" width="9.140625" style="158"/>
    <col min="8449" max="8449" width="89" style="158" customWidth="1"/>
    <col min="8450" max="8451" width="14.5703125" style="158" customWidth="1"/>
    <col min="8452" max="8452" width="14" style="158" customWidth="1"/>
    <col min="8453" max="8453" width="14.28515625" style="158" customWidth="1"/>
    <col min="8454" max="8454" width="12.42578125" style="158" customWidth="1"/>
    <col min="8455" max="8455" width="13.7109375" style="158" customWidth="1"/>
    <col min="8456" max="8456" width="14.5703125" style="158" customWidth="1"/>
    <col min="8457" max="8457" width="12.5703125" style="158" customWidth="1"/>
    <col min="8458" max="8458" width="13.42578125" style="158" customWidth="1"/>
    <col min="8459" max="8459" width="14" style="158" customWidth="1"/>
    <col min="8460" max="8460" width="13.140625" style="158" customWidth="1"/>
    <col min="8461" max="8461" width="13.85546875" style="158" customWidth="1"/>
    <col min="8462" max="8462" width="14.42578125" style="158" customWidth="1"/>
    <col min="8463" max="8463" width="13.140625" style="158" customWidth="1"/>
    <col min="8464" max="8464" width="13.28515625" style="158" customWidth="1"/>
    <col min="8465" max="8466" width="10.7109375" style="158" customWidth="1"/>
    <col min="8467" max="8467" width="9.140625" style="158"/>
    <col min="8468" max="8468" width="12.85546875" style="158" customWidth="1"/>
    <col min="8469" max="8469" width="23.42578125" style="158" customWidth="1"/>
    <col min="8470" max="8471" width="9.140625" style="158"/>
    <col min="8472" max="8472" width="10.5703125" style="158" bestFit="1" customWidth="1"/>
    <col min="8473" max="8473" width="11.28515625" style="158" customWidth="1"/>
    <col min="8474" max="8704" width="9.140625" style="158"/>
    <col min="8705" max="8705" width="89" style="158" customWidth="1"/>
    <col min="8706" max="8707" width="14.5703125" style="158" customWidth="1"/>
    <col min="8708" max="8708" width="14" style="158" customWidth="1"/>
    <col min="8709" max="8709" width="14.28515625" style="158" customWidth="1"/>
    <col min="8710" max="8710" width="12.42578125" style="158" customWidth="1"/>
    <col min="8711" max="8711" width="13.7109375" style="158" customWidth="1"/>
    <col min="8712" max="8712" width="14.5703125" style="158" customWidth="1"/>
    <col min="8713" max="8713" width="12.5703125" style="158" customWidth="1"/>
    <col min="8714" max="8714" width="13.42578125" style="158" customWidth="1"/>
    <col min="8715" max="8715" width="14" style="158" customWidth="1"/>
    <col min="8716" max="8716" width="13.140625" style="158" customWidth="1"/>
    <col min="8717" max="8717" width="13.85546875" style="158" customWidth="1"/>
    <col min="8718" max="8718" width="14.42578125" style="158" customWidth="1"/>
    <col min="8719" max="8719" width="13.140625" style="158" customWidth="1"/>
    <col min="8720" max="8720" width="13.28515625" style="158" customWidth="1"/>
    <col min="8721" max="8722" width="10.7109375" style="158" customWidth="1"/>
    <col min="8723" max="8723" width="9.140625" style="158"/>
    <col min="8724" max="8724" width="12.85546875" style="158" customWidth="1"/>
    <col min="8725" max="8725" width="23.42578125" style="158" customWidth="1"/>
    <col min="8726" max="8727" width="9.140625" style="158"/>
    <col min="8728" max="8728" width="10.5703125" style="158" bestFit="1" customWidth="1"/>
    <col min="8729" max="8729" width="11.28515625" style="158" customWidth="1"/>
    <col min="8730" max="8960" width="9.140625" style="158"/>
    <col min="8961" max="8961" width="89" style="158" customWidth="1"/>
    <col min="8962" max="8963" width="14.5703125" style="158" customWidth="1"/>
    <col min="8964" max="8964" width="14" style="158" customWidth="1"/>
    <col min="8965" max="8965" width="14.28515625" style="158" customWidth="1"/>
    <col min="8966" max="8966" width="12.42578125" style="158" customWidth="1"/>
    <col min="8967" max="8967" width="13.7109375" style="158" customWidth="1"/>
    <col min="8968" max="8968" width="14.5703125" style="158" customWidth="1"/>
    <col min="8969" max="8969" width="12.5703125" style="158" customWidth="1"/>
    <col min="8970" max="8970" width="13.42578125" style="158" customWidth="1"/>
    <col min="8971" max="8971" width="14" style="158" customWidth="1"/>
    <col min="8972" max="8972" width="13.140625" style="158" customWidth="1"/>
    <col min="8973" max="8973" width="13.85546875" style="158" customWidth="1"/>
    <col min="8974" max="8974" width="14.42578125" style="158" customWidth="1"/>
    <col min="8975" max="8975" width="13.140625" style="158" customWidth="1"/>
    <col min="8976" max="8976" width="13.28515625" style="158" customWidth="1"/>
    <col min="8977" max="8978" width="10.7109375" style="158" customWidth="1"/>
    <col min="8979" max="8979" width="9.140625" style="158"/>
    <col min="8980" max="8980" width="12.85546875" style="158" customWidth="1"/>
    <col min="8981" max="8981" width="23.42578125" style="158" customWidth="1"/>
    <col min="8982" max="8983" width="9.140625" style="158"/>
    <col min="8984" max="8984" width="10.5703125" style="158" bestFit="1" customWidth="1"/>
    <col min="8985" max="8985" width="11.28515625" style="158" customWidth="1"/>
    <col min="8986" max="9216" width="9.140625" style="158"/>
    <col min="9217" max="9217" width="89" style="158" customWidth="1"/>
    <col min="9218" max="9219" width="14.5703125" style="158" customWidth="1"/>
    <col min="9220" max="9220" width="14" style="158" customWidth="1"/>
    <col min="9221" max="9221" width="14.28515625" style="158" customWidth="1"/>
    <col min="9222" max="9222" width="12.42578125" style="158" customWidth="1"/>
    <col min="9223" max="9223" width="13.7109375" style="158" customWidth="1"/>
    <col min="9224" max="9224" width="14.5703125" style="158" customWidth="1"/>
    <col min="9225" max="9225" width="12.5703125" style="158" customWidth="1"/>
    <col min="9226" max="9226" width="13.42578125" style="158" customWidth="1"/>
    <col min="9227" max="9227" width="14" style="158" customWidth="1"/>
    <col min="9228" max="9228" width="13.140625" style="158" customWidth="1"/>
    <col min="9229" max="9229" width="13.85546875" style="158" customWidth="1"/>
    <col min="9230" max="9230" width="14.42578125" style="158" customWidth="1"/>
    <col min="9231" max="9231" width="13.140625" style="158" customWidth="1"/>
    <col min="9232" max="9232" width="13.28515625" style="158" customWidth="1"/>
    <col min="9233" max="9234" width="10.7109375" style="158" customWidth="1"/>
    <col min="9235" max="9235" width="9.140625" style="158"/>
    <col min="9236" max="9236" width="12.85546875" style="158" customWidth="1"/>
    <col min="9237" max="9237" width="23.42578125" style="158" customWidth="1"/>
    <col min="9238" max="9239" width="9.140625" style="158"/>
    <col min="9240" max="9240" width="10.5703125" style="158" bestFit="1" customWidth="1"/>
    <col min="9241" max="9241" width="11.28515625" style="158" customWidth="1"/>
    <col min="9242" max="9472" width="9.140625" style="158"/>
    <col min="9473" max="9473" width="89" style="158" customWidth="1"/>
    <col min="9474" max="9475" width="14.5703125" style="158" customWidth="1"/>
    <col min="9476" max="9476" width="14" style="158" customWidth="1"/>
    <col min="9477" max="9477" width="14.28515625" style="158" customWidth="1"/>
    <col min="9478" max="9478" width="12.42578125" style="158" customWidth="1"/>
    <col min="9479" max="9479" width="13.7109375" style="158" customWidth="1"/>
    <col min="9480" max="9480" width="14.5703125" style="158" customWidth="1"/>
    <col min="9481" max="9481" width="12.5703125" style="158" customWidth="1"/>
    <col min="9482" max="9482" width="13.42578125" style="158" customWidth="1"/>
    <col min="9483" max="9483" width="14" style="158" customWidth="1"/>
    <col min="9484" max="9484" width="13.140625" style="158" customWidth="1"/>
    <col min="9485" max="9485" width="13.85546875" style="158" customWidth="1"/>
    <col min="9486" max="9486" width="14.42578125" style="158" customWidth="1"/>
    <col min="9487" max="9487" width="13.140625" style="158" customWidth="1"/>
    <col min="9488" max="9488" width="13.28515625" style="158" customWidth="1"/>
    <col min="9489" max="9490" width="10.7109375" style="158" customWidth="1"/>
    <col min="9491" max="9491" width="9.140625" style="158"/>
    <col min="9492" max="9492" width="12.85546875" style="158" customWidth="1"/>
    <col min="9493" max="9493" width="23.42578125" style="158" customWidth="1"/>
    <col min="9494" max="9495" width="9.140625" style="158"/>
    <col min="9496" max="9496" width="10.5703125" style="158" bestFit="1" customWidth="1"/>
    <col min="9497" max="9497" width="11.28515625" style="158" customWidth="1"/>
    <col min="9498" max="9728" width="9.140625" style="158"/>
    <col min="9729" max="9729" width="89" style="158" customWidth="1"/>
    <col min="9730" max="9731" width="14.5703125" style="158" customWidth="1"/>
    <col min="9732" max="9732" width="14" style="158" customWidth="1"/>
    <col min="9733" max="9733" width="14.28515625" style="158" customWidth="1"/>
    <col min="9734" max="9734" width="12.42578125" style="158" customWidth="1"/>
    <col min="9735" max="9735" width="13.7109375" style="158" customWidth="1"/>
    <col min="9736" max="9736" width="14.5703125" style="158" customWidth="1"/>
    <col min="9737" max="9737" width="12.5703125" style="158" customWidth="1"/>
    <col min="9738" max="9738" width="13.42578125" style="158" customWidth="1"/>
    <col min="9739" max="9739" width="14" style="158" customWidth="1"/>
    <col min="9740" max="9740" width="13.140625" style="158" customWidth="1"/>
    <col min="9741" max="9741" width="13.85546875" style="158" customWidth="1"/>
    <col min="9742" max="9742" width="14.42578125" style="158" customWidth="1"/>
    <col min="9743" max="9743" width="13.140625" style="158" customWidth="1"/>
    <col min="9744" max="9744" width="13.28515625" style="158" customWidth="1"/>
    <col min="9745" max="9746" width="10.7109375" style="158" customWidth="1"/>
    <col min="9747" max="9747" width="9.140625" style="158"/>
    <col min="9748" max="9748" width="12.85546875" style="158" customWidth="1"/>
    <col min="9749" max="9749" width="23.42578125" style="158" customWidth="1"/>
    <col min="9750" max="9751" width="9.140625" style="158"/>
    <col min="9752" max="9752" width="10.5703125" style="158" bestFit="1" customWidth="1"/>
    <col min="9753" max="9753" width="11.28515625" style="158" customWidth="1"/>
    <col min="9754" max="9984" width="9.140625" style="158"/>
    <col min="9985" max="9985" width="89" style="158" customWidth="1"/>
    <col min="9986" max="9987" width="14.5703125" style="158" customWidth="1"/>
    <col min="9988" max="9988" width="14" style="158" customWidth="1"/>
    <col min="9989" max="9989" width="14.28515625" style="158" customWidth="1"/>
    <col min="9990" max="9990" width="12.42578125" style="158" customWidth="1"/>
    <col min="9991" max="9991" width="13.7109375" style="158" customWidth="1"/>
    <col min="9992" max="9992" width="14.5703125" style="158" customWidth="1"/>
    <col min="9993" max="9993" width="12.5703125" style="158" customWidth="1"/>
    <col min="9994" max="9994" width="13.42578125" style="158" customWidth="1"/>
    <col min="9995" max="9995" width="14" style="158" customWidth="1"/>
    <col min="9996" max="9996" width="13.140625" style="158" customWidth="1"/>
    <col min="9997" max="9997" width="13.85546875" style="158" customWidth="1"/>
    <col min="9998" max="9998" width="14.42578125" style="158" customWidth="1"/>
    <col min="9999" max="9999" width="13.140625" style="158" customWidth="1"/>
    <col min="10000" max="10000" width="13.28515625" style="158" customWidth="1"/>
    <col min="10001" max="10002" width="10.7109375" style="158" customWidth="1"/>
    <col min="10003" max="10003" width="9.140625" style="158"/>
    <col min="10004" max="10004" width="12.85546875" style="158" customWidth="1"/>
    <col min="10005" max="10005" width="23.42578125" style="158" customWidth="1"/>
    <col min="10006" max="10007" width="9.140625" style="158"/>
    <col min="10008" max="10008" width="10.5703125" style="158" bestFit="1" customWidth="1"/>
    <col min="10009" max="10009" width="11.28515625" style="158" customWidth="1"/>
    <col min="10010" max="10240" width="9.140625" style="158"/>
    <col min="10241" max="10241" width="89" style="158" customWidth="1"/>
    <col min="10242" max="10243" width="14.5703125" style="158" customWidth="1"/>
    <col min="10244" max="10244" width="14" style="158" customWidth="1"/>
    <col min="10245" max="10245" width="14.28515625" style="158" customWidth="1"/>
    <col min="10246" max="10246" width="12.42578125" style="158" customWidth="1"/>
    <col min="10247" max="10247" width="13.7109375" style="158" customWidth="1"/>
    <col min="10248" max="10248" width="14.5703125" style="158" customWidth="1"/>
    <col min="10249" max="10249" width="12.5703125" style="158" customWidth="1"/>
    <col min="10250" max="10250" width="13.42578125" style="158" customWidth="1"/>
    <col min="10251" max="10251" width="14" style="158" customWidth="1"/>
    <col min="10252" max="10252" width="13.140625" style="158" customWidth="1"/>
    <col min="10253" max="10253" width="13.85546875" style="158" customWidth="1"/>
    <col min="10254" max="10254" width="14.42578125" style="158" customWidth="1"/>
    <col min="10255" max="10255" width="13.140625" style="158" customWidth="1"/>
    <col min="10256" max="10256" width="13.28515625" style="158" customWidth="1"/>
    <col min="10257" max="10258" width="10.7109375" style="158" customWidth="1"/>
    <col min="10259" max="10259" width="9.140625" style="158"/>
    <col min="10260" max="10260" width="12.85546875" style="158" customWidth="1"/>
    <col min="10261" max="10261" width="23.42578125" style="158" customWidth="1"/>
    <col min="10262" max="10263" width="9.140625" style="158"/>
    <col min="10264" max="10264" width="10.5703125" style="158" bestFit="1" customWidth="1"/>
    <col min="10265" max="10265" width="11.28515625" style="158" customWidth="1"/>
    <col min="10266" max="10496" width="9.140625" style="158"/>
    <col min="10497" max="10497" width="89" style="158" customWidth="1"/>
    <col min="10498" max="10499" width="14.5703125" style="158" customWidth="1"/>
    <col min="10500" max="10500" width="14" style="158" customWidth="1"/>
    <col min="10501" max="10501" width="14.28515625" style="158" customWidth="1"/>
    <col min="10502" max="10502" width="12.42578125" style="158" customWidth="1"/>
    <col min="10503" max="10503" width="13.7109375" style="158" customWidth="1"/>
    <col min="10504" max="10504" width="14.5703125" style="158" customWidth="1"/>
    <col min="10505" max="10505" width="12.5703125" style="158" customWidth="1"/>
    <col min="10506" max="10506" width="13.42578125" style="158" customWidth="1"/>
    <col min="10507" max="10507" width="14" style="158" customWidth="1"/>
    <col min="10508" max="10508" width="13.140625" style="158" customWidth="1"/>
    <col min="10509" max="10509" width="13.85546875" style="158" customWidth="1"/>
    <col min="10510" max="10510" width="14.42578125" style="158" customWidth="1"/>
    <col min="10511" max="10511" width="13.140625" style="158" customWidth="1"/>
    <col min="10512" max="10512" width="13.28515625" style="158" customWidth="1"/>
    <col min="10513" max="10514" width="10.7109375" style="158" customWidth="1"/>
    <col min="10515" max="10515" width="9.140625" style="158"/>
    <col min="10516" max="10516" width="12.85546875" style="158" customWidth="1"/>
    <col min="10517" max="10517" width="23.42578125" style="158" customWidth="1"/>
    <col min="10518" max="10519" width="9.140625" style="158"/>
    <col min="10520" max="10520" width="10.5703125" style="158" bestFit="1" customWidth="1"/>
    <col min="10521" max="10521" width="11.28515625" style="158" customWidth="1"/>
    <col min="10522" max="10752" width="9.140625" style="158"/>
    <col min="10753" max="10753" width="89" style="158" customWidth="1"/>
    <col min="10754" max="10755" width="14.5703125" style="158" customWidth="1"/>
    <col min="10756" max="10756" width="14" style="158" customWidth="1"/>
    <col min="10757" max="10757" width="14.28515625" style="158" customWidth="1"/>
    <col min="10758" max="10758" width="12.42578125" style="158" customWidth="1"/>
    <col min="10759" max="10759" width="13.7109375" style="158" customWidth="1"/>
    <col min="10760" max="10760" width="14.5703125" style="158" customWidth="1"/>
    <col min="10761" max="10761" width="12.5703125" style="158" customWidth="1"/>
    <col min="10762" max="10762" width="13.42578125" style="158" customWidth="1"/>
    <col min="10763" max="10763" width="14" style="158" customWidth="1"/>
    <col min="10764" max="10764" width="13.140625" style="158" customWidth="1"/>
    <col min="10765" max="10765" width="13.85546875" style="158" customWidth="1"/>
    <col min="10766" max="10766" width="14.42578125" style="158" customWidth="1"/>
    <col min="10767" max="10767" width="13.140625" style="158" customWidth="1"/>
    <col min="10768" max="10768" width="13.28515625" style="158" customWidth="1"/>
    <col min="10769" max="10770" width="10.7109375" style="158" customWidth="1"/>
    <col min="10771" max="10771" width="9.140625" style="158"/>
    <col min="10772" max="10772" width="12.85546875" style="158" customWidth="1"/>
    <col min="10773" max="10773" width="23.42578125" style="158" customWidth="1"/>
    <col min="10774" max="10775" width="9.140625" style="158"/>
    <col min="10776" max="10776" width="10.5703125" style="158" bestFit="1" customWidth="1"/>
    <col min="10777" max="10777" width="11.28515625" style="158" customWidth="1"/>
    <col min="10778" max="11008" width="9.140625" style="158"/>
    <col min="11009" max="11009" width="89" style="158" customWidth="1"/>
    <col min="11010" max="11011" width="14.5703125" style="158" customWidth="1"/>
    <col min="11012" max="11012" width="14" style="158" customWidth="1"/>
    <col min="11013" max="11013" width="14.28515625" style="158" customWidth="1"/>
    <col min="11014" max="11014" width="12.42578125" style="158" customWidth="1"/>
    <col min="11015" max="11015" width="13.7109375" style="158" customWidth="1"/>
    <col min="11016" max="11016" width="14.5703125" style="158" customWidth="1"/>
    <col min="11017" max="11017" width="12.5703125" style="158" customWidth="1"/>
    <col min="11018" max="11018" width="13.42578125" style="158" customWidth="1"/>
    <col min="11019" max="11019" width="14" style="158" customWidth="1"/>
    <col min="11020" max="11020" width="13.140625" style="158" customWidth="1"/>
    <col min="11021" max="11021" width="13.85546875" style="158" customWidth="1"/>
    <col min="11022" max="11022" width="14.42578125" style="158" customWidth="1"/>
    <col min="11023" max="11023" width="13.140625" style="158" customWidth="1"/>
    <col min="11024" max="11024" width="13.28515625" style="158" customWidth="1"/>
    <col min="11025" max="11026" width="10.7109375" style="158" customWidth="1"/>
    <col min="11027" max="11027" width="9.140625" style="158"/>
    <col min="11028" max="11028" width="12.85546875" style="158" customWidth="1"/>
    <col min="11029" max="11029" width="23.42578125" style="158" customWidth="1"/>
    <col min="11030" max="11031" width="9.140625" style="158"/>
    <col min="11032" max="11032" width="10.5703125" style="158" bestFit="1" customWidth="1"/>
    <col min="11033" max="11033" width="11.28515625" style="158" customWidth="1"/>
    <col min="11034" max="11264" width="9.140625" style="158"/>
    <col min="11265" max="11265" width="89" style="158" customWidth="1"/>
    <col min="11266" max="11267" width="14.5703125" style="158" customWidth="1"/>
    <col min="11268" max="11268" width="14" style="158" customWidth="1"/>
    <col min="11269" max="11269" width="14.28515625" style="158" customWidth="1"/>
    <col min="11270" max="11270" width="12.42578125" style="158" customWidth="1"/>
    <col min="11271" max="11271" width="13.7109375" style="158" customWidth="1"/>
    <col min="11272" max="11272" width="14.5703125" style="158" customWidth="1"/>
    <col min="11273" max="11273" width="12.5703125" style="158" customWidth="1"/>
    <col min="11274" max="11274" width="13.42578125" style="158" customWidth="1"/>
    <col min="11275" max="11275" width="14" style="158" customWidth="1"/>
    <col min="11276" max="11276" width="13.140625" style="158" customWidth="1"/>
    <col min="11277" max="11277" width="13.85546875" style="158" customWidth="1"/>
    <col min="11278" max="11278" width="14.42578125" style="158" customWidth="1"/>
    <col min="11279" max="11279" width="13.140625" style="158" customWidth="1"/>
    <col min="11280" max="11280" width="13.28515625" style="158" customWidth="1"/>
    <col min="11281" max="11282" width="10.7109375" style="158" customWidth="1"/>
    <col min="11283" max="11283" width="9.140625" style="158"/>
    <col min="11284" max="11284" width="12.85546875" style="158" customWidth="1"/>
    <col min="11285" max="11285" width="23.42578125" style="158" customWidth="1"/>
    <col min="11286" max="11287" width="9.140625" style="158"/>
    <col min="11288" max="11288" width="10.5703125" style="158" bestFit="1" customWidth="1"/>
    <col min="11289" max="11289" width="11.28515625" style="158" customWidth="1"/>
    <col min="11290" max="11520" width="9.140625" style="158"/>
    <col min="11521" max="11521" width="89" style="158" customWidth="1"/>
    <col min="11522" max="11523" width="14.5703125" style="158" customWidth="1"/>
    <col min="11524" max="11524" width="14" style="158" customWidth="1"/>
    <col min="11525" max="11525" width="14.28515625" style="158" customWidth="1"/>
    <col min="11526" max="11526" width="12.42578125" style="158" customWidth="1"/>
    <col min="11527" max="11527" width="13.7109375" style="158" customWidth="1"/>
    <col min="11528" max="11528" width="14.5703125" style="158" customWidth="1"/>
    <col min="11529" max="11529" width="12.5703125" style="158" customWidth="1"/>
    <col min="11530" max="11530" width="13.42578125" style="158" customWidth="1"/>
    <col min="11531" max="11531" width="14" style="158" customWidth="1"/>
    <col min="11532" max="11532" width="13.140625" style="158" customWidth="1"/>
    <col min="11533" max="11533" width="13.85546875" style="158" customWidth="1"/>
    <col min="11534" max="11534" width="14.42578125" style="158" customWidth="1"/>
    <col min="11535" max="11535" width="13.140625" style="158" customWidth="1"/>
    <col min="11536" max="11536" width="13.28515625" style="158" customWidth="1"/>
    <col min="11537" max="11538" width="10.7109375" style="158" customWidth="1"/>
    <col min="11539" max="11539" width="9.140625" style="158"/>
    <col min="11540" max="11540" width="12.85546875" style="158" customWidth="1"/>
    <col min="11541" max="11541" width="23.42578125" style="158" customWidth="1"/>
    <col min="11542" max="11543" width="9.140625" style="158"/>
    <col min="11544" max="11544" width="10.5703125" style="158" bestFit="1" customWidth="1"/>
    <col min="11545" max="11545" width="11.28515625" style="158" customWidth="1"/>
    <col min="11546" max="11776" width="9.140625" style="158"/>
    <col min="11777" max="11777" width="89" style="158" customWidth="1"/>
    <col min="11778" max="11779" width="14.5703125" style="158" customWidth="1"/>
    <col min="11780" max="11780" width="14" style="158" customWidth="1"/>
    <col min="11781" max="11781" width="14.28515625" style="158" customWidth="1"/>
    <col min="11782" max="11782" width="12.42578125" style="158" customWidth="1"/>
    <col min="11783" max="11783" width="13.7109375" style="158" customWidth="1"/>
    <col min="11784" max="11784" width="14.5703125" style="158" customWidth="1"/>
    <col min="11785" max="11785" width="12.5703125" style="158" customWidth="1"/>
    <col min="11786" max="11786" width="13.42578125" style="158" customWidth="1"/>
    <col min="11787" max="11787" width="14" style="158" customWidth="1"/>
    <col min="11788" max="11788" width="13.140625" style="158" customWidth="1"/>
    <col min="11789" max="11789" width="13.85546875" style="158" customWidth="1"/>
    <col min="11790" max="11790" width="14.42578125" style="158" customWidth="1"/>
    <col min="11791" max="11791" width="13.140625" style="158" customWidth="1"/>
    <col min="11792" max="11792" width="13.28515625" style="158" customWidth="1"/>
    <col min="11793" max="11794" width="10.7109375" style="158" customWidth="1"/>
    <col min="11795" max="11795" width="9.140625" style="158"/>
    <col min="11796" max="11796" width="12.85546875" style="158" customWidth="1"/>
    <col min="11797" max="11797" width="23.42578125" style="158" customWidth="1"/>
    <col min="11798" max="11799" width="9.140625" style="158"/>
    <col min="11800" max="11800" width="10.5703125" style="158" bestFit="1" customWidth="1"/>
    <col min="11801" max="11801" width="11.28515625" style="158" customWidth="1"/>
    <col min="11802" max="12032" width="9.140625" style="158"/>
    <col min="12033" max="12033" width="89" style="158" customWidth="1"/>
    <col min="12034" max="12035" width="14.5703125" style="158" customWidth="1"/>
    <col min="12036" max="12036" width="14" style="158" customWidth="1"/>
    <col min="12037" max="12037" width="14.28515625" style="158" customWidth="1"/>
    <col min="12038" max="12038" width="12.42578125" style="158" customWidth="1"/>
    <col min="12039" max="12039" width="13.7109375" style="158" customWidth="1"/>
    <col min="12040" max="12040" width="14.5703125" style="158" customWidth="1"/>
    <col min="12041" max="12041" width="12.5703125" style="158" customWidth="1"/>
    <col min="12042" max="12042" width="13.42578125" style="158" customWidth="1"/>
    <col min="12043" max="12043" width="14" style="158" customWidth="1"/>
    <col min="12044" max="12044" width="13.140625" style="158" customWidth="1"/>
    <col min="12045" max="12045" width="13.85546875" style="158" customWidth="1"/>
    <col min="12046" max="12046" width="14.42578125" style="158" customWidth="1"/>
    <col min="12047" max="12047" width="13.140625" style="158" customWidth="1"/>
    <col min="12048" max="12048" width="13.28515625" style="158" customWidth="1"/>
    <col min="12049" max="12050" width="10.7109375" style="158" customWidth="1"/>
    <col min="12051" max="12051" width="9.140625" style="158"/>
    <col min="12052" max="12052" width="12.85546875" style="158" customWidth="1"/>
    <col min="12053" max="12053" width="23.42578125" style="158" customWidth="1"/>
    <col min="12054" max="12055" width="9.140625" style="158"/>
    <col min="12056" max="12056" width="10.5703125" style="158" bestFit="1" customWidth="1"/>
    <col min="12057" max="12057" width="11.28515625" style="158" customWidth="1"/>
    <col min="12058" max="12288" width="9.140625" style="158"/>
    <col min="12289" max="12289" width="89" style="158" customWidth="1"/>
    <col min="12290" max="12291" width="14.5703125" style="158" customWidth="1"/>
    <col min="12292" max="12292" width="14" style="158" customWidth="1"/>
    <col min="12293" max="12293" width="14.28515625" style="158" customWidth="1"/>
    <col min="12294" max="12294" width="12.42578125" style="158" customWidth="1"/>
    <col min="12295" max="12295" width="13.7109375" style="158" customWidth="1"/>
    <col min="12296" max="12296" width="14.5703125" style="158" customWidth="1"/>
    <col min="12297" max="12297" width="12.5703125" style="158" customWidth="1"/>
    <col min="12298" max="12298" width="13.42578125" style="158" customWidth="1"/>
    <col min="12299" max="12299" width="14" style="158" customWidth="1"/>
    <col min="12300" max="12300" width="13.140625" style="158" customWidth="1"/>
    <col min="12301" max="12301" width="13.85546875" style="158" customWidth="1"/>
    <col min="12302" max="12302" width="14.42578125" style="158" customWidth="1"/>
    <col min="12303" max="12303" width="13.140625" style="158" customWidth="1"/>
    <col min="12304" max="12304" width="13.28515625" style="158" customWidth="1"/>
    <col min="12305" max="12306" width="10.7109375" style="158" customWidth="1"/>
    <col min="12307" max="12307" width="9.140625" style="158"/>
    <col min="12308" max="12308" width="12.85546875" style="158" customWidth="1"/>
    <col min="12309" max="12309" width="23.42578125" style="158" customWidth="1"/>
    <col min="12310" max="12311" width="9.140625" style="158"/>
    <col min="12312" max="12312" width="10.5703125" style="158" bestFit="1" customWidth="1"/>
    <col min="12313" max="12313" width="11.28515625" style="158" customWidth="1"/>
    <col min="12314" max="12544" width="9.140625" style="158"/>
    <col min="12545" max="12545" width="89" style="158" customWidth="1"/>
    <col min="12546" max="12547" width="14.5703125" style="158" customWidth="1"/>
    <col min="12548" max="12548" width="14" style="158" customWidth="1"/>
    <col min="12549" max="12549" width="14.28515625" style="158" customWidth="1"/>
    <col min="12550" max="12550" width="12.42578125" style="158" customWidth="1"/>
    <col min="12551" max="12551" width="13.7109375" style="158" customWidth="1"/>
    <col min="12552" max="12552" width="14.5703125" style="158" customWidth="1"/>
    <col min="12553" max="12553" width="12.5703125" style="158" customWidth="1"/>
    <col min="12554" max="12554" width="13.42578125" style="158" customWidth="1"/>
    <col min="12555" max="12555" width="14" style="158" customWidth="1"/>
    <col min="12556" max="12556" width="13.140625" style="158" customWidth="1"/>
    <col min="12557" max="12557" width="13.85546875" style="158" customWidth="1"/>
    <col min="12558" max="12558" width="14.42578125" style="158" customWidth="1"/>
    <col min="12559" max="12559" width="13.140625" style="158" customWidth="1"/>
    <col min="12560" max="12560" width="13.28515625" style="158" customWidth="1"/>
    <col min="12561" max="12562" width="10.7109375" style="158" customWidth="1"/>
    <col min="12563" max="12563" width="9.140625" style="158"/>
    <col min="12564" max="12564" width="12.85546875" style="158" customWidth="1"/>
    <col min="12565" max="12565" width="23.42578125" style="158" customWidth="1"/>
    <col min="12566" max="12567" width="9.140625" style="158"/>
    <col min="12568" max="12568" width="10.5703125" style="158" bestFit="1" customWidth="1"/>
    <col min="12569" max="12569" width="11.28515625" style="158" customWidth="1"/>
    <col min="12570" max="12800" width="9.140625" style="158"/>
    <col min="12801" max="12801" width="89" style="158" customWidth="1"/>
    <col min="12802" max="12803" width="14.5703125" style="158" customWidth="1"/>
    <col min="12804" max="12804" width="14" style="158" customWidth="1"/>
    <col min="12805" max="12805" width="14.28515625" style="158" customWidth="1"/>
    <col min="12806" max="12806" width="12.42578125" style="158" customWidth="1"/>
    <col min="12807" max="12807" width="13.7109375" style="158" customWidth="1"/>
    <col min="12808" max="12808" width="14.5703125" style="158" customWidth="1"/>
    <col min="12809" max="12809" width="12.5703125" style="158" customWidth="1"/>
    <col min="12810" max="12810" width="13.42578125" style="158" customWidth="1"/>
    <col min="12811" max="12811" width="14" style="158" customWidth="1"/>
    <col min="12812" max="12812" width="13.140625" style="158" customWidth="1"/>
    <col min="12813" max="12813" width="13.85546875" style="158" customWidth="1"/>
    <col min="12814" max="12814" width="14.42578125" style="158" customWidth="1"/>
    <col min="12815" max="12815" width="13.140625" style="158" customWidth="1"/>
    <col min="12816" max="12816" width="13.28515625" style="158" customWidth="1"/>
    <col min="12817" max="12818" width="10.7109375" style="158" customWidth="1"/>
    <col min="12819" max="12819" width="9.140625" style="158"/>
    <col min="12820" max="12820" width="12.85546875" style="158" customWidth="1"/>
    <col min="12821" max="12821" width="23.42578125" style="158" customWidth="1"/>
    <col min="12822" max="12823" width="9.140625" style="158"/>
    <col min="12824" max="12824" width="10.5703125" style="158" bestFit="1" customWidth="1"/>
    <col min="12825" max="12825" width="11.28515625" style="158" customWidth="1"/>
    <col min="12826" max="13056" width="9.140625" style="158"/>
    <col min="13057" max="13057" width="89" style="158" customWidth="1"/>
    <col min="13058" max="13059" width="14.5703125" style="158" customWidth="1"/>
    <col min="13060" max="13060" width="14" style="158" customWidth="1"/>
    <col min="13061" max="13061" width="14.28515625" style="158" customWidth="1"/>
    <col min="13062" max="13062" width="12.42578125" style="158" customWidth="1"/>
    <col min="13063" max="13063" width="13.7109375" style="158" customWidth="1"/>
    <col min="13064" max="13064" width="14.5703125" style="158" customWidth="1"/>
    <col min="13065" max="13065" width="12.5703125" style="158" customWidth="1"/>
    <col min="13066" max="13066" width="13.42578125" style="158" customWidth="1"/>
    <col min="13067" max="13067" width="14" style="158" customWidth="1"/>
    <col min="13068" max="13068" width="13.140625" style="158" customWidth="1"/>
    <col min="13069" max="13069" width="13.85546875" style="158" customWidth="1"/>
    <col min="13070" max="13070" width="14.42578125" style="158" customWidth="1"/>
    <col min="13071" max="13071" width="13.140625" style="158" customWidth="1"/>
    <col min="13072" max="13072" width="13.28515625" style="158" customWidth="1"/>
    <col min="13073" max="13074" width="10.7109375" style="158" customWidth="1"/>
    <col min="13075" max="13075" width="9.140625" style="158"/>
    <col min="13076" max="13076" width="12.85546875" style="158" customWidth="1"/>
    <col min="13077" max="13077" width="23.42578125" style="158" customWidth="1"/>
    <col min="13078" max="13079" width="9.140625" style="158"/>
    <col min="13080" max="13080" width="10.5703125" style="158" bestFit="1" customWidth="1"/>
    <col min="13081" max="13081" width="11.28515625" style="158" customWidth="1"/>
    <col min="13082" max="13312" width="9.140625" style="158"/>
    <col min="13313" max="13313" width="89" style="158" customWidth="1"/>
    <col min="13314" max="13315" width="14.5703125" style="158" customWidth="1"/>
    <col min="13316" max="13316" width="14" style="158" customWidth="1"/>
    <col min="13317" max="13317" width="14.28515625" style="158" customWidth="1"/>
    <col min="13318" max="13318" width="12.42578125" style="158" customWidth="1"/>
    <col min="13319" max="13319" width="13.7109375" style="158" customWidth="1"/>
    <col min="13320" max="13320" width="14.5703125" style="158" customWidth="1"/>
    <col min="13321" max="13321" width="12.5703125" style="158" customWidth="1"/>
    <col min="13322" max="13322" width="13.42578125" style="158" customWidth="1"/>
    <col min="13323" max="13323" width="14" style="158" customWidth="1"/>
    <col min="13324" max="13324" width="13.140625" style="158" customWidth="1"/>
    <col min="13325" max="13325" width="13.85546875" style="158" customWidth="1"/>
    <col min="13326" max="13326" width="14.42578125" style="158" customWidth="1"/>
    <col min="13327" max="13327" width="13.140625" style="158" customWidth="1"/>
    <col min="13328" max="13328" width="13.28515625" style="158" customWidth="1"/>
    <col min="13329" max="13330" width="10.7109375" style="158" customWidth="1"/>
    <col min="13331" max="13331" width="9.140625" style="158"/>
    <col min="13332" max="13332" width="12.85546875" style="158" customWidth="1"/>
    <col min="13333" max="13333" width="23.42578125" style="158" customWidth="1"/>
    <col min="13334" max="13335" width="9.140625" style="158"/>
    <col min="13336" max="13336" width="10.5703125" style="158" bestFit="1" customWidth="1"/>
    <col min="13337" max="13337" width="11.28515625" style="158" customWidth="1"/>
    <col min="13338" max="13568" width="9.140625" style="158"/>
    <col min="13569" max="13569" width="89" style="158" customWidth="1"/>
    <col min="13570" max="13571" width="14.5703125" style="158" customWidth="1"/>
    <col min="13572" max="13572" width="14" style="158" customWidth="1"/>
    <col min="13573" max="13573" width="14.28515625" style="158" customWidth="1"/>
    <col min="13574" max="13574" width="12.42578125" style="158" customWidth="1"/>
    <col min="13575" max="13575" width="13.7109375" style="158" customWidth="1"/>
    <col min="13576" max="13576" width="14.5703125" style="158" customWidth="1"/>
    <col min="13577" max="13577" width="12.5703125" style="158" customWidth="1"/>
    <col min="13578" max="13578" width="13.42578125" style="158" customWidth="1"/>
    <col min="13579" max="13579" width="14" style="158" customWidth="1"/>
    <col min="13580" max="13580" width="13.140625" style="158" customWidth="1"/>
    <col min="13581" max="13581" width="13.85546875" style="158" customWidth="1"/>
    <col min="13582" max="13582" width="14.42578125" style="158" customWidth="1"/>
    <col min="13583" max="13583" width="13.140625" style="158" customWidth="1"/>
    <col min="13584" max="13584" width="13.28515625" style="158" customWidth="1"/>
    <col min="13585" max="13586" width="10.7109375" style="158" customWidth="1"/>
    <col min="13587" max="13587" width="9.140625" style="158"/>
    <col min="13588" max="13588" width="12.85546875" style="158" customWidth="1"/>
    <col min="13589" max="13589" width="23.42578125" style="158" customWidth="1"/>
    <col min="13590" max="13591" width="9.140625" style="158"/>
    <col min="13592" max="13592" width="10.5703125" style="158" bestFit="1" customWidth="1"/>
    <col min="13593" max="13593" width="11.28515625" style="158" customWidth="1"/>
    <col min="13594" max="13824" width="9.140625" style="158"/>
    <col min="13825" max="13825" width="89" style="158" customWidth="1"/>
    <col min="13826" max="13827" width="14.5703125" style="158" customWidth="1"/>
    <col min="13828" max="13828" width="14" style="158" customWidth="1"/>
    <col min="13829" max="13829" width="14.28515625" style="158" customWidth="1"/>
    <col min="13830" max="13830" width="12.42578125" style="158" customWidth="1"/>
    <col min="13831" max="13831" width="13.7109375" style="158" customWidth="1"/>
    <col min="13832" max="13832" width="14.5703125" style="158" customWidth="1"/>
    <col min="13833" max="13833" width="12.5703125" style="158" customWidth="1"/>
    <col min="13834" max="13834" width="13.42578125" style="158" customWidth="1"/>
    <col min="13835" max="13835" width="14" style="158" customWidth="1"/>
    <col min="13836" max="13836" width="13.140625" style="158" customWidth="1"/>
    <col min="13837" max="13837" width="13.85546875" style="158" customWidth="1"/>
    <col min="13838" max="13838" width="14.42578125" style="158" customWidth="1"/>
    <col min="13839" max="13839" width="13.140625" style="158" customWidth="1"/>
    <col min="13840" max="13840" width="13.28515625" style="158" customWidth="1"/>
    <col min="13841" max="13842" width="10.7109375" style="158" customWidth="1"/>
    <col min="13843" max="13843" width="9.140625" style="158"/>
    <col min="13844" max="13844" width="12.85546875" style="158" customWidth="1"/>
    <col min="13845" max="13845" width="23.42578125" style="158" customWidth="1"/>
    <col min="13846" max="13847" width="9.140625" style="158"/>
    <col min="13848" max="13848" width="10.5703125" style="158" bestFit="1" customWidth="1"/>
    <col min="13849" max="13849" width="11.28515625" style="158" customWidth="1"/>
    <col min="13850" max="14080" width="9.140625" style="158"/>
    <col min="14081" max="14081" width="89" style="158" customWidth="1"/>
    <col min="14082" max="14083" width="14.5703125" style="158" customWidth="1"/>
    <col min="14084" max="14084" width="14" style="158" customWidth="1"/>
    <col min="14085" max="14085" width="14.28515625" style="158" customWidth="1"/>
    <col min="14086" max="14086" width="12.42578125" style="158" customWidth="1"/>
    <col min="14087" max="14087" width="13.7109375" style="158" customWidth="1"/>
    <col min="14088" max="14088" width="14.5703125" style="158" customWidth="1"/>
    <col min="14089" max="14089" width="12.5703125" style="158" customWidth="1"/>
    <col min="14090" max="14090" width="13.42578125" style="158" customWidth="1"/>
    <col min="14091" max="14091" width="14" style="158" customWidth="1"/>
    <col min="14092" max="14092" width="13.140625" style="158" customWidth="1"/>
    <col min="14093" max="14093" width="13.85546875" style="158" customWidth="1"/>
    <col min="14094" max="14094" width="14.42578125" style="158" customWidth="1"/>
    <col min="14095" max="14095" width="13.140625" style="158" customWidth="1"/>
    <col min="14096" max="14096" width="13.28515625" style="158" customWidth="1"/>
    <col min="14097" max="14098" width="10.7109375" style="158" customWidth="1"/>
    <col min="14099" max="14099" width="9.140625" style="158"/>
    <col min="14100" max="14100" width="12.85546875" style="158" customWidth="1"/>
    <col min="14101" max="14101" width="23.42578125" style="158" customWidth="1"/>
    <col min="14102" max="14103" width="9.140625" style="158"/>
    <col min="14104" max="14104" width="10.5703125" style="158" bestFit="1" customWidth="1"/>
    <col min="14105" max="14105" width="11.28515625" style="158" customWidth="1"/>
    <col min="14106" max="14336" width="9.140625" style="158"/>
    <col min="14337" max="14337" width="89" style="158" customWidth="1"/>
    <col min="14338" max="14339" width="14.5703125" style="158" customWidth="1"/>
    <col min="14340" max="14340" width="14" style="158" customWidth="1"/>
    <col min="14341" max="14341" width="14.28515625" style="158" customWidth="1"/>
    <col min="14342" max="14342" width="12.42578125" style="158" customWidth="1"/>
    <col min="14343" max="14343" width="13.7109375" style="158" customWidth="1"/>
    <col min="14344" max="14344" width="14.5703125" style="158" customWidth="1"/>
    <col min="14345" max="14345" width="12.5703125" style="158" customWidth="1"/>
    <col min="14346" max="14346" width="13.42578125" style="158" customWidth="1"/>
    <col min="14347" max="14347" width="14" style="158" customWidth="1"/>
    <col min="14348" max="14348" width="13.140625" style="158" customWidth="1"/>
    <col min="14349" max="14349" width="13.85546875" style="158" customWidth="1"/>
    <col min="14350" max="14350" width="14.42578125" style="158" customWidth="1"/>
    <col min="14351" max="14351" width="13.140625" style="158" customWidth="1"/>
    <col min="14352" max="14352" width="13.28515625" style="158" customWidth="1"/>
    <col min="14353" max="14354" width="10.7109375" style="158" customWidth="1"/>
    <col min="14355" max="14355" width="9.140625" style="158"/>
    <col min="14356" max="14356" width="12.85546875" style="158" customWidth="1"/>
    <col min="14357" max="14357" width="23.42578125" style="158" customWidth="1"/>
    <col min="14358" max="14359" width="9.140625" style="158"/>
    <col min="14360" max="14360" width="10.5703125" style="158" bestFit="1" customWidth="1"/>
    <col min="14361" max="14361" width="11.28515625" style="158" customWidth="1"/>
    <col min="14362" max="14592" width="9.140625" style="158"/>
    <col min="14593" max="14593" width="89" style="158" customWidth="1"/>
    <col min="14594" max="14595" width="14.5703125" style="158" customWidth="1"/>
    <col min="14596" max="14596" width="14" style="158" customWidth="1"/>
    <col min="14597" max="14597" width="14.28515625" style="158" customWidth="1"/>
    <col min="14598" max="14598" width="12.42578125" style="158" customWidth="1"/>
    <col min="14599" max="14599" width="13.7109375" style="158" customWidth="1"/>
    <col min="14600" max="14600" width="14.5703125" style="158" customWidth="1"/>
    <col min="14601" max="14601" width="12.5703125" style="158" customWidth="1"/>
    <col min="14602" max="14602" width="13.42578125" style="158" customWidth="1"/>
    <col min="14603" max="14603" width="14" style="158" customWidth="1"/>
    <col min="14604" max="14604" width="13.140625" style="158" customWidth="1"/>
    <col min="14605" max="14605" width="13.85546875" style="158" customWidth="1"/>
    <col min="14606" max="14606" width="14.42578125" style="158" customWidth="1"/>
    <col min="14607" max="14607" width="13.140625" style="158" customWidth="1"/>
    <col min="14608" max="14608" width="13.28515625" style="158" customWidth="1"/>
    <col min="14609" max="14610" width="10.7109375" style="158" customWidth="1"/>
    <col min="14611" max="14611" width="9.140625" style="158"/>
    <col min="14612" max="14612" width="12.85546875" style="158" customWidth="1"/>
    <col min="14613" max="14613" width="23.42578125" style="158" customWidth="1"/>
    <col min="14614" max="14615" width="9.140625" style="158"/>
    <col min="14616" max="14616" width="10.5703125" style="158" bestFit="1" customWidth="1"/>
    <col min="14617" max="14617" width="11.28515625" style="158" customWidth="1"/>
    <col min="14618" max="14848" width="9.140625" style="158"/>
    <col min="14849" max="14849" width="89" style="158" customWidth="1"/>
    <col min="14850" max="14851" width="14.5703125" style="158" customWidth="1"/>
    <col min="14852" max="14852" width="14" style="158" customWidth="1"/>
    <col min="14853" max="14853" width="14.28515625" style="158" customWidth="1"/>
    <col min="14854" max="14854" width="12.42578125" style="158" customWidth="1"/>
    <col min="14855" max="14855" width="13.7109375" style="158" customWidth="1"/>
    <col min="14856" max="14856" width="14.5703125" style="158" customWidth="1"/>
    <col min="14857" max="14857" width="12.5703125" style="158" customWidth="1"/>
    <col min="14858" max="14858" width="13.42578125" style="158" customWidth="1"/>
    <col min="14859" max="14859" width="14" style="158" customWidth="1"/>
    <col min="14860" max="14860" width="13.140625" style="158" customWidth="1"/>
    <col min="14861" max="14861" width="13.85546875" style="158" customWidth="1"/>
    <col min="14862" max="14862" width="14.42578125" style="158" customWidth="1"/>
    <col min="14863" max="14863" width="13.140625" style="158" customWidth="1"/>
    <col min="14864" max="14864" width="13.28515625" style="158" customWidth="1"/>
    <col min="14865" max="14866" width="10.7109375" style="158" customWidth="1"/>
    <col min="14867" max="14867" width="9.140625" style="158"/>
    <col min="14868" max="14868" width="12.85546875" style="158" customWidth="1"/>
    <col min="14869" max="14869" width="23.42578125" style="158" customWidth="1"/>
    <col min="14870" max="14871" width="9.140625" style="158"/>
    <col min="14872" max="14872" width="10.5703125" style="158" bestFit="1" customWidth="1"/>
    <col min="14873" max="14873" width="11.28515625" style="158" customWidth="1"/>
    <col min="14874" max="15104" width="9.140625" style="158"/>
    <col min="15105" max="15105" width="89" style="158" customWidth="1"/>
    <col min="15106" max="15107" width="14.5703125" style="158" customWidth="1"/>
    <col min="15108" max="15108" width="14" style="158" customWidth="1"/>
    <col min="15109" max="15109" width="14.28515625" style="158" customWidth="1"/>
    <col min="15110" max="15110" width="12.42578125" style="158" customWidth="1"/>
    <col min="15111" max="15111" width="13.7109375" style="158" customWidth="1"/>
    <col min="15112" max="15112" width="14.5703125" style="158" customWidth="1"/>
    <col min="15113" max="15113" width="12.5703125" style="158" customWidth="1"/>
    <col min="15114" max="15114" width="13.42578125" style="158" customWidth="1"/>
    <col min="15115" max="15115" width="14" style="158" customWidth="1"/>
    <col min="15116" max="15116" width="13.140625" style="158" customWidth="1"/>
    <col min="15117" max="15117" width="13.85546875" style="158" customWidth="1"/>
    <col min="15118" max="15118" width="14.42578125" style="158" customWidth="1"/>
    <col min="15119" max="15119" width="13.140625" style="158" customWidth="1"/>
    <col min="15120" max="15120" width="13.28515625" style="158" customWidth="1"/>
    <col min="15121" max="15122" width="10.7109375" style="158" customWidth="1"/>
    <col min="15123" max="15123" width="9.140625" style="158"/>
    <col min="15124" max="15124" width="12.85546875" style="158" customWidth="1"/>
    <col min="15125" max="15125" width="23.42578125" style="158" customWidth="1"/>
    <col min="15126" max="15127" width="9.140625" style="158"/>
    <col min="15128" max="15128" width="10.5703125" style="158" bestFit="1" customWidth="1"/>
    <col min="15129" max="15129" width="11.28515625" style="158" customWidth="1"/>
    <col min="15130" max="15360" width="9.140625" style="158"/>
    <col min="15361" max="15361" width="89" style="158" customWidth="1"/>
    <col min="15362" max="15363" width="14.5703125" style="158" customWidth="1"/>
    <col min="15364" max="15364" width="14" style="158" customWidth="1"/>
    <col min="15365" max="15365" width="14.28515625" style="158" customWidth="1"/>
    <col min="15366" max="15366" width="12.42578125" style="158" customWidth="1"/>
    <col min="15367" max="15367" width="13.7109375" style="158" customWidth="1"/>
    <col min="15368" max="15368" width="14.5703125" style="158" customWidth="1"/>
    <col min="15369" max="15369" width="12.5703125" style="158" customWidth="1"/>
    <col min="15370" max="15370" width="13.42578125" style="158" customWidth="1"/>
    <col min="15371" max="15371" width="14" style="158" customWidth="1"/>
    <col min="15372" max="15372" width="13.140625" style="158" customWidth="1"/>
    <col min="15373" max="15373" width="13.85546875" style="158" customWidth="1"/>
    <col min="15374" max="15374" width="14.42578125" style="158" customWidth="1"/>
    <col min="15375" max="15375" width="13.140625" style="158" customWidth="1"/>
    <col min="15376" max="15376" width="13.28515625" style="158" customWidth="1"/>
    <col min="15377" max="15378" width="10.7109375" style="158" customWidth="1"/>
    <col min="15379" max="15379" width="9.140625" style="158"/>
    <col min="15380" max="15380" width="12.85546875" style="158" customWidth="1"/>
    <col min="15381" max="15381" width="23.42578125" style="158" customWidth="1"/>
    <col min="15382" max="15383" width="9.140625" style="158"/>
    <col min="15384" max="15384" width="10.5703125" style="158" bestFit="1" customWidth="1"/>
    <col min="15385" max="15385" width="11.28515625" style="158" customWidth="1"/>
    <col min="15386" max="15616" width="9.140625" style="158"/>
    <col min="15617" max="15617" width="89" style="158" customWidth="1"/>
    <col min="15618" max="15619" width="14.5703125" style="158" customWidth="1"/>
    <col min="15620" max="15620" width="14" style="158" customWidth="1"/>
    <col min="15621" max="15621" width="14.28515625" style="158" customWidth="1"/>
    <col min="15622" max="15622" width="12.42578125" style="158" customWidth="1"/>
    <col min="15623" max="15623" width="13.7109375" style="158" customWidth="1"/>
    <col min="15624" max="15624" width="14.5703125" style="158" customWidth="1"/>
    <col min="15625" max="15625" width="12.5703125" style="158" customWidth="1"/>
    <col min="15626" max="15626" width="13.42578125" style="158" customWidth="1"/>
    <col min="15627" max="15627" width="14" style="158" customWidth="1"/>
    <col min="15628" max="15628" width="13.140625" style="158" customWidth="1"/>
    <col min="15629" max="15629" width="13.85546875" style="158" customWidth="1"/>
    <col min="15630" max="15630" width="14.42578125" style="158" customWidth="1"/>
    <col min="15631" max="15631" width="13.140625" style="158" customWidth="1"/>
    <col min="15632" max="15632" width="13.28515625" style="158" customWidth="1"/>
    <col min="15633" max="15634" width="10.7109375" style="158" customWidth="1"/>
    <col min="15635" max="15635" width="9.140625" style="158"/>
    <col min="15636" max="15636" width="12.85546875" style="158" customWidth="1"/>
    <col min="15637" max="15637" width="23.42578125" style="158" customWidth="1"/>
    <col min="15638" max="15639" width="9.140625" style="158"/>
    <col min="15640" max="15640" width="10.5703125" style="158" bestFit="1" customWidth="1"/>
    <col min="15641" max="15641" width="11.28515625" style="158" customWidth="1"/>
    <col min="15642" max="15872" width="9.140625" style="158"/>
    <col min="15873" max="15873" width="89" style="158" customWidth="1"/>
    <col min="15874" max="15875" width="14.5703125" style="158" customWidth="1"/>
    <col min="15876" max="15876" width="14" style="158" customWidth="1"/>
    <col min="15877" max="15877" width="14.28515625" style="158" customWidth="1"/>
    <col min="15878" max="15878" width="12.42578125" style="158" customWidth="1"/>
    <col min="15879" max="15879" width="13.7109375" style="158" customWidth="1"/>
    <col min="15880" max="15880" width="14.5703125" style="158" customWidth="1"/>
    <col min="15881" max="15881" width="12.5703125" style="158" customWidth="1"/>
    <col min="15882" max="15882" width="13.42578125" style="158" customWidth="1"/>
    <col min="15883" max="15883" width="14" style="158" customWidth="1"/>
    <col min="15884" max="15884" width="13.140625" style="158" customWidth="1"/>
    <col min="15885" max="15885" width="13.85546875" style="158" customWidth="1"/>
    <col min="15886" max="15886" width="14.42578125" style="158" customWidth="1"/>
    <col min="15887" max="15887" width="13.140625" style="158" customWidth="1"/>
    <col min="15888" max="15888" width="13.28515625" style="158" customWidth="1"/>
    <col min="15889" max="15890" width="10.7109375" style="158" customWidth="1"/>
    <col min="15891" max="15891" width="9.140625" style="158"/>
    <col min="15892" max="15892" width="12.85546875" style="158" customWidth="1"/>
    <col min="15893" max="15893" width="23.42578125" style="158" customWidth="1"/>
    <col min="15894" max="15895" width="9.140625" style="158"/>
    <col min="15896" max="15896" width="10.5703125" style="158" bestFit="1" customWidth="1"/>
    <col min="15897" max="15897" width="11.28515625" style="158" customWidth="1"/>
    <col min="15898" max="16128" width="9.140625" style="158"/>
    <col min="16129" max="16129" width="89" style="158" customWidth="1"/>
    <col min="16130" max="16131" width="14.5703125" style="158" customWidth="1"/>
    <col min="16132" max="16132" width="14" style="158" customWidth="1"/>
    <col min="16133" max="16133" width="14.28515625" style="158" customWidth="1"/>
    <col min="16134" max="16134" width="12.42578125" style="158" customWidth="1"/>
    <col min="16135" max="16135" width="13.7109375" style="158" customWidth="1"/>
    <col min="16136" max="16136" width="14.5703125" style="158" customWidth="1"/>
    <col min="16137" max="16137" width="12.5703125" style="158" customWidth="1"/>
    <col min="16138" max="16138" width="13.42578125" style="158" customWidth="1"/>
    <col min="16139" max="16139" width="14" style="158" customWidth="1"/>
    <col min="16140" max="16140" width="13.140625" style="158" customWidth="1"/>
    <col min="16141" max="16141" width="13.85546875" style="158" customWidth="1"/>
    <col min="16142" max="16142" width="14.42578125" style="158" customWidth="1"/>
    <col min="16143" max="16143" width="13.140625" style="158" customWidth="1"/>
    <col min="16144" max="16144" width="13.28515625" style="158" customWidth="1"/>
    <col min="16145" max="16146" width="10.7109375" style="158" customWidth="1"/>
    <col min="16147" max="16147" width="9.140625" style="158"/>
    <col min="16148" max="16148" width="12.85546875" style="158" customWidth="1"/>
    <col min="16149" max="16149" width="23.42578125" style="158" customWidth="1"/>
    <col min="16150" max="16151" width="9.140625" style="158"/>
    <col min="16152" max="16152" width="10.5703125" style="158" bestFit="1" customWidth="1"/>
    <col min="16153" max="16153" width="11.28515625" style="158" customWidth="1"/>
    <col min="16154" max="16384" width="9.140625" style="158"/>
  </cols>
  <sheetData>
    <row r="1" spans="1:42" ht="30.75" customHeight="1" x14ac:dyDescent="0.4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57"/>
      <c r="R1" s="157"/>
      <c r="S1" s="157"/>
      <c r="T1" s="157"/>
    </row>
    <row r="2" spans="1:42" ht="47.25" customHeight="1" x14ac:dyDescent="0.35">
      <c r="A2" s="1246" t="s">
        <v>68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9.25" customHeight="1" x14ac:dyDescent="0.4">
      <c r="A3" s="1245" t="s">
        <v>91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1127"/>
      <c r="R3" s="1127"/>
    </row>
    <row r="4" spans="1:42" ht="20.25" customHeight="1" thickBot="1" x14ac:dyDescent="0.4">
      <c r="A4" s="159"/>
    </row>
    <row r="5" spans="1:42" ht="39.75" customHeight="1" thickBot="1" x14ac:dyDescent="0.4">
      <c r="A5" s="1204" t="s">
        <v>7</v>
      </c>
      <c r="B5" s="1212" t="s">
        <v>0</v>
      </c>
      <c r="C5" s="1259"/>
      <c r="D5" s="1260"/>
      <c r="E5" s="1212" t="s">
        <v>1</v>
      </c>
      <c r="F5" s="1259"/>
      <c r="G5" s="1260"/>
      <c r="H5" s="1212" t="s">
        <v>2</v>
      </c>
      <c r="I5" s="1259"/>
      <c r="J5" s="1260"/>
      <c r="K5" s="1212" t="s">
        <v>3</v>
      </c>
      <c r="L5" s="1259"/>
      <c r="M5" s="1260"/>
      <c r="N5" s="1261" t="s">
        <v>22</v>
      </c>
      <c r="O5" s="1262"/>
      <c r="P5" s="1263"/>
      <c r="Q5" s="160"/>
      <c r="R5" s="160"/>
    </row>
    <row r="6" spans="1:42" ht="87" customHeight="1" thickBot="1" x14ac:dyDescent="0.4">
      <c r="A6" s="1258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1128" t="s">
        <v>4</v>
      </c>
      <c r="Q6" s="160"/>
      <c r="R6" s="160"/>
    </row>
    <row r="7" spans="1:42" ht="27" customHeight="1" x14ac:dyDescent="0.35">
      <c r="A7" s="1017" t="s">
        <v>13</v>
      </c>
      <c r="B7" s="166"/>
      <c r="C7" s="167"/>
      <c r="D7" s="168"/>
      <c r="E7" s="169"/>
      <c r="F7" s="167"/>
      <c r="G7" s="170"/>
      <c r="H7" s="166"/>
      <c r="I7" s="167"/>
      <c r="J7" s="168"/>
      <c r="K7" s="169"/>
      <c r="L7" s="167"/>
      <c r="M7" s="170"/>
      <c r="N7" s="171"/>
      <c r="O7" s="167"/>
      <c r="P7" s="172"/>
      <c r="Q7" s="160"/>
      <c r="R7" s="160"/>
    </row>
    <row r="8" spans="1:42" ht="27" customHeight="1" x14ac:dyDescent="0.35">
      <c r="A8" s="1167" t="s">
        <v>51</v>
      </c>
      <c r="B8" s="341">
        <f>B17++B25</f>
        <v>0</v>
      </c>
      <c r="C8" s="342">
        <v>0</v>
      </c>
      <c r="D8" s="1129">
        <v>0</v>
      </c>
      <c r="E8" s="490">
        <f t="shared" ref="E8:K8" si="0">E17++E25</f>
        <v>0</v>
      </c>
      <c r="F8" s="342">
        <v>0</v>
      </c>
      <c r="G8" s="1130">
        <v>0</v>
      </c>
      <c r="H8" s="341">
        <f t="shared" si="0"/>
        <v>0</v>
      </c>
      <c r="I8" s="342">
        <v>0</v>
      </c>
      <c r="J8" s="1129">
        <v>0</v>
      </c>
      <c r="K8" s="490">
        <f t="shared" si="0"/>
        <v>0</v>
      </c>
      <c r="L8" s="342">
        <v>0</v>
      </c>
      <c r="M8" s="342">
        <v>0</v>
      </c>
      <c r="N8" s="1131">
        <f t="shared" ref="N8:O13" si="1">B8+E8+H8+K8</f>
        <v>0</v>
      </c>
      <c r="O8" s="286">
        <f t="shared" si="1"/>
        <v>0</v>
      </c>
      <c r="P8" s="1132">
        <f t="shared" ref="P8:P13" si="2">SUM(N8:O8)</f>
        <v>0</v>
      </c>
      <c r="Q8" s="160"/>
      <c r="R8" s="160"/>
    </row>
    <row r="9" spans="1:42" ht="27" customHeight="1" x14ac:dyDescent="0.35">
      <c r="A9" s="1168" t="s">
        <v>23</v>
      </c>
      <c r="B9" s="341">
        <f>B17++B25</f>
        <v>0</v>
      </c>
      <c r="C9" s="342">
        <v>15</v>
      </c>
      <c r="D9" s="1129">
        <v>15</v>
      </c>
      <c r="E9" s="490">
        <f>E17++E25</f>
        <v>0</v>
      </c>
      <c r="F9" s="342">
        <v>12</v>
      </c>
      <c r="G9" s="1130">
        <v>12</v>
      </c>
      <c r="H9" s="341">
        <f>H17++H25</f>
        <v>0</v>
      </c>
      <c r="I9" s="342">
        <v>16</v>
      </c>
      <c r="J9" s="1129">
        <v>16</v>
      </c>
      <c r="K9" s="490">
        <f>K17++K25</f>
        <v>0</v>
      </c>
      <c r="L9" s="342">
        <v>16</v>
      </c>
      <c r="M9" s="342">
        <v>16</v>
      </c>
      <c r="N9" s="1131">
        <f>B9+E9+H9+K9</f>
        <v>0</v>
      </c>
      <c r="O9" s="1133">
        <f>C9+F9+I9+L9</f>
        <v>59</v>
      </c>
      <c r="P9" s="1134">
        <f t="shared" si="2"/>
        <v>59</v>
      </c>
      <c r="Q9" s="160"/>
      <c r="R9" s="160"/>
    </row>
    <row r="10" spans="1:42" ht="27" customHeight="1" x14ac:dyDescent="0.35">
      <c r="A10" s="1168" t="s">
        <v>47</v>
      </c>
      <c r="B10" s="341">
        <f t="shared" ref="B10:M11" si="3">B19++B27</f>
        <v>0</v>
      </c>
      <c r="C10" s="342">
        <v>14</v>
      </c>
      <c r="D10" s="1129">
        <v>14</v>
      </c>
      <c r="E10" s="490">
        <f t="shared" si="3"/>
        <v>0</v>
      </c>
      <c r="F10" s="342">
        <v>12</v>
      </c>
      <c r="G10" s="1130">
        <v>12</v>
      </c>
      <c r="H10" s="341">
        <f t="shared" si="3"/>
        <v>0</v>
      </c>
      <c r="I10" s="342">
        <v>16</v>
      </c>
      <c r="J10" s="1129">
        <v>16</v>
      </c>
      <c r="K10" s="490">
        <v>0</v>
      </c>
      <c r="L10" s="342">
        <v>15</v>
      </c>
      <c r="M10" s="342">
        <v>15</v>
      </c>
      <c r="N10" s="1131">
        <f t="shared" si="1"/>
        <v>0</v>
      </c>
      <c r="O10" s="1133">
        <f>C10+F10+I10+L10</f>
        <v>57</v>
      </c>
      <c r="P10" s="1134">
        <f t="shared" si="2"/>
        <v>57</v>
      </c>
      <c r="Q10" s="160"/>
      <c r="R10" s="160"/>
    </row>
    <row r="11" spans="1:42" ht="26.25" customHeight="1" x14ac:dyDescent="0.35">
      <c r="A11" s="1169" t="s">
        <v>52</v>
      </c>
      <c r="B11" s="341">
        <f t="shared" si="3"/>
        <v>0</v>
      </c>
      <c r="C11" s="342">
        <f t="shared" si="3"/>
        <v>0</v>
      </c>
      <c r="D11" s="1129">
        <f t="shared" si="3"/>
        <v>0</v>
      </c>
      <c r="E11" s="490">
        <f t="shared" si="3"/>
        <v>0</v>
      </c>
      <c r="F11" s="342">
        <f t="shared" si="3"/>
        <v>0</v>
      </c>
      <c r="G11" s="1130">
        <f t="shared" si="3"/>
        <v>0</v>
      </c>
      <c r="H11" s="341">
        <f t="shared" si="3"/>
        <v>0</v>
      </c>
      <c r="I11" s="342">
        <f t="shared" si="3"/>
        <v>0</v>
      </c>
      <c r="J11" s="1129">
        <f t="shared" si="3"/>
        <v>0</v>
      </c>
      <c r="K11" s="490">
        <f t="shared" si="3"/>
        <v>0</v>
      </c>
      <c r="L11" s="342">
        <f t="shared" si="3"/>
        <v>0</v>
      </c>
      <c r="M11" s="342">
        <f t="shared" si="3"/>
        <v>0</v>
      </c>
      <c r="N11" s="1131">
        <f t="shared" si="1"/>
        <v>0</v>
      </c>
      <c r="O11" s="1133">
        <f t="shared" si="1"/>
        <v>0</v>
      </c>
      <c r="P11" s="1134">
        <f t="shared" si="2"/>
        <v>0</v>
      </c>
      <c r="Q11" s="160"/>
      <c r="R11" s="160"/>
    </row>
    <row r="12" spans="1:42" ht="27" customHeight="1" x14ac:dyDescent="0.35">
      <c r="A12" s="1168" t="s">
        <v>23</v>
      </c>
      <c r="B12" s="341">
        <f t="shared" ref="B12:M12" si="4">B20++B28</f>
        <v>0</v>
      </c>
      <c r="C12" s="342">
        <f t="shared" si="4"/>
        <v>0</v>
      </c>
      <c r="D12" s="1129">
        <f t="shared" si="4"/>
        <v>0</v>
      </c>
      <c r="E12" s="490">
        <f t="shared" si="4"/>
        <v>0</v>
      </c>
      <c r="F12" s="342">
        <f t="shared" si="4"/>
        <v>0</v>
      </c>
      <c r="G12" s="1130">
        <f t="shared" si="4"/>
        <v>0</v>
      </c>
      <c r="H12" s="341">
        <f t="shared" si="4"/>
        <v>0</v>
      </c>
      <c r="I12" s="342">
        <f t="shared" si="4"/>
        <v>0</v>
      </c>
      <c r="J12" s="1129">
        <f t="shared" si="4"/>
        <v>0</v>
      </c>
      <c r="K12" s="490">
        <f t="shared" si="4"/>
        <v>0</v>
      </c>
      <c r="L12" s="342">
        <f t="shared" si="4"/>
        <v>0</v>
      </c>
      <c r="M12" s="342">
        <f t="shared" si="4"/>
        <v>0</v>
      </c>
      <c r="N12" s="1131">
        <f>B12+E12+H12+K12</f>
        <v>0</v>
      </c>
      <c r="O12" s="1133">
        <f>C12+F12+I12+L12</f>
        <v>0</v>
      </c>
      <c r="P12" s="1134">
        <f t="shared" si="2"/>
        <v>0</v>
      </c>
      <c r="Q12" s="160"/>
      <c r="R12" s="160"/>
    </row>
    <row r="13" spans="1:42" ht="27" customHeight="1" thickBot="1" x14ac:dyDescent="0.4">
      <c r="A13" s="1168" t="s">
        <v>47</v>
      </c>
      <c r="B13" s="341">
        <f t="shared" ref="B13:M13" si="5">B22++B30</f>
        <v>0</v>
      </c>
      <c r="C13" s="342">
        <f t="shared" si="5"/>
        <v>0</v>
      </c>
      <c r="D13" s="1129">
        <f t="shared" si="5"/>
        <v>0</v>
      </c>
      <c r="E13" s="490">
        <f t="shared" si="5"/>
        <v>0</v>
      </c>
      <c r="F13" s="342">
        <f t="shared" si="5"/>
        <v>0</v>
      </c>
      <c r="G13" s="1130">
        <f t="shared" si="5"/>
        <v>0</v>
      </c>
      <c r="H13" s="341">
        <f t="shared" si="5"/>
        <v>0</v>
      </c>
      <c r="I13" s="342">
        <f t="shared" si="5"/>
        <v>0</v>
      </c>
      <c r="J13" s="1129">
        <f t="shared" si="5"/>
        <v>0</v>
      </c>
      <c r="K13" s="490">
        <f t="shared" si="5"/>
        <v>0</v>
      </c>
      <c r="L13" s="342">
        <f t="shared" si="5"/>
        <v>0</v>
      </c>
      <c r="M13" s="342">
        <f t="shared" si="5"/>
        <v>0</v>
      </c>
      <c r="N13" s="1131">
        <f t="shared" si="1"/>
        <v>0</v>
      </c>
      <c r="O13" s="1133">
        <f t="shared" si="1"/>
        <v>0</v>
      </c>
      <c r="P13" s="1134">
        <f t="shared" si="2"/>
        <v>0</v>
      </c>
      <c r="Q13" s="160"/>
      <c r="R13" s="160"/>
    </row>
    <row r="14" spans="1:42" ht="27" customHeight="1" thickBot="1" x14ac:dyDescent="0.4">
      <c r="A14" s="925" t="s">
        <v>10</v>
      </c>
      <c r="B14" s="794">
        <f>B8+B11</f>
        <v>0</v>
      </c>
      <c r="C14" s="794">
        <v>29</v>
      </c>
      <c r="D14" s="795">
        <v>29</v>
      </c>
      <c r="E14" s="796">
        <f>E8+E11</f>
        <v>0</v>
      </c>
      <c r="F14" s="794">
        <v>24</v>
      </c>
      <c r="G14" s="797">
        <v>24</v>
      </c>
      <c r="H14" s="794">
        <f>H8+H11</f>
        <v>0</v>
      </c>
      <c r="I14" s="794">
        <v>32</v>
      </c>
      <c r="J14" s="795">
        <v>32</v>
      </c>
      <c r="K14" s="796">
        <v>0</v>
      </c>
      <c r="L14" s="794">
        <f>L9+L10</f>
        <v>31</v>
      </c>
      <c r="M14" s="794">
        <f>M9+M10</f>
        <v>31</v>
      </c>
      <c r="N14" s="794">
        <v>0</v>
      </c>
      <c r="O14" s="794">
        <f>O9+O10</f>
        <v>116</v>
      </c>
      <c r="P14" s="795">
        <f>P9+P10</f>
        <v>116</v>
      </c>
      <c r="Q14" s="160"/>
      <c r="R14" s="160"/>
    </row>
    <row r="15" spans="1:42" ht="27" customHeight="1" thickBot="1" x14ac:dyDescent="0.4">
      <c r="A15" s="925" t="s">
        <v>14</v>
      </c>
      <c r="B15" s="1135"/>
      <c r="C15" s="1136"/>
      <c r="D15" s="1137"/>
      <c r="E15" s="1138"/>
      <c r="F15" s="1138"/>
      <c r="G15" s="1139"/>
      <c r="H15" s="1140"/>
      <c r="I15" s="1138"/>
      <c r="J15" s="1141"/>
      <c r="K15" s="1138"/>
      <c r="L15" s="1138"/>
      <c r="M15" s="1141"/>
      <c r="N15" s="1142"/>
      <c r="O15" s="1143"/>
      <c r="P15" s="1144"/>
      <c r="Q15" s="160"/>
      <c r="R15" s="160"/>
    </row>
    <row r="16" spans="1:42" ht="25.5" customHeight="1" x14ac:dyDescent="0.35">
      <c r="A16" s="925" t="s">
        <v>9</v>
      </c>
      <c r="B16" s="1145"/>
      <c r="C16" s="1146"/>
      <c r="D16" s="1147"/>
      <c r="E16" s="1148"/>
      <c r="F16" s="1146"/>
      <c r="G16" s="1149"/>
      <c r="H16" s="1145"/>
      <c r="I16" s="933" t="s">
        <v>5</v>
      </c>
      <c r="J16" s="1147"/>
      <c r="K16" s="1148"/>
      <c r="L16" s="1146"/>
      <c r="M16" s="1147"/>
      <c r="N16" s="1150"/>
      <c r="O16" s="1151"/>
      <c r="P16" s="1152"/>
      <c r="Q16" s="161"/>
      <c r="R16" s="161"/>
    </row>
    <row r="17" spans="1:18" ht="24.95" customHeight="1" x14ac:dyDescent="0.35">
      <c r="A17" s="1170" t="s">
        <v>51</v>
      </c>
      <c r="B17" s="341">
        <v>0</v>
      </c>
      <c r="C17" s="342">
        <v>0</v>
      </c>
      <c r="D17" s="1129">
        <v>0</v>
      </c>
      <c r="E17" s="498">
        <v>0</v>
      </c>
      <c r="F17" s="342">
        <v>0</v>
      </c>
      <c r="G17" s="498">
        <f t="shared" ref="G17:G22" si="6">SUM(E17:F17)</f>
        <v>0</v>
      </c>
      <c r="H17" s="499">
        <v>0</v>
      </c>
      <c r="I17" s="342">
        <v>0</v>
      </c>
      <c r="J17" s="1153">
        <f t="shared" ref="J17:J22" si="7">H17+I17</f>
        <v>0</v>
      </c>
      <c r="K17" s="498">
        <v>0</v>
      </c>
      <c r="L17" s="342">
        <v>0</v>
      </c>
      <c r="M17" s="490">
        <f t="shared" ref="M17:M22" si="8">SUM(K17:L17)</f>
        <v>0</v>
      </c>
      <c r="N17" s="1131">
        <f t="shared" ref="N17:O22" si="9">B17+E17+H17+K17</f>
        <v>0</v>
      </c>
      <c r="O17" s="1133">
        <f t="shared" si="9"/>
        <v>0</v>
      </c>
      <c r="P17" s="1134">
        <f t="shared" ref="P17:P22" si="10">SUM(N17:O17)</f>
        <v>0</v>
      </c>
      <c r="Q17" s="154"/>
      <c r="R17" s="154"/>
    </row>
    <row r="18" spans="1:18" ht="24.95" customHeight="1" x14ac:dyDescent="0.35">
      <c r="A18" s="1168" t="s">
        <v>23</v>
      </c>
      <c r="B18" s="341">
        <v>0</v>
      </c>
      <c r="C18" s="342">
        <v>15</v>
      </c>
      <c r="D18" s="1129">
        <v>15</v>
      </c>
      <c r="E18" s="498">
        <v>0</v>
      </c>
      <c r="F18" s="342">
        <v>12</v>
      </c>
      <c r="G18" s="498">
        <v>12</v>
      </c>
      <c r="H18" s="499">
        <v>0</v>
      </c>
      <c r="I18" s="342">
        <v>16</v>
      </c>
      <c r="J18" s="1153">
        <v>16</v>
      </c>
      <c r="K18" s="498">
        <v>0</v>
      </c>
      <c r="L18" s="342">
        <v>16</v>
      </c>
      <c r="M18" s="490">
        <v>16</v>
      </c>
      <c r="N18" s="1131">
        <f>B18+E18+H18+K18</f>
        <v>0</v>
      </c>
      <c r="O18" s="1133">
        <f>C18+F18+I18+L18</f>
        <v>59</v>
      </c>
      <c r="P18" s="1134">
        <f t="shared" si="10"/>
        <v>59</v>
      </c>
      <c r="Q18" s="154"/>
      <c r="R18" s="154"/>
    </row>
    <row r="19" spans="1:18" ht="24.95" customHeight="1" x14ac:dyDescent="0.35">
      <c r="A19" s="1168" t="s">
        <v>47</v>
      </c>
      <c r="B19" s="341">
        <v>0</v>
      </c>
      <c r="C19" s="342">
        <v>14</v>
      </c>
      <c r="D19" s="1129">
        <v>14</v>
      </c>
      <c r="E19" s="498">
        <v>0</v>
      </c>
      <c r="F19" s="342">
        <v>12</v>
      </c>
      <c r="G19" s="498">
        <v>12</v>
      </c>
      <c r="H19" s="499">
        <v>0</v>
      </c>
      <c r="I19" s="342">
        <v>16</v>
      </c>
      <c r="J19" s="1153">
        <v>16</v>
      </c>
      <c r="K19" s="498">
        <v>0</v>
      </c>
      <c r="L19" s="342">
        <v>15</v>
      </c>
      <c r="M19" s="490">
        <v>15</v>
      </c>
      <c r="N19" s="1131">
        <f t="shared" si="9"/>
        <v>0</v>
      </c>
      <c r="O19" s="1133">
        <f t="shared" si="9"/>
        <v>57</v>
      </c>
      <c r="P19" s="1134">
        <f t="shared" si="10"/>
        <v>57</v>
      </c>
      <c r="Q19" s="154"/>
      <c r="R19" s="154"/>
    </row>
    <row r="20" spans="1:18" ht="24.95" customHeight="1" x14ac:dyDescent="0.35">
      <c r="A20" s="1169" t="s">
        <v>52</v>
      </c>
      <c r="B20" s="341">
        <v>0</v>
      </c>
      <c r="C20" s="342">
        <v>0</v>
      </c>
      <c r="D20" s="1129">
        <f>C20+B20</f>
        <v>0</v>
      </c>
      <c r="E20" s="498">
        <v>0</v>
      </c>
      <c r="F20" s="342">
        <v>0</v>
      </c>
      <c r="G20" s="498">
        <f t="shared" si="6"/>
        <v>0</v>
      </c>
      <c r="H20" s="499">
        <v>0</v>
      </c>
      <c r="I20" s="342">
        <v>0</v>
      </c>
      <c r="J20" s="1153">
        <f t="shared" si="7"/>
        <v>0</v>
      </c>
      <c r="K20" s="498">
        <v>0</v>
      </c>
      <c r="L20" s="342">
        <v>0</v>
      </c>
      <c r="M20" s="490">
        <f t="shared" si="8"/>
        <v>0</v>
      </c>
      <c r="N20" s="1131">
        <f t="shared" si="9"/>
        <v>0</v>
      </c>
      <c r="O20" s="1133">
        <f t="shared" si="9"/>
        <v>0</v>
      </c>
      <c r="P20" s="1134">
        <f t="shared" si="10"/>
        <v>0</v>
      </c>
      <c r="Q20" s="154"/>
      <c r="R20" s="154"/>
    </row>
    <row r="21" spans="1:18" ht="24.95" customHeight="1" x14ac:dyDescent="0.35">
      <c r="A21" s="1168" t="s">
        <v>23</v>
      </c>
      <c r="B21" s="341">
        <v>0</v>
      </c>
      <c r="C21" s="342">
        <v>0</v>
      </c>
      <c r="D21" s="1129">
        <f>C21+B21</f>
        <v>0</v>
      </c>
      <c r="E21" s="498">
        <v>0</v>
      </c>
      <c r="F21" s="342">
        <v>0</v>
      </c>
      <c r="G21" s="498">
        <f t="shared" si="6"/>
        <v>0</v>
      </c>
      <c r="H21" s="499">
        <v>0</v>
      </c>
      <c r="I21" s="342">
        <v>0</v>
      </c>
      <c r="J21" s="1153">
        <f t="shared" si="7"/>
        <v>0</v>
      </c>
      <c r="K21" s="498">
        <v>0</v>
      </c>
      <c r="L21" s="342">
        <v>0</v>
      </c>
      <c r="M21" s="490">
        <f t="shared" si="8"/>
        <v>0</v>
      </c>
      <c r="N21" s="1131">
        <f>B21+E21+H21+K21</f>
        <v>0</v>
      </c>
      <c r="O21" s="1133">
        <f>C21+F21+I21+L21</f>
        <v>0</v>
      </c>
      <c r="P21" s="1134">
        <f t="shared" si="10"/>
        <v>0</v>
      </c>
      <c r="Q21" s="154"/>
      <c r="R21" s="154"/>
    </row>
    <row r="22" spans="1:18" ht="24.95" customHeight="1" thickBot="1" x14ac:dyDescent="0.4">
      <c r="A22" s="1168" t="s">
        <v>47</v>
      </c>
      <c r="B22" s="341">
        <v>0</v>
      </c>
      <c r="C22" s="342">
        <v>0</v>
      </c>
      <c r="D22" s="1129">
        <f>C22+B22</f>
        <v>0</v>
      </c>
      <c r="E22" s="498">
        <v>0</v>
      </c>
      <c r="F22" s="342">
        <v>0</v>
      </c>
      <c r="G22" s="498">
        <f t="shared" si="6"/>
        <v>0</v>
      </c>
      <c r="H22" s="499">
        <v>0</v>
      </c>
      <c r="I22" s="342">
        <v>0</v>
      </c>
      <c r="J22" s="1153">
        <f t="shared" si="7"/>
        <v>0</v>
      </c>
      <c r="K22" s="498">
        <v>0</v>
      </c>
      <c r="L22" s="342">
        <v>0</v>
      </c>
      <c r="M22" s="490">
        <f t="shared" si="8"/>
        <v>0</v>
      </c>
      <c r="N22" s="1131">
        <f t="shared" si="9"/>
        <v>0</v>
      </c>
      <c r="O22" s="1133">
        <f t="shared" si="9"/>
        <v>0</v>
      </c>
      <c r="P22" s="1134">
        <f t="shared" si="10"/>
        <v>0</v>
      </c>
      <c r="Q22" s="154"/>
      <c r="R22" s="154"/>
    </row>
    <row r="23" spans="1:18" ht="30.75" customHeight="1" thickBot="1" x14ac:dyDescent="0.4">
      <c r="A23" s="942" t="s">
        <v>6</v>
      </c>
      <c r="B23" s="798">
        <f>B17+B20</f>
        <v>0</v>
      </c>
      <c r="C23" s="798">
        <v>29</v>
      </c>
      <c r="D23" s="798">
        <v>29</v>
      </c>
      <c r="E23" s="798">
        <f>E17+E20</f>
        <v>0</v>
      </c>
      <c r="F23" s="798">
        <v>24</v>
      </c>
      <c r="G23" s="798">
        <v>24</v>
      </c>
      <c r="H23" s="798">
        <f>H17+H20</f>
        <v>0</v>
      </c>
      <c r="I23" s="798">
        <v>32</v>
      </c>
      <c r="J23" s="798">
        <v>32</v>
      </c>
      <c r="K23" s="798">
        <v>0</v>
      </c>
      <c r="L23" s="798">
        <f>L18+L19</f>
        <v>31</v>
      </c>
      <c r="M23" s="798">
        <f>M18+M19</f>
        <v>31</v>
      </c>
      <c r="N23" s="798">
        <v>0</v>
      </c>
      <c r="O23" s="798">
        <f>O18+O19</f>
        <v>116</v>
      </c>
      <c r="P23" s="799">
        <f>P18+P19</f>
        <v>116</v>
      </c>
      <c r="Q23" s="154"/>
      <c r="R23" s="154"/>
    </row>
    <row r="24" spans="1:18" ht="24.95" customHeight="1" x14ac:dyDescent="0.35">
      <c r="A24" s="945" t="s">
        <v>15</v>
      </c>
      <c r="B24" s="1154"/>
      <c r="C24" s="1155"/>
      <c r="D24" s="1156"/>
      <c r="E24" s="1157"/>
      <c r="F24" s="1155"/>
      <c r="G24" s="1158"/>
      <c r="H24" s="1159"/>
      <c r="I24" s="1160"/>
      <c r="J24" s="1161"/>
      <c r="K24" s="1162"/>
      <c r="L24" s="1160"/>
      <c r="M24" s="1163"/>
      <c r="N24" s="790"/>
      <c r="O24" s="791"/>
      <c r="P24" s="792"/>
      <c r="Q24" s="162"/>
      <c r="R24" s="162"/>
    </row>
    <row r="25" spans="1:18" ht="32.25" customHeight="1" x14ac:dyDescent="0.35">
      <c r="A25" s="1170" t="s">
        <v>51</v>
      </c>
      <c r="B25" s="341">
        <v>0</v>
      </c>
      <c r="C25" s="342">
        <v>0</v>
      </c>
      <c r="D25" s="1129">
        <f t="shared" ref="D25:D30" si="11">C25+B25</f>
        <v>0</v>
      </c>
      <c r="E25" s="498">
        <v>0</v>
      </c>
      <c r="F25" s="342">
        <v>0</v>
      </c>
      <c r="G25" s="498">
        <f t="shared" ref="G25:G30" si="12">SUM(E25:F25)</f>
        <v>0</v>
      </c>
      <c r="H25" s="499">
        <v>0</v>
      </c>
      <c r="I25" s="342">
        <v>0</v>
      </c>
      <c r="J25" s="1153">
        <f t="shared" ref="J25:J30" si="13">H25+I25</f>
        <v>0</v>
      </c>
      <c r="K25" s="498">
        <v>0</v>
      </c>
      <c r="L25" s="342">
        <v>0</v>
      </c>
      <c r="M25" s="490">
        <v>0</v>
      </c>
      <c r="N25" s="1131">
        <f t="shared" ref="N25:O30" si="14">B25+E25+H25+K25</f>
        <v>0</v>
      </c>
      <c r="O25" s="1133">
        <f t="shared" si="14"/>
        <v>0</v>
      </c>
      <c r="P25" s="1134">
        <f t="shared" ref="P25:P30" si="15">SUM(N25:O25)</f>
        <v>0</v>
      </c>
      <c r="Q25" s="163"/>
      <c r="R25" s="163"/>
    </row>
    <row r="26" spans="1:18" ht="26.25" customHeight="1" x14ac:dyDescent="0.35">
      <c r="A26" s="1168" t="s">
        <v>23</v>
      </c>
      <c r="B26" s="341">
        <v>0</v>
      </c>
      <c r="C26" s="342">
        <v>0</v>
      </c>
      <c r="D26" s="1129">
        <f t="shared" si="11"/>
        <v>0</v>
      </c>
      <c r="E26" s="498">
        <v>0</v>
      </c>
      <c r="F26" s="342">
        <v>0</v>
      </c>
      <c r="G26" s="490">
        <f t="shared" si="12"/>
        <v>0</v>
      </c>
      <c r="H26" s="499">
        <v>0</v>
      </c>
      <c r="I26" s="342">
        <v>0</v>
      </c>
      <c r="J26" s="490">
        <f t="shared" si="13"/>
        <v>0</v>
      </c>
      <c r="K26" s="499">
        <v>0</v>
      </c>
      <c r="L26" s="342">
        <v>0</v>
      </c>
      <c r="M26" s="490">
        <f>SUM(K26:L26)</f>
        <v>0</v>
      </c>
      <c r="N26" s="1131">
        <f>B26+E26+H26+K26</f>
        <v>0</v>
      </c>
      <c r="O26" s="1133">
        <f>C26+F26+I26+L26</f>
        <v>0</v>
      </c>
      <c r="P26" s="1134">
        <f t="shared" si="15"/>
        <v>0</v>
      </c>
      <c r="Q26" s="162"/>
      <c r="R26" s="162"/>
    </row>
    <row r="27" spans="1:18" ht="26.25" customHeight="1" x14ac:dyDescent="0.35">
      <c r="A27" s="1168" t="s">
        <v>47</v>
      </c>
      <c r="B27" s="341">
        <v>0</v>
      </c>
      <c r="C27" s="342">
        <v>0</v>
      </c>
      <c r="D27" s="1129">
        <f t="shared" si="11"/>
        <v>0</v>
      </c>
      <c r="E27" s="498">
        <v>0</v>
      </c>
      <c r="F27" s="342">
        <v>0</v>
      </c>
      <c r="G27" s="490">
        <f t="shared" si="12"/>
        <v>0</v>
      </c>
      <c r="H27" s="499">
        <v>0</v>
      </c>
      <c r="I27" s="342">
        <v>0</v>
      </c>
      <c r="J27" s="490">
        <f t="shared" si="13"/>
        <v>0</v>
      </c>
      <c r="K27" s="499">
        <v>0</v>
      </c>
      <c r="L27" s="342">
        <v>0</v>
      </c>
      <c r="M27" s="490">
        <f>SUM(K27:L27)</f>
        <v>0</v>
      </c>
      <c r="N27" s="1131">
        <f t="shared" si="14"/>
        <v>0</v>
      </c>
      <c r="O27" s="1133">
        <f t="shared" si="14"/>
        <v>0</v>
      </c>
      <c r="P27" s="1134">
        <f t="shared" si="15"/>
        <v>0</v>
      </c>
      <c r="Q27" s="162"/>
      <c r="R27" s="162"/>
    </row>
    <row r="28" spans="1:18" ht="30.75" customHeight="1" x14ac:dyDescent="0.35">
      <c r="A28" s="1169" t="s">
        <v>52</v>
      </c>
      <c r="B28" s="341">
        <v>0</v>
      </c>
      <c r="C28" s="342">
        <v>0</v>
      </c>
      <c r="D28" s="1129">
        <f t="shared" si="11"/>
        <v>0</v>
      </c>
      <c r="E28" s="498">
        <v>0</v>
      </c>
      <c r="F28" s="342">
        <v>0</v>
      </c>
      <c r="G28" s="490">
        <f t="shared" si="12"/>
        <v>0</v>
      </c>
      <c r="H28" s="499">
        <v>0</v>
      </c>
      <c r="I28" s="342">
        <v>0</v>
      </c>
      <c r="J28" s="490">
        <f t="shared" si="13"/>
        <v>0</v>
      </c>
      <c r="K28" s="499">
        <v>0</v>
      </c>
      <c r="L28" s="342">
        <v>0</v>
      </c>
      <c r="M28" s="490">
        <f>SUM(K28:L28)</f>
        <v>0</v>
      </c>
      <c r="N28" s="1131">
        <f t="shared" si="14"/>
        <v>0</v>
      </c>
      <c r="O28" s="1133">
        <f t="shared" si="14"/>
        <v>0</v>
      </c>
      <c r="P28" s="1134">
        <f t="shared" si="15"/>
        <v>0</v>
      </c>
      <c r="Q28" s="162"/>
      <c r="R28" s="162"/>
    </row>
    <row r="29" spans="1:18" ht="24.95" customHeight="1" x14ac:dyDescent="0.35">
      <c r="A29" s="1168" t="s">
        <v>23</v>
      </c>
      <c r="B29" s="341">
        <v>0</v>
      </c>
      <c r="C29" s="342">
        <v>0</v>
      </c>
      <c r="D29" s="1129">
        <f t="shared" si="11"/>
        <v>0</v>
      </c>
      <c r="E29" s="498">
        <v>0</v>
      </c>
      <c r="F29" s="342">
        <v>0</v>
      </c>
      <c r="G29" s="490">
        <f t="shared" si="12"/>
        <v>0</v>
      </c>
      <c r="H29" s="499">
        <v>0</v>
      </c>
      <c r="I29" s="342">
        <v>0</v>
      </c>
      <c r="J29" s="490">
        <f t="shared" si="13"/>
        <v>0</v>
      </c>
      <c r="K29" s="499">
        <v>0</v>
      </c>
      <c r="L29" s="342">
        <v>0</v>
      </c>
      <c r="M29" s="490">
        <f>SUM(K29:L29)</f>
        <v>0</v>
      </c>
      <c r="N29" s="1131">
        <f>B29+E29+H29+K29</f>
        <v>0</v>
      </c>
      <c r="O29" s="1133">
        <f>C29+F29+I29+L29</f>
        <v>0</v>
      </c>
      <c r="P29" s="1134">
        <f t="shared" si="15"/>
        <v>0</v>
      </c>
      <c r="Q29" s="154"/>
      <c r="R29" s="154"/>
    </row>
    <row r="30" spans="1:18" ht="36" customHeight="1" thickBot="1" x14ac:dyDescent="0.4">
      <c r="A30" s="1168" t="s">
        <v>47</v>
      </c>
      <c r="B30" s="341">
        <v>0</v>
      </c>
      <c r="C30" s="342">
        <v>0</v>
      </c>
      <c r="D30" s="1129">
        <f t="shared" si="11"/>
        <v>0</v>
      </c>
      <c r="E30" s="498">
        <v>0</v>
      </c>
      <c r="F30" s="342">
        <v>0</v>
      </c>
      <c r="G30" s="490">
        <f t="shared" si="12"/>
        <v>0</v>
      </c>
      <c r="H30" s="499">
        <v>0</v>
      </c>
      <c r="I30" s="342">
        <v>0</v>
      </c>
      <c r="J30" s="490">
        <f t="shared" si="13"/>
        <v>0</v>
      </c>
      <c r="K30" s="499">
        <v>0</v>
      </c>
      <c r="L30" s="342">
        <v>0</v>
      </c>
      <c r="M30" s="490">
        <f>SUM(K30:L30)</f>
        <v>0</v>
      </c>
      <c r="N30" s="1131">
        <f t="shared" si="14"/>
        <v>0</v>
      </c>
      <c r="O30" s="1133">
        <f t="shared" si="14"/>
        <v>0</v>
      </c>
      <c r="P30" s="1134">
        <f t="shared" si="15"/>
        <v>0</v>
      </c>
      <c r="Q30" s="154"/>
      <c r="R30" s="154"/>
    </row>
    <row r="31" spans="1:18" ht="30" customHeight="1" thickBot="1" x14ac:dyDescent="0.4">
      <c r="A31" s="942" t="s">
        <v>11</v>
      </c>
      <c r="B31" s="277">
        <f>B25+B28</f>
        <v>0</v>
      </c>
      <c r="C31" s="277">
        <f t="shared" ref="C31:P31" si="16">C25+C28</f>
        <v>0</v>
      </c>
      <c r="D31" s="277">
        <f t="shared" si="16"/>
        <v>0</v>
      </c>
      <c r="E31" s="277">
        <f t="shared" si="16"/>
        <v>0</v>
      </c>
      <c r="F31" s="277">
        <f t="shared" si="16"/>
        <v>0</v>
      </c>
      <c r="G31" s="277">
        <f t="shared" si="16"/>
        <v>0</v>
      </c>
      <c r="H31" s="277">
        <f t="shared" si="16"/>
        <v>0</v>
      </c>
      <c r="I31" s="277">
        <f t="shared" si="16"/>
        <v>0</v>
      </c>
      <c r="J31" s="277">
        <f t="shared" si="16"/>
        <v>0</v>
      </c>
      <c r="K31" s="277">
        <f t="shared" si="16"/>
        <v>0</v>
      </c>
      <c r="L31" s="277">
        <f t="shared" si="16"/>
        <v>0</v>
      </c>
      <c r="M31" s="277">
        <f t="shared" si="16"/>
        <v>0</v>
      </c>
      <c r="N31" s="277">
        <f t="shared" si="16"/>
        <v>0</v>
      </c>
      <c r="O31" s="800">
        <f t="shared" si="16"/>
        <v>0</v>
      </c>
      <c r="P31" s="799">
        <f t="shared" si="16"/>
        <v>0</v>
      </c>
      <c r="Q31" s="17"/>
      <c r="R31" s="17"/>
    </row>
    <row r="32" spans="1:18" ht="27" customHeight="1" thickBot="1" x14ac:dyDescent="0.4">
      <c r="A32" s="1171" t="s">
        <v>8</v>
      </c>
      <c r="B32" s="191">
        <f>B23</f>
        <v>0</v>
      </c>
      <c r="C32" s="191">
        <f t="shared" ref="C32:P32" si="17">C23</f>
        <v>29</v>
      </c>
      <c r="D32" s="191">
        <f t="shared" si="17"/>
        <v>29</v>
      </c>
      <c r="E32" s="191">
        <f t="shared" si="17"/>
        <v>0</v>
      </c>
      <c r="F32" s="191">
        <f t="shared" si="17"/>
        <v>24</v>
      </c>
      <c r="G32" s="191">
        <f t="shared" si="17"/>
        <v>24</v>
      </c>
      <c r="H32" s="191">
        <f t="shared" si="17"/>
        <v>0</v>
      </c>
      <c r="I32" s="191">
        <f t="shared" si="17"/>
        <v>32</v>
      </c>
      <c r="J32" s="191">
        <f t="shared" si="17"/>
        <v>32</v>
      </c>
      <c r="K32" s="191">
        <f t="shared" si="17"/>
        <v>0</v>
      </c>
      <c r="L32" s="191">
        <f t="shared" si="17"/>
        <v>31</v>
      </c>
      <c r="M32" s="191">
        <f t="shared" si="17"/>
        <v>31</v>
      </c>
      <c r="N32" s="191">
        <v>0</v>
      </c>
      <c r="O32" s="794">
        <f t="shared" si="17"/>
        <v>116</v>
      </c>
      <c r="P32" s="795">
        <f t="shared" si="17"/>
        <v>116</v>
      </c>
      <c r="Q32" s="164"/>
      <c r="R32" s="164"/>
    </row>
    <row r="33" spans="1:18" ht="53.25" customHeight="1" thickBot="1" x14ac:dyDescent="0.4">
      <c r="A33" s="945" t="s">
        <v>15</v>
      </c>
      <c r="B33" s="191">
        <f t="shared" ref="B33:P33" si="18">B31</f>
        <v>0</v>
      </c>
      <c r="C33" s="191">
        <f t="shared" si="18"/>
        <v>0</v>
      </c>
      <c r="D33" s="801">
        <f t="shared" si="18"/>
        <v>0</v>
      </c>
      <c r="E33" s="192">
        <f t="shared" si="18"/>
        <v>0</v>
      </c>
      <c r="F33" s="191">
        <f t="shared" si="18"/>
        <v>0</v>
      </c>
      <c r="G33" s="191">
        <f t="shared" si="18"/>
        <v>0</v>
      </c>
      <c r="H33" s="191">
        <f t="shared" si="18"/>
        <v>0</v>
      </c>
      <c r="I33" s="191">
        <f t="shared" si="18"/>
        <v>0</v>
      </c>
      <c r="J33" s="191">
        <f t="shared" si="18"/>
        <v>0</v>
      </c>
      <c r="K33" s="191">
        <f t="shared" si="18"/>
        <v>0</v>
      </c>
      <c r="L33" s="191">
        <f t="shared" si="18"/>
        <v>0</v>
      </c>
      <c r="M33" s="191">
        <f t="shared" si="18"/>
        <v>0</v>
      </c>
      <c r="N33" s="191">
        <f t="shared" si="18"/>
        <v>0</v>
      </c>
      <c r="O33" s="794">
        <f t="shared" si="18"/>
        <v>0</v>
      </c>
      <c r="P33" s="795">
        <f t="shared" si="18"/>
        <v>0</v>
      </c>
      <c r="Q33" s="164"/>
      <c r="R33" s="164"/>
    </row>
    <row r="34" spans="1:18" ht="33" customHeight="1" thickBot="1" x14ac:dyDescent="0.4">
      <c r="A34" s="256" t="s">
        <v>12</v>
      </c>
      <c r="B34" s="1164">
        <f t="shared" ref="B34:P34" si="19">SUM(B32:B33)</f>
        <v>0</v>
      </c>
      <c r="C34" s="1164">
        <f t="shared" si="19"/>
        <v>29</v>
      </c>
      <c r="D34" s="1165">
        <f t="shared" si="19"/>
        <v>29</v>
      </c>
      <c r="E34" s="1166">
        <f t="shared" si="19"/>
        <v>0</v>
      </c>
      <c r="F34" s="1164">
        <f t="shared" si="19"/>
        <v>24</v>
      </c>
      <c r="G34" s="1164">
        <f t="shared" si="19"/>
        <v>24</v>
      </c>
      <c r="H34" s="1164">
        <f t="shared" si="19"/>
        <v>0</v>
      </c>
      <c r="I34" s="1164">
        <f t="shared" si="19"/>
        <v>32</v>
      </c>
      <c r="J34" s="1164">
        <f t="shared" si="19"/>
        <v>32</v>
      </c>
      <c r="K34" s="1164">
        <f t="shared" si="19"/>
        <v>0</v>
      </c>
      <c r="L34" s="1164">
        <v>31</v>
      </c>
      <c r="M34" s="1164">
        <v>31</v>
      </c>
      <c r="N34" s="1164">
        <v>0</v>
      </c>
      <c r="O34" s="1164">
        <f>O31+O32+O33</f>
        <v>116</v>
      </c>
      <c r="P34" s="1165">
        <f t="shared" si="19"/>
        <v>116</v>
      </c>
      <c r="Q34" s="164"/>
      <c r="R34" s="164"/>
    </row>
    <row r="35" spans="1:18" ht="9.75" customHeight="1" x14ac:dyDescent="0.35">
      <c r="A35" s="15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</row>
    <row r="36" spans="1:18" ht="71.25" customHeight="1" x14ac:dyDescent="0.35">
      <c r="A36" s="15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54"/>
      <c r="R36" s="154"/>
    </row>
    <row r="37" spans="1:18" ht="45" customHeight="1" x14ac:dyDescent="0.35">
      <c r="A37" s="1232"/>
      <c r="B37" s="1232"/>
      <c r="C37" s="1232"/>
      <c r="D37" s="1232"/>
      <c r="E37" s="1232"/>
      <c r="F37" s="1232"/>
      <c r="G37" s="1232"/>
      <c r="H37" s="1232"/>
      <c r="I37" s="1232"/>
      <c r="J37" s="1232"/>
      <c r="K37" s="1232"/>
      <c r="L37" s="1232"/>
      <c r="M37" s="1232"/>
      <c r="N37" s="1232"/>
      <c r="O37" s="1232"/>
      <c r="P37" s="1232"/>
    </row>
    <row r="38" spans="1:18" x14ac:dyDescent="0.35">
      <c r="A38" s="1231"/>
      <c r="B38" s="1231"/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</row>
    <row r="39" spans="1:18" ht="45" customHeight="1" x14ac:dyDescent="0.35">
      <c r="A39" s="58" t="s">
        <v>92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8" x14ac:dyDescent="0.35">
      <c r="A40" s="58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5"/>
  <sheetViews>
    <sheetView topLeftCell="A37" zoomScale="50" zoomScaleNormal="50" workbookViewId="0">
      <selection activeCell="H57" sqref="H56:H57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284" customWidth="1"/>
    <col min="6" max="6" width="11" style="284" customWidth="1"/>
    <col min="7" max="7" width="9.85546875" style="284" customWidth="1"/>
    <col min="8" max="8" width="17.140625" style="284" customWidth="1"/>
    <col min="9" max="9" width="10.42578125" style="284" customWidth="1"/>
    <col min="10" max="10" width="10.85546875" style="284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3"/>
      <c r="R1" s="13"/>
      <c r="S1" s="13"/>
      <c r="T1" s="13"/>
    </row>
    <row r="2" spans="1:42" ht="33" customHeight="1" x14ac:dyDescent="0.35">
      <c r="A2" s="1210" t="s">
        <v>57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thickBot="1" x14ac:dyDescent="0.4">
      <c r="A3" s="1209" t="s">
        <v>93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195"/>
      <c r="R3" s="1195"/>
    </row>
    <row r="4" spans="1:42" ht="33" customHeight="1" x14ac:dyDescent="0.35">
      <c r="A4" s="1267" t="s">
        <v>7</v>
      </c>
      <c r="B4" s="1264" t="s">
        <v>0</v>
      </c>
      <c r="C4" s="1264"/>
      <c r="D4" s="1264"/>
      <c r="E4" s="1264" t="s">
        <v>1</v>
      </c>
      <c r="F4" s="1264"/>
      <c r="G4" s="1264"/>
      <c r="H4" s="1264" t="s">
        <v>2</v>
      </c>
      <c r="I4" s="1264"/>
      <c r="J4" s="1264"/>
      <c r="K4" s="1264" t="s">
        <v>3</v>
      </c>
      <c r="L4" s="1264"/>
      <c r="M4" s="1264"/>
      <c r="N4" s="1265" t="s">
        <v>22</v>
      </c>
      <c r="O4" s="1265"/>
      <c r="P4" s="1266"/>
      <c r="Q4" s="14"/>
      <c r="R4" s="14"/>
    </row>
    <row r="5" spans="1:42" ht="25.5" customHeight="1" x14ac:dyDescent="0.35">
      <c r="A5" s="1268"/>
      <c r="B5" s="1269" t="s">
        <v>89</v>
      </c>
      <c r="C5" s="1269"/>
      <c r="D5" s="1269"/>
      <c r="E5" s="1270" t="s">
        <v>89</v>
      </c>
      <c r="F5" s="1270"/>
      <c r="G5" s="1270"/>
      <c r="H5" s="1270" t="s">
        <v>89</v>
      </c>
      <c r="I5" s="1270"/>
      <c r="J5" s="1270"/>
      <c r="K5" s="1269" t="s">
        <v>89</v>
      </c>
      <c r="L5" s="1269"/>
      <c r="M5" s="1269"/>
      <c r="N5" s="1076"/>
      <c r="O5" s="1076"/>
      <c r="P5" s="1088"/>
      <c r="Q5" s="14"/>
      <c r="R5" s="14"/>
    </row>
    <row r="6" spans="1:42" ht="82.5" customHeight="1" x14ac:dyDescent="0.35">
      <c r="A6" s="1268"/>
      <c r="B6" s="278" t="s">
        <v>16</v>
      </c>
      <c r="C6" s="278" t="s">
        <v>17</v>
      </c>
      <c r="D6" s="278" t="s">
        <v>4</v>
      </c>
      <c r="E6" s="280" t="s">
        <v>16</v>
      </c>
      <c r="F6" s="280" t="s">
        <v>17</v>
      </c>
      <c r="G6" s="280" t="s">
        <v>4</v>
      </c>
      <c r="H6" s="280" t="s">
        <v>16</v>
      </c>
      <c r="I6" s="280" t="s">
        <v>17</v>
      </c>
      <c r="J6" s="280" t="s">
        <v>4</v>
      </c>
      <c r="K6" s="278" t="s">
        <v>16</v>
      </c>
      <c r="L6" s="278" t="s">
        <v>17</v>
      </c>
      <c r="M6" s="278" t="s">
        <v>4</v>
      </c>
      <c r="N6" s="278" t="s">
        <v>16</v>
      </c>
      <c r="O6" s="278" t="s">
        <v>17</v>
      </c>
      <c r="P6" s="826" t="s">
        <v>4</v>
      </c>
      <c r="Q6" s="14"/>
      <c r="R6" s="14"/>
    </row>
    <row r="7" spans="1:42" ht="21.75" customHeight="1" x14ac:dyDescent="0.35">
      <c r="A7" s="1196"/>
      <c r="B7" s="1078"/>
      <c r="C7" s="1079"/>
      <c r="D7" s="1077"/>
      <c r="E7" s="1080"/>
      <c r="F7" s="1081"/>
      <c r="G7" s="1082"/>
      <c r="H7" s="1080"/>
      <c r="I7" s="1081"/>
      <c r="J7" s="1082"/>
      <c r="K7" s="1078"/>
      <c r="L7" s="1079"/>
      <c r="M7" s="1077"/>
      <c r="N7" s="1078"/>
      <c r="O7" s="1079"/>
      <c r="P7" s="826"/>
      <c r="Q7" s="14"/>
      <c r="R7" s="14"/>
    </row>
    <row r="8" spans="1:42" ht="27" customHeight="1" thickBot="1" x14ac:dyDescent="0.4">
      <c r="A8" s="1309" t="s">
        <v>13</v>
      </c>
      <c r="B8" s="1310"/>
      <c r="C8" s="1310"/>
      <c r="D8" s="1310"/>
      <c r="E8" s="1311"/>
      <c r="F8" s="1311"/>
      <c r="G8" s="1311"/>
      <c r="H8" s="1311"/>
      <c r="I8" s="1311"/>
      <c r="J8" s="1311"/>
      <c r="K8" s="1310"/>
      <c r="L8" s="1310"/>
      <c r="M8" s="1310"/>
      <c r="N8" s="1310"/>
      <c r="O8" s="1310"/>
      <c r="P8" s="1312"/>
      <c r="Q8" s="14"/>
      <c r="R8" s="14"/>
    </row>
    <row r="9" spans="1:42" s="147" customFormat="1" ht="27" customHeight="1" x14ac:dyDescent="0.35">
      <c r="A9" s="831" t="s">
        <v>51</v>
      </c>
      <c r="B9" s="1316">
        <f t="shared" ref="B9:J9" si="0">SUM(B10:B17)</f>
        <v>0</v>
      </c>
      <c r="C9" s="1316">
        <f t="shared" si="0"/>
        <v>3</v>
      </c>
      <c r="D9" s="1316">
        <f t="shared" si="0"/>
        <v>3</v>
      </c>
      <c r="E9" s="1316">
        <f t="shared" si="0"/>
        <v>0</v>
      </c>
      <c r="F9" s="1316">
        <f t="shared" si="0"/>
        <v>3</v>
      </c>
      <c r="G9" s="1316">
        <f t="shared" si="0"/>
        <v>3</v>
      </c>
      <c r="H9" s="1316">
        <f t="shared" si="0"/>
        <v>1</v>
      </c>
      <c r="I9" s="1316">
        <f t="shared" si="0"/>
        <v>18</v>
      </c>
      <c r="J9" s="1316">
        <f t="shared" si="0"/>
        <v>19</v>
      </c>
      <c r="K9" s="1316">
        <f>SUM(K10:K17)</f>
        <v>8</v>
      </c>
      <c r="L9" s="1316">
        <f>SUM(L10:L17)</f>
        <v>11</v>
      </c>
      <c r="M9" s="1316">
        <f>SUM(M10:M17)</f>
        <v>19</v>
      </c>
      <c r="N9" s="1316">
        <f>SUM(B9+H9+K9+E9)</f>
        <v>9</v>
      </c>
      <c r="O9" s="1316">
        <f>SUM(C9+F9+I9+L9)</f>
        <v>35</v>
      </c>
      <c r="P9" s="1317">
        <f>SUM(N9+O9)</f>
        <v>44</v>
      </c>
      <c r="Q9" s="146"/>
      <c r="R9" s="146"/>
    </row>
    <row r="10" spans="1:42" ht="27" customHeight="1" x14ac:dyDescent="0.35">
      <c r="A10" s="828" t="s">
        <v>58</v>
      </c>
      <c r="B10" s="281">
        <f t="shared" ref="B10:E13" si="1">B31+B51</f>
        <v>0</v>
      </c>
      <c r="C10" s="281">
        <f t="shared" si="1"/>
        <v>0</v>
      </c>
      <c r="D10" s="281">
        <f t="shared" si="1"/>
        <v>0</v>
      </c>
      <c r="E10" s="281">
        <f t="shared" si="1"/>
        <v>0</v>
      </c>
      <c r="F10" s="281">
        <v>0</v>
      </c>
      <c r="G10" s="281">
        <v>0</v>
      </c>
      <c r="H10" s="281">
        <f>H31+H51</f>
        <v>0</v>
      </c>
      <c r="I10" s="281">
        <v>5</v>
      </c>
      <c r="J10" s="281">
        <v>5</v>
      </c>
      <c r="K10" s="281">
        <f t="shared" ref="K10:N11" si="2">K31+K51</f>
        <v>0</v>
      </c>
      <c r="L10" s="281">
        <f t="shared" si="2"/>
        <v>0</v>
      </c>
      <c r="M10" s="281">
        <f t="shared" si="2"/>
        <v>0</v>
      </c>
      <c r="N10" s="281">
        <f t="shared" si="2"/>
        <v>0</v>
      </c>
      <c r="O10" s="281">
        <f>SUM(C10+F10+I10+L10)</f>
        <v>5</v>
      </c>
      <c r="P10" s="836">
        <f>SUM(N10+O10)</f>
        <v>5</v>
      </c>
      <c r="Q10" s="14"/>
      <c r="R10" s="14"/>
    </row>
    <row r="11" spans="1:42" s="149" customFormat="1" ht="27" customHeight="1" x14ac:dyDescent="0.35">
      <c r="A11" s="829" t="s">
        <v>59</v>
      </c>
      <c r="B11" s="281">
        <f t="shared" si="1"/>
        <v>0</v>
      </c>
      <c r="C11" s="281">
        <f t="shared" si="1"/>
        <v>0</v>
      </c>
      <c r="D11" s="281">
        <f t="shared" si="1"/>
        <v>0</v>
      </c>
      <c r="E11" s="281">
        <f t="shared" si="1"/>
        <v>0</v>
      </c>
      <c r="F11" s="281">
        <f>F32+F52</f>
        <v>0</v>
      </c>
      <c r="G11" s="281">
        <f>G32+G52</f>
        <v>0</v>
      </c>
      <c r="H11" s="281">
        <f>H32+H52</f>
        <v>0</v>
      </c>
      <c r="I11" s="281">
        <f>I32+I52</f>
        <v>0</v>
      </c>
      <c r="J11" s="281">
        <f>J32+J52</f>
        <v>0</v>
      </c>
      <c r="K11" s="281">
        <f t="shared" si="2"/>
        <v>0</v>
      </c>
      <c r="L11" s="281">
        <f t="shared" si="2"/>
        <v>0</v>
      </c>
      <c r="M11" s="281">
        <f t="shared" si="2"/>
        <v>0</v>
      </c>
      <c r="N11" s="281">
        <f t="shared" si="2"/>
        <v>0</v>
      </c>
      <c r="O11" s="281">
        <f>O32+O52</f>
        <v>0</v>
      </c>
      <c r="P11" s="836">
        <f>P32+P52</f>
        <v>0</v>
      </c>
      <c r="Q11" s="148"/>
      <c r="R11" s="148"/>
    </row>
    <row r="12" spans="1:42" s="149" customFormat="1" ht="42.75" customHeight="1" x14ac:dyDescent="0.35">
      <c r="A12" s="829" t="s">
        <v>60</v>
      </c>
      <c r="B12" s="281">
        <f t="shared" si="1"/>
        <v>0</v>
      </c>
      <c r="C12" s="281">
        <f t="shared" si="1"/>
        <v>0</v>
      </c>
      <c r="D12" s="281">
        <f t="shared" si="1"/>
        <v>0</v>
      </c>
      <c r="E12" s="281">
        <f t="shared" si="1"/>
        <v>0</v>
      </c>
      <c r="F12" s="281">
        <v>2</v>
      </c>
      <c r="G12" s="281">
        <v>2</v>
      </c>
      <c r="H12" s="281">
        <v>0</v>
      </c>
      <c r="I12" s="281">
        <v>1</v>
      </c>
      <c r="J12" s="281">
        <v>1</v>
      </c>
      <c r="K12" s="281">
        <v>2</v>
      </c>
      <c r="L12" s="281">
        <f>L33+L53</f>
        <v>0</v>
      </c>
      <c r="M12" s="281">
        <f>SUM(K12+L12)</f>
        <v>2</v>
      </c>
      <c r="N12" s="281">
        <f t="shared" ref="N12:O15" si="3">SUM(B12+E12+H12+K12)</f>
        <v>2</v>
      </c>
      <c r="O12" s="281">
        <f t="shared" si="3"/>
        <v>3</v>
      </c>
      <c r="P12" s="836">
        <f>SUM(N12+O12)</f>
        <v>5</v>
      </c>
      <c r="Q12" s="148"/>
      <c r="R12" s="148"/>
    </row>
    <row r="13" spans="1:42" s="149" customFormat="1" ht="27" customHeight="1" x14ac:dyDescent="0.35">
      <c r="A13" s="829" t="s">
        <v>61</v>
      </c>
      <c r="B13" s="281">
        <f t="shared" si="1"/>
        <v>0</v>
      </c>
      <c r="C13" s="281">
        <f t="shared" si="1"/>
        <v>0</v>
      </c>
      <c r="D13" s="281">
        <f t="shared" si="1"/>
        <v>0</v>
      </c>
      <c r="E13" s="281">
        <f t="shared" si="1"/>
        <v>0</v>
      </c>
      <c r="F13" s="281">
        <v>0</v>
      </c>
      <c r="G13" s="281">
        <v>0</v>
      </c>
      <c r="H13" s="281">
        <v>0</v>
      </c>
      <c r="I13" s="281">
        <v>3</v>
      </c>
      <c r="J13" s="281">
        <v>3</v>
      </c>
      <c r="K13" s="281">
        <v>3</v>
      </c>
      <c r="L13" s="281">
        <v>3</v>
      </c>
      <c r="M13" s="281">
        <f>SUM(K13+L13)</f>
        <v>6</v>
      </c>
      <c r="N13" s="281">
        <f t="shared" si="3"/>
        <v>3</v>
      </c>
      <c r="O13" s="281">
        <f t="shared" si="3"/>
        <v>6</v>
      </c>
      <c r="P13" s="836">
        <f>SUM(N13+O13)</f>
        <v>9</v>
      </c>
      <c r="Q13" s="148"/>
      <c r="R13" s="148"/>
    </row>
    <row r="14" spans="1:42" s="149" customFormat="1" ht="27" customHeight="1" x14ac:dyDescent="0.35">
      <c r="A14" s="829" t="s">
        <v>62</v>
      </c>
      <c r="B14" s="281">
        <v>0</v>
      </c>
      <c r="C14" s="281">
        <v>0</v>
      </c>
      <c r="D14" s="281">
        <f>SUM(B14+C14)</f>
        <v>0</v>
      </c>
      <c r="E14" s="281">
        <f>E35+E55</f>
        <v>0</v>
      </c>
      <c r="F14" s="281">
        <v>1</v>
      </c>
      <c r="G14" s="281">
        <f>SUM(E14+F14)</f>
        <v>1</v>
      </c>
      <c r="H14" s="281">
        <f>H35+H55</f>
        <v>0</v>
      </c>
      <c r="I14" s="281">
        <v>1</v>
      </c>
      <c r="J14" s="281">
        <f>SUM(H14+I14)</f>
        <v>1</v>
      </c>
      <c r="K14" s="281">
        <f>K35+K55</f>
        <v>0</v>
      </c>
      <c r="L14" s="281">
        <v>0</v>
      </c>
      <c r="M14" s="281">
        <v>0</v>
      </c>
      <c r="N14" s="281">
        <f t="shared" si="3"/>
        <v>0</v>
      </c>
      <c r="O14" s="281">
        <f t="shared" si="3"/>
        <v>2</v>
      </c>
      <c r="P14" s="836">
        <f>SUM(D14+G14+J14+M14)</f>
        <v>2</v>
      </c>
      <c r="Q14" s="150"/>
      <c r="R14" s="150"/>
    </row>
    <row r="15" spans="1:42" s="149" customFormat="1" ht="27" customHeight="1" x14ac:dyDescent="0.35">
      <c r="A15" s="829" t="s">
        <v>63</v>
      </c>
      <c r="B15" s="281">
        <f>B36+B56</f>
        <v>0</v>
      </c>
      <c r="C15" s="281">
        <v>1</v>
      </c>
      <c r="D15" s="281">
        <f>SUM(B15+C15)</f>
        <v>1</v>
      </c>
      <c r="E15" s="281">
        <v>0</v>
      </c>
      <c r="F15" s="281">
        <f>F36+F56</f>
        <v>0</v>
      </c>
      <c r="G15" s="281">
        <f>SUM(E15+F15)</f>
        <v>0</v>
      </c>
      <c r="H15" s="281">
        <v>0</v>
      </c>
      <c r="I15" s="281">
        <v>1</v>
      </c>
      <c r="J15" s="281">
        <f>SUM(H15+I15)</f>
        <v>1</v>
      </c>
      <c r="K15" s="281">
        <v>3</v>
      </c>
      <c r="L15" s="281">
        <v>7</v>
      </c>
      <c r="M15" s="281">
        <f>SUM(K15+L15)</f>
        <v>10</v>
      </c>
      <c r="N15" s="281">
        <f t="shared" si="3"/>
        <v>3</v>
      </c>
      <c r="O15" s="281">
        <f t="shared" si="3"/>
        <v>9</v>
      </c>
      <c r="P15" s="836">
        <f t="shared" ref="P15:P26" si="4">SUM(N15+O15)</f>
        <v>12</v>
      </c>
      <c r="Q15" s="148"/>
      <c r="R15" s="148"/>
    </row>
    <row r="16" spans="1:42" ht="27" customHeight="1" x14ac:dyDescent="0.35">
      <c r="A16" s="829" t="s">
        <v>64</v>
      </c>
      <c r="B16" s="281">
        <f>B37+B57</f>
        <v>0</v>
      </c>
      <c r="C16" s="281">
        <v>1</v>
      </c>
      <c r="D16" s="281">
        <v>1</v>
      </c>
      <c r="E16" s="281">
        <f>E37+E57</f>
        <v>0</v>
      </c>
      <c r="F16" s="281">
        <v>0</v>
      </c>
      <c r="G16" s="281">
        <v>0</v>
      </c>
      <c r="H16" s="281">
        <f>H37+H57</f>
        <v>0</v>
      </c>
      <c r="I16" s="281">
        <v>6</v>
      </c>
      <c r="J16" s="281">
        <v>6</v>
      </c>
      <c r="K16" s="281">
        <f>K37+K57</f>
        <v>0</v>
      </c>
      <c r="L16" s="281">
        <v>0</v>
      </c>
      <c r="M16" s="281">
        <v>0</v>
      </c>
      <c r="N16" s="281">
        <f>N37+N57</f>
        <v>0</v>
      </c>
      <c r="O16" s="281">
        <f>SUM(C16+F16+I16)</f>
        <v>7</v>
      </c>
      <c r="P16" s="836">
        <f t="shared" si="4"/>
        <v>7</v>
      </c>
      <c r="Q16" s="14"/>
      <c r="R16" s="14"/>
    </row>
    <row r="17" spans="1:18" ht="27" customHeight="1" x14ac:dyDescent="0.35">
      <c r="A17" s="1092" t="s">
        <v>65</v>
      </c>
      <c r="B17" s="281">
        <f>B38+B58</f>
        <v>0</v>
      </c>
      <c r="C17" s="281">
        <v>1</v>
      </c>
      <c r="D17" s="281">
        <f>SUM(B17+C17)</f>
        <v>1</v>
      </c>
      <c r="E17" s="281">
        <f>E38+E58</f>
        <v>0</v>
      </c>
      <c r="F17" s="281">
        <v>0</v>
      </c>
      <c r="G17" s="281">
        <f>SUM(E17+F17)</f>
        <v>0</v>
      </c>
      <c r="H17" s="281">
        <v>1</v>
      </c>
      <c r="I17" s="281">
        <v>1</v>
      </c>
      <c r="J17" s="281">
        <f>SUM(H17+I17)</f>
        <v>2</v>
      </c>
      <c r="K17" s="281">
        <v>0</v>
      </c>
      <c r="L17" s="281">
        <v>1</v>
      </c>
      <c r="M17" s="281">
        <f>SUM(K17+L17)</f>
        <v>1</v>
      </c>
      <c r="N17" s="281">
        <f>SUM(B17+E17+H17+K17)</f>
        <v>1</v>
      </c>
      <c r="O17" s="281">
        <f>SUM(C17+F17+I17+L17)</f>
        <v>3</v>
      </c>
      <c r="P17" s="836">
        <f t="shared" si="4"/>
        <v>4</v>
      </c>
      <c r="Q17" s="14"/>
      <c r="R17" s="14"/>
    </row>
    <row r="18" spans="1:18" s="147" customFormat="1" ht="27" customHeight="1" x14ac:dyDescent="0.35">
      <c r="A18" s="830" t="s">
        <v>52</v>
      </c>
      <c r="B18" s="1083">
        <f t="shared" ref="B18:M18" si="5">SUM(B19:B26)</f>
        <v>85</v>
      </c>
      <c r="C18" s="1083">
        <f t="shared" si="5"/>
        <v>184</v>
      </c>
      <c r="D18" s="1083">
        <f t="shared" si="5"/>
        <v>269</v>
      </c>
      <c r="E18" s="1083">
        <f t="shared" si="5"/>
        <v>153</v>
      </c>
      <c r="F18" s="1083">
        <f t="shared" si="5"/>
        <v>114</v>
      </c>
      <c r="G18" s="1083">
        <f t="shared" si="5"/>
        <v>267</v>
      </c>
      <c r="H18" s="1083">
        <f t="shared" si="5"/>
        <v>143</v>
      </c>
      <c r="I18" s="1083">
        <f t="shared" si="5"/>
        <v>94</v>
      </c>
      <c r="J18" s="1083">
        <f t="shared" si="5"/>
        <v>237</v>
      </c>
      <c r="K18" s="1083">
        <f t="shared" si="5"/>
        <v>125</v>
      </c>
      <c r="L18" s="1083">
        <f t="shared" si="5"/>
        <v>29</v>
      </c>
      <c r="M18" s="1083">
        <f t="shared" si="5"/>
        <v>154</v>
      </c>
      <c r="N18" s="1083">
        <f>SUM(B18+E18+H18+K18)</f>
        <v>506</v>
      </c>
      <c r="O18" s="1083">
        <f>SUM(C18+F18+I18+L18)</f>
        <v>421</v>
      </c>
      <c r="P18" s="1091">
        <f t="shared" si="4"/>
        <v>927</v>
      </c>
      <c r="Q18" s="146"/>
      <c r="R18" s="146"/>
    </row>
    <row r="19" spans="1:18" ht="27" customHeight="1" x14ac:dyDescent="0.35">
      <c r="A19" s="828" t="s">
        <v>58</v>
      </c>
      <c r="B19" s="281">
        <f>B40+B60</f>
        <v>0</v>
      </c>
      <c r="C19" s="281">
        <v>25</v>
      </c>
      <c r="D19" s="281">
        <v>25</v>
      </c>
      <c r="E19" s="281">
        <f>E40+E60</f>
        <v>0</v>
      </c>
      <c r="F19" s="281">
        <v>30</v>
      </c>
      <c r="G19" s="281">
        <v>30</v>
      </c>
      <c r="H19" s="281">
        <v>0</v>
      </c>
      <c r="I19" s="281">
        <v>21</v>
      </c>
      <c r="J19" s="281">
        <v>21</v>
      </c>
      <c r="K19" s="281">
        <f>K40+K60</f>
        <v>0</v>
      </c>
      <c r="L19" s="281">
        <f>L40+L60</f>
        <v>0</v>
      </c>
      <c r="M19" s="281">
        <f>M40+M60</f>
        <v>0</v>
      </c>
      <c r="N19" s="281">
        <f>N40+N60</f>
        <v>0</v>
      </c>
      <c r="O19" s="281">
        <f>SUM(D19+G19+J19)</f>
        <v>76</v>
      </c>
      <c r="P19" s="836">
        <f t="shared" si="4"/>
        <v>76</v>
      </c>
      <c r="Q19" s="14"/>
      <c r="R19" s="14"/>
    </row>
    <row r="20" spans="1:18" ht="27" customHeight="1" x14ac:dyDescent="0.35">
      <c r="A20" s="829" t="s">
        <v>59</v>
      </c>
      <c r="B20" s="281">
        <v>8</v>
      </c>
      <c r="C20" s="281">
        <v>38</v>
      </c>
      <c r="D20" s="281">
        <f>SUM(B20:C20)</f>
        <v>46</v>
      </c>
      <c r="E20" s="281">
        <v>9</v>
      </c>
      <c r="F20" s="281">
        <v>17</v>
      </c>
      <c r="G20" s="281">
        <f>SUM(E20+F20)</f>
        <v>26</v>
      </c>
      <c r="H20" s="281">
        <v>8</v>
      </c>
      <c r="I20" s="281">
        <v>12</v>
      </c>
      <c r="J20" s="281">
        <f>SUM(H20+I20)</f>
        <v>20</v>
      </c>
      <c r="K20" s="281">
        <v>0</v>
      </c>
      <c r="L20" s="281">
        <f>L41+L61</f>
        <v>0</v>
      </c>
      <c r="M20" s="281">
        <v>0</v>
      </c>
      <c r="N20" s="281">
        <f>SUM(B20+E20+H20)</f>
        <v>25</v>
      </c>
      <c r="O20" s="281">
        <f>SUM(C20+F20+I20)</f>
        <v>67</v>
      </c>
      <c r="P20" s="836">
        <f t="shared" si="4"/>
        <v>92</v>
      </c>
      <c r="Q20" s="14"/>
      <c r="R20" s="14"/>
    </row>
    <row r="21" spans="1:18" ht="46.5" customHeight="1" x14ac:dyDescent="0.35">
      <c r="A21" s="1303" t="s">
        <v>60</v>
      </c>
      <c r="B21" s="281">
        <v>0</v>
      </c>
      <c r="C21" s="281">
        <v>0</v>
      </c>
      <c r="D21" s="281">
        <v>0</v>
      </c>
      <c r="E21" s="281">
        <v>19</v>
      </c>
      <c r="F21" s="281">
        <v>0</v>
      </c>
      <c r="G21" s="281">
        <f>SUM(E21+F21)</f>
        <v>19</v>
      </c>
      <c r="H21" s="281">
        <v>17</v>
      </c>
      <c r="I21" s="281">
        <v>0</v>
      </c>
      <c r="J21" s="281">
        <v>17</v>
      </c>
      <c r="K21" s="281">
        <v>16</v>
      </c>
      <c r="L21" s="281">
        <v>0</v>
      </c>
      <c r="M21" s="281">
        <v>16</v>
      </c>
      <c r="N21" s="281">
        <f>SUM(E21+H21+K21)</f>
        <v>52</v>
      </c>
      <c r="O21" s="281">
        <f>SUM(C21+F21+I21+L21)</f>
        <v>0</v>
      </c>
      <c r="P21" s="836">
        <f t="shared" si="4"/>
        <v>52</v>
      </c>
      <c r="Q21" s="14"/>
      <c r="R21" s="14"/>
    </row>
    <row r="22" spans="1:18" ht="27" customHeight="1" x14ac:dyDescent="0.35">
      <c r="A22" s="829" t="s">
        <v>61</v>
      </c>
      <c r="B22" s="281">
        <v>25</v>
      </c>
      <c r="C22" s="281">
        <v>26</v>
      </c>
      <c r="D22" s="281">
        <f>SUM(B22:C22)</f>
        <v>51</v>
      </c>
      <c r="E22" s="281">
        <v>25</v>
      </c>
      <c r="F22" s="281">
        <v>13</v>
      </c>
      <c r="G22" s="281">
        <f>SUM(E22+F22)</f>
        <v>38</v>
      </c>
      <c r="H22" s="281">
        <v>20</v>
      </c>
      <c r="I22" s="281">
        <v>20</v>
      </c>
      <c r="J22" s="281">
        <f>SUM(H22+I22)</f>
        <v>40</v>
      </c>
      <c r="K22" s="281">
        <v>17</v>
      </c>
      <c r="L22" s="281">
        <v>15</v>
      </c>
      <c r="M22" s="281">
        <f>SUM(K22:L22)</f>
        <v>32</v>
      </c>
      <c r="N22" s="281">
        <f>SUM(B22+E22+H22+K22)</f>
        <v>87</v>
      </c>
      <c r="O22" s="281">
        <f>SUM(C22+F22+I22+L22)</f>
        <v>74</v>
      </c>
      <c r="P22" s="836">
        <f t="shared" si="4"/>
        <v>161</v>
      </c>
      <c r="Q22" s="14"/>
      <c r="R22" s="14"/>
    </row>
    <row r="23" spans="1:18" ht="27" customHeight="1" x14ac:dyDescent="0.35">
      <c r="A23" s="829" t="s">
        <v>62</v>
      </c>
      <c r="B23" s="281">
        <v>0</v>
      </c>
      <c r="C23" s="281">
        <v>0</v>
      </c>
      <c r="D23" s="281">
        <v>0</v>
      </c>
      <c r="E23" s="281">
        <v>46</v>
      </c>
      <c r="F23" s="281">
        <v>5</v>
      </c>
      <c r="G23" s="281">
        <f>SUM(E23+F23)</f>
        <v>51</v>
      </c>
      <c r="H23" s="281">
        <v>44</v>
      </c>
      <c r="I23" s="281">
        <v>13</v>
      </c>
      <c r="J23" s="281">
        <f>SUM(H23+I23)</f>
        <v>57</v>
      </c>
      <c r="K23" s="281">
        <v>42</v>
      </c>
      <c r="L23" s="281">
        <f>L44+L64</f>
        <v>0</v>
      </c>
      <c r="M23" s="281">
        <v>42</v>
      </c>
      <c r="N23" s="281">
        <f>SUM(B23+E23+H23+K23)</f>
        <v>132</v>
      </c>
      <c r="O23" s="281">
        <f>SUM(F23+I23)</f>
        <v>18</v>
      </c>
      <c r="P23" s="836">
        <f t="shared" si="4"/>
        <v>150</v>
      </c>
      <c r="Q23" s="14"/>
      <c r="R23" s="14"/>
    </row>
    <row r="24" spans="1:18" ht="27" customHeight="1" x14ac:dyDescent="0.35">
      <c r="A24" s="829" t="s">
        <v>63</v>
      </c>
      <c r="B24" s="281">
        <v>39</v>
      </c>
      <c r="C24" s="281">
        <v>32</v>
      </c>
      <c r="D24" s="281">
        <f>SUM(B24:C24)</f>
        <v>71</v>
      </c>
      <c r="E24" s="281">
        <v>40</v>
      </c>
      <c r="F24" s="281">
        <v>16</v>
      </c>
      <c r="G24" s="281">
        <f>SUM(E24+F24)</f>
        <v>56</v>
      </c>
      <c r="H24" s="281">
        <v>40</v>
      </c>
      <c r="I24" s="281">
        <v>5</v>
      </c>
      <c r="J24" s="281">
        <f>SUM(H24+I24)</f>
        <v>45</v>
      </c>
      <c r="K24" s="281">
        <v>36</v>
      </c>
      <c r="L24" s="281">
        <v>3</v>
      </c>
      <c r="M24" s="281">
        <f>SUM(K24+L24)</f>
        <v>39</v>
      </c>
      <c r="N24" s="281">
        <f>SUM(B24+E24+H24+K24)</f>
        <v>155</v>
      </c>
      <c r="O24" s="281">
        <f>SUM(C24+F24+I24+L24)</f>
        <v>56</v>
      </c>
      <c r="P24" s="836">
        <f t="shared" si="4"/>
        <v>211</v>
      </c>
      <c r="Q24" s="14"/>
      <c r="R24" s="14"/>
    </row>
    <row r="25" spans="1:18" ht="27" customHeight="1" x14ac:dyDescent="0.35">
      <c r="A25" s="829" t="s">
        <v>64</v>
      </c>
      <c r="B25" s="281">
        <f>B46+B66</f>
        <v>0</v>
      </c>
      <c r="C25" s="281">
        <v>22</v>
      </c>
      <c r="D25" s="281">
        <v>22</v>
      </c>
      <c r="E25" s="281">
        <f>E46+E66</f>
        <v>0</v>
      </c>
      <c r="F25" s="281">
        <v>22</v>
      </c>
      <c r="G25" s="281">
        <v>22</v>
      </c>
      <c r="H25" s="281">
        <f>H46+H66</f>
        <v>0</v>
      </c>
      <c r="I25" s="281">
        <v>15</v>
      </c>
      <c r="J25" s="281">
        <v>15</v>
      </c>
      <c r="K25" s="281">
        <f>K46+K66</f>
        <v>0</v>
      </c>
      <c r="L25" s="281">
        <f>L46+L66</f>
        <v>0</v>
      </c>
      <c r="M25" s="281">
        <v>0</v>
      </c>
      <c r="N25" s="281">
        <f>N46+N66</f>
        <v>0</v>
      </c>
      <c r="O25" s="281">
        <f>SUM(C25+F25+I25+L25)</f>
        <v>59</v>
      </c>
      <c r="P25" s="836">
        <f t="shared" si="4"/>
        <v>59</v>
      </c>
      <c r="Q25" s="14"/>
      <c r="R25" s="14"/>
    </row>
    <row r="26" spans="1:18" ht="27" customHeight="1" thickBot="1" x14ac:dyDescent="0.4">
      <c r="A26" s="840" t="s">
        <v>65</v>
      </c>
      <c r="B26" s="861">
        <v>13</v>
      </c>
      <c r="C26" s="861">
        <v>41</v>
      </c>
      <c r="D26" s="861">
        <f>SUM(B26+C26)</f>
        <v>54</v>
      </c>
      <c r="E26" s="861">
        <v>14</v>
      </c>
      <c r="F26" s="861">
        <v>11</v>
      </c>
      <c r="G26" s="861">
        <f>SUM(E26+F26)</f>
        <v>25</v>
      </c>
      <c r="H26" s="861">
        <v>14</v>
      </c>
      <c r="I26" s="861">
        <v>8</v>
      </c>
      <c r="J26" s="861">
        <f>SUM(H26+I26)</f>
        <v>22</v>
      </c>
      <c r="K26" s="861">
        <v>14</v>
      </c>
      <c r="L26" s="861">
        <v>11</v>
      </c>
      <c r="M26" s="861">
        <f>SUM(K26+L26)</f>
        <v>25</v>
      </c>
      <c r="N26" s="861">
        <f>SUM(B26+E26+H26+K26)</f>
        <v>55</v>
      </c>
      <c r="O26" s="861">
        <f>SUM(C26+F26+I26+L26)</f>
        <v>71</v>
      </c>
      <c r="P26" s="862">
        <f t="shared" si="4"/>
        <v>126</v>
      </c>
      <c r="Q26" s="14"/>
      <c r="R26" s="14"/>
    </row>
    <row r="27" spans="1:18" ht="27" customHeight="1" x14ac:dyDescent="0.35">
      <c r="A27" s="835" t="s">
        <v>10</v>
      </c>
      <c r="B27" s="834">
        <v>86</v>
      </c>
      <c r="C27" s="834">
        <f t="shared" ref="C27:P27" si="6">SUM(C9+C18)</f>
        <v>187</v>
      </c>
      <c r="D27" s="834">
        <f t="shared" si="6"/>
        <v>272</v>
      </c>
      <c r="E27" s="834">
        <f t="shared" si="6"/>
        <v>153</v>
      </c>
      <c r="F27" s="834">
        <f t="shared" si="6"/>
        <v>117</v>
      </c>
      <c r="G27" s="834">
        <f t="shared" si="6"/>
        <v>270</v>
      </c>
      <c r="H27" s="834">
        <f t="shared" si="6"/>
        <v>144</v>
      </c>
      <c r="I27" s="834">
        <f t="shared" si="6"/>
        <v>112</v>
      </c>
      <c r="J27" s="834">
        <f t="shared" si="6"/>
        <v>256</v>
      </c>
      <c r="K27" s="834">
        <f t="shared" si="6"/>
        <v>133</v>
      </c>
      <c r="L27" s="834">
        <f t="shared" si="6"/>
        <v>40</v>
      </c>
      <c r="M27" s="834">
        <f t="shared" si="6"/>
        <v>173</v>
      </c>
      <c r="N27" s="834">
        <f t="shared" si="6"/>
        <v>515</v>
      </c>
      <c r="O27" s="834">
        <f t="shared" si="6"/>
        <v>456</v>
      </c>
      <c r="P27" s="877">
        <f t="shared" si="6"/>
        <v>971</v>
      </c>
      <c r="Q27" s="14"/>
      <c r="R27" s="14"/>
    </row>
    <row r="28" spans="1:18" ht="27" customHeight="1" x14ac:dyDescent="0.35">
      <c r="A28" s="1089" t="s">
        <v>14</v>
      </c>
      <c r="B28" s="1084"/>
      <c r="C28" s="1084"/>
      <c r="D28" s="1084"/>
      <c r="E28" s="1084"/>
      <c r="F28" s="1084"/>
      <c r="G28" s="1084"/>
      <c r="H28" s="1084"/>
      <c r="I28" s="1084"/>
      <c r="J28" s="1084"/>
      <c r="K28" s="1084"/>
      <c r="L28" s="1084"/>
      <c r="M28" s="1084"/>
      <c r="N28" s="1084"/>
      <c r="O28" s="1084"/>
      <c r="P28" s="1090"/>
      <c r="Q28" s="14"/>
      <c r="R28" s="14"/>
    </row>
    <row r="29" spans="1:18" ht="25.5" customHeight="1" x14ac:dyDescent="0.35">
      <c r="A29" s="1089" t="s">
        <v>9</v>
      </c>
      <c r="B29" s="1085"/>
      <c r="C29" s="1085"/>
      <c r="D29" s="1086"/>
      <c r="E29" s="1085"/>
      <c r="F29" s="1085"/>
      <c r="G29" s="1086"/>
      <c r="H29" s="1085"/>
      <c r="I29" s="1085" t="s">
        <v>5</v>
      </c>
      <c r="J29" s="1086"/>
      <c r="K29" s="1085"/>
      <c r="L29" s="1085"/>
      <c r="M29" s="1086"/>
      <c r="N29" s="121"/>
      <c r="O29" s="121"/>
      <c r="P29" s="251"/>
      <c r="Q29" s="11"/>
      <c r="R29" s="11"/>
    </row>
    <row r="30" spans="1:18" s="147" customFormat="1" ht="24.95" customHeight="1" x14ac:dyDescent="0.35">
      <c r="A30" s="827" t="s">
        <v>51</v>
      </c>
      <c r="B30" s="1083">
        <v>0</v>
      </c>
      <c r="C30" s="1083">
        <f>SUM(C31:C38)</f>
        <v>3</v>
      </c>
      <c r="D30" s="1083">
        <f>SUM(D31:D38)</f>
        <v>3</v>
      </c>
      <c r="E30" s="1083">
        <v>0</v>
      </c>
      <c r="F30" s="1083">
        <f t="shared" ref="F30:O30" si="7">SUM(F31:F38)</f>
        <v>3</v>
      </c>
      <c r="G30" s="1083">
        <f t="shared" si="7"/>
        <v>3</v>
      </c>
      <c r="H30" s="1083">
        <f t="shared" si="7"/>
        <v>1</v>
      </c>
      <c r="I30" s="1083">
        <f t="shared" si="7"/>
        <v>18</v>
      </c>
      <c r="J30" s="1083">
        <f t="shared" si="7"/>
        <v>19</v>
      </c>
      <c r="K30" s="1083">
        <f t="shared" si="7"/>
        <v>8</v>
      </c>
      <c r="L30" s="1083">
        <f t="shared" si="7"/>
        <v>11</v>
      </c>
      <c r="M30" s="1083">
        <f t="shared" si="7"/>
        <v>19</v>
      </c>
      <c r="N30" s="1083">
        <f t="shared" si="7"/>
        <v>9</v>
      </c>
      <c r="O30" s="1083">
        <f t="shared" si="7"/>
        <v>35</v>
      </c>
      <c r="P30" s="1091">
        <f>N30+O30</f>
        <v>44</v>
      </c>
      <c r="Q30" s="151"/>
      <c r="R30" s="151"/>
    </row>
    <row r="31" spans="1:18" ht="24.95" customHeight="1" x14ac:dyDescent="0.35">
      <c r="A31" s="828" t="s">
        <v>58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ref="G31:G38" si="8">E31+F31</f>
        <v>0</v>
      </c>
      <c r="H31" s="281">
        <f>H52+H72</f>
        <v>0</v>
      </c>
      <c r="I31" s="281">
        <v>5</v>
      </c>
      <c r="J31" s="281">
        <v>5</v>
      </c>
      <c r="K31" s="281">
        <f>K52+K72</f>
        <v>0</v>
      </c>
      <c r="L31" s="281">
        <f>L52+L72</f>
        <v>0</v>
      </c>
      <c r="M31" s="281">
        <f>M52+M72</f>
        <v>0</v>
      </c>
      <c r="N31" s="281">
        <f>N52+N72</f>
        <v>0</v>
      </c>
      <c r="O31" s="281">
        <f>SUM(C31+F31+I31+L31)</f>
        <v>5</v>
      </c>
      <c r="P31" s="836">
        <f>SUM(N31+O31)</f>
        <v>5</v>
      </c>
      <c r="Q31" s="154"/>
      <c r="R31" s="154"/>
    </row>
    <row r="32" spans="1:18" ht="24.95" customHeight="1" x14ac:dyDescent="0.35">
      <c r="A32" s="829" t="s">
        <v>59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8"/>
        <v>0</v>
      </c>
      <c r="H32" s="281">
        <f>H53+H73</f>
        <v>0</v>
      </c>
      <c r="I32" s="281">
        <f t="shared" ref="I32:P32" si="9">I53+I73</f>
        <v>0</v>
      </c>
      <c r="J32" s="281">
        <f t="shared" si="9"/>
        <v>0</v>
      </c>
      <c r="K32" s="281">
        <f t="shared" si="9"/>
        <v>0</v>
      </c>
      <c r="L32" s="281">
        <f t="shared" si="9"/>
        <v>0</v>
      </c>
      <c r="M32" s="281">
        <f t="shared" si="9"/>
        <v>0</v>
      </c>
      <c r="N32" s="281">
        <f t="shared" si="9"/>
        <v>0</v>
      </c>
      <c r="O32" s="281">
        <f t="shared" si="9"/>
        <v>0</v>
      </c>
      <c r="P32" s="836">
        <f t="shared" si="9"/>
        <v>0</v>
      </c>
      <c r="Q32" s="154"/>
      <c r="R32" s="154"/>
    </row>
    <row r="33" spans="1:18" ht="24.75" customHeight="1" x14ac:dyDescent="0.35">
      <c r="A33" s="829" t="s">
        <v>60</v>
      </c>
      <c r="B33" s="116">
        <v>0</v>
      </c>
      <c r="C33" s="116">
        <v>0</v>
      </c>
      <c r="D33" s="116">
        <v>0</v>
      </c>
      <c r="E33" s="116">
        <v>0</v>
      </c>
      <c r="F33" s="116">
        <v>2</v>
      </c>
      <c r="G33" s="116">
        <v>2</v>
      </c>
      <c r="H33" s="281">
        <v>0</v>
      </c>
      <c r="I33" s="281">
        <v>1</v>
      </c>
      <c r="J33" s="281">
        <v>1</v>
      </c>
      <c r="K33" s="281">
        <v>2</v>
      </c>
      <c r="L33" s="281">
        <f>L54+L74</f>
        <v>0</v>
      </c>
      <c r="M33" s="281">
        <f>SUM(K33+L33)</f>
        <v>2</v>
      </c>
      <c r="N33" s="281">
        <f t="shared" ref="N33:O36" si="10">SUM(B33+E33+H33+K33)</f>
        <v>2</v>
      </c>
      <c r="O33" s="281">
        <f t="shared" si="10"/>
        <v>3</v>
      </c>
      <c r="P33" s="836">
        <f>SUM(N33+O33)</f>
        <v>5</v>
      </c>
      <c r="Q33" s="154"/>
      <c r="R33" s="154"/>
    </row>
    <row r="34" spans="1:18" ht="26.25" x14ac:dyDescent="0.35">
      <c r="A34" s="829" t="s">
        <v>61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f t="shared" si="8"/>
        <v>0</v>
      </c>
      <c r="H34" s="281">
        <v>0</v>
      </c>
      <c r="I34" s="281">
        <v>3</v>
      </c>
      <c r="J34" s="281">
        <v>3</v>
      </c>
      <c r="K34" s="281">
        <v>3</v>
      </c>
      <c r="L34" s="281">
        <v>3</v>
      </c>
      <c r="M34" s="281">
        <f>SUM(K34+L34)</f>
        <v>6</v>
      </c>
      <c r="N34" s="281">
        <f t="shared" si="10"/>
        <v>3</v>
      </c>
      <c r="O34" s="281">
        <f t="shared" si="10"/>
        <v>6</v>
      </c>
      <c r="P34" s="836">
        <f>SUM(N34+O34)</f>
        <v>9</v>
      </c>
      <c r="Q34" s="154"/>
      <c r="R34" s="154"/>
    </row>
    <row r="35" spans="1:18" ht="24.95" customHeight="1" x14ac:dyDescent="0.35">
      <c r="A35" s="829" t="s">
        <v>62</v>
      </c>
      <c r="B35" s="116">
        <v>0</v>
      </c>
      <c r="C35" s="116">
        <v>0</v>
      </c>
      <c r="D35" s="116">
        <v>0</v>
      </c>
      <c r="E35" s="116">
        <v>0</v>
      </c>
      <c r="F35" s="116">
        <v>1</v>
      </c>
      <c r="G35" s="116">
        <v>1</v>
      </c>
      <c r="H35" s="281">
        <f>H56+H76</f>
        <v>0</v>
      </c>
      <c r="I35" s="281">
        <v>1</v>
      </c>
      <c r="J35" s="281">
        <f>SUM(H35+I35)</f>
        <v>1</v>
      </c>
      <c r="K35" s="281">
        <f>K56+K76</f>
        <v>0</v>
      </c>
      <c r="L35" s="281">
        <v>0</v>
      </c>
      <c r="M35" s="281">
        <v>0</v>
      </c>
      <c r="N35" s="281">
        <f t="shared" si="10"/>
        <v>0</v>
      </c>
      <c r="O35" s="281">
        <f t="shared" si="10"/>
        <v>2</v>
      </c>
      <c r="P35" s="836">
        <f>SUM(D35+G35+J35+M35)</f>
        <v>2</v>
      </c>
      <c r="Q35" s="154"/>
      <c r="R35" s="154"/>
    </row>
    <row r="36" spans="1:18" ht="24.95" customHeight="1" x14ac:dyDescent="0.35">
      <c r="A36" s="829" t="s">
        <v>63</v>
      </c>
      <c r="B36" s="116">
        <v>0</v>
      </c>
      <c r="C36" s="116">
        <v>1</v>
      </c>
      <c r="D36" s="116">
        <v>1</v>
      </c>
      <c r="E36" s="116">
        <v>0</v>
      </c>
      <c r="F36" s="116">
        <v>0</v>
      </c>
      <c r="G36" s="116">
        <f t="shared" si="8"/>
        <v>0</v>
      </c>
      <c r="H36" s="281">
        <v>0</v>
      </c>
      <c r="I36" s="281">
        <v>1</v>
      </c>
      <c r="J36" s="281">
        <f>SUM(H36+I36)</f>
        <v>1</v>
      </c>
      <c r="K36" s="281">
        <v>3</v>
      </c>
      <c r="L36" s="281">
        <v>7</v>
      </c>
      <c r="M36" s="281">
        <f>SUM(K36+L36)</f>
        <v>10</v>
      </c>
      <c r="N36" s="281">
        <f t="shared" si="10"/>
        <v>3</v>
      </c>
      <c r="O36" s="281">
        <f t="shared" si="10"/>
        <v>9</v>
      </c>
      <c r="P36" s="836">
        <f>SUM(N36+O36)</f>
        <v>12</v>
      </c>
      <c r="Q36" s="154"/>
      <c r="R36" s="154"/>
    </row>
    <row r="37" spans="1:18" ht="24.95" customHeight="1" x14ac:dyDescent="0.35">
      <c r="A37" s="829" t="s">
        <v>64</v>
      </c>
      <c r="B37" s="116">
        <v>0</v>
      </c>
      <c r="C37" s="116">
        <v>1</v>
      </c>
      <c r="D37" s="116">
        <v>1</v>
      </c>
      <c r="E37" s="116">
        <v>0</v>
      </c>
      <c r="F37" s="116">
        <v>0</v>
      </c>
      <c r="G37" s="116">
        <f t="shared" si="8"/>
        <v>0</v>
      </c>
      <c r="H37" s="281">
        <f>H58+H78</f>
        <v>0</v>
      </c>
      <c r="I37" s="281">
        <v>6</v>
      </c>
      <c r="J37" s="281">
        <v>6</v>
      </c>
      <c r="K37" s="281">
        <f>K58+K78</f>
        <v>0</v>
      </c>
      <c r="L37" s="281">
        <v>0</v>
      </c>
      <c r="M37" s="281">
        <v>0</v>
      </c>
      <c r="N37" s="281">
        <f>N58+N78</f>
        <v>0</v>
      </c>
      <c r="O37" s="281">
        <f>SUM(C37+F37+I37)</f>
        <v>7</v>
      </c>
      <c r="P37" s="836">
        <f>SUM(N37+O37)</f>
        <v>7</v>
      </c>
      <c r="Q37" s="154"/>
      <c r="R37" s="154"/>
    </row>
    <row r="38" spans="1:18" ht="24.95" customHeight="1" x14ac:dyDescent="0.35">
      <c r="A38" s="1092" t="s">
        <v>65</v>
      </c>
      <c r="B38" s="116">
        <v>0</v>
      </c>
      <c r="C38" s="116">
        <v>1</v>
      </c>
      <c r="D38" s="116">
        <v>1</v>
      </c>
      <c r="E38" s="116">
        <v>0</v>
      </c>
      <c r="F38" s="116">
        <v>0</v>
      </c>
      <c r="G38" s="116">
        <f t="shared" si="8"/>
        <v>0</v>
      </c>
      <c r="H38" s="281">
        <v>1</v>
      </c>
      <c r="I38" s="281">
        <v>1</v>
      </c>
      <c r="J38" s="281">
        <f>SUM(H38+I38)</f>
        <v>2</v>
      </c>
      <c r="K38" s="281">
        <v>0</v>
      </c>
      <c r="L38" s="281">
        <v>1</v>
      </c>
      <c r="M38" s="281">
        <f>SUM(K38+L38)</f>
        <v>1</v>
      </c>
      <c r="N38" s="281">
        <f>SUM(B38+E38+H38+K38)</f>
        <v>1</v>
      </c>
      <c r="O38" s="281">
        <f>SUM(C38+F38+I38+L38)</f>
        <v>3</v>
      </c>
      <c r="P38" s="836">
        <f>SUM(N38+O38)</f>
        <v>4</v>
      </c>
      <c r="Q38" s="154"/>
      <c r="R38" s="154"/>
    </row>
    <row r="39" spans="1:18" s="147" customFormat="1" ht="24.75" customHeight="1" x14ac:dyDescent="0.35">
      <c r="A39" s="830" t="s">
        <v>52</v>
      </c>
      <c r="B39" s="1083">
        <f t="shared" ref="B39:M39" si="11">SUM(B40:B47)</f>
        <v>85</v>
      </c>
      <c r="C39" s="1083">
        <f t="shared" si="11"/>
        <v>184</v>
      </c>
      <c r="D39" s="1083">
        <f t="shared" si="11"/>
        <v>269</v>
      </c>
      <c r="E39" s="1083">
        <f t="shared" si="11"/>
        <v>152</v>
      </c>
      <c r="F39" s="1083">
        <f t="shared" si="11"/>
        <v>114</v>
      </c>
      <c r="G39" s="1083">
        <f t="shared" si="11"/>
        <v>266</v>
      </c>
      <c r="H39" s="1083">
        <f t="shared" si="11"/>
        <v>142</v>
      </c>
      <c r="I39" s="1083">
        <f t="shared" si="11"/>
        <v>94</v>
      </c>
      <c r="J39" s="1083">
        <f t="shared" si="11"/>
        <v>236</v>
      </c>
      <c r="K39" s="1083">
        <f t="shared" si="11"/>
        <v>123</v>
      </c>
      <c r="L39" s="1083">
        <f t="shared" si="11"/>
        <v>29</v>
      </c>
      <c r="M39" s="1083">
        <f t="shared" si="11"/>
        <v>152</v>
      </c>
      <c r="N39" s="1083">
        <f>SUM(N40:N47)</f>
        <v>502</v>
      </c>
      <c r="O39" s="1083">
        <f>SUM(O40:O47)</f>
        <v>421</v>
      </c>
      <c r="P39" s="1091">
        <f>SUM(P40:P47)</f>
        <v>923</v>
      </c>
      <c r="Q39" s="151"/>
      <c r="R39" s="151"/>
    </row>
    <row r="40" spans="1:18" ht="24.95" customHeight="1" x14ac:dyDescent="0.35">
      <c r="A40" s="828" t="s">
        <v>58</v>
      </c>
      <c r="B40" s="281">
        <f>B61+B81</f>
        <v>0</v>
      </c>
      <c r="C40" s="281">
        <v>25</v>
      </c>
      <c r="D40" s="281">
        <v>25</v>
      </c>
      <c r="E40" s="281">
        <f>E61+E81</f>
        <v>0</v>
      </c>
      <c r="F40" s="281">
        <v>30</v>
      </c>
      <c r="G40" s="281">
        <v>30</v>
      </c>
      <c r="H40" s="281">
        <v>0</v>
      </c>
      <c r="I40" s="281">
        <v>21</v>
      </c>
      <c r="J40" s="281">
        <v>21</v>
      </c>
      <c r="K40" s="281">
        <f>K61+K81</f>
        <v>0</v>
      </c>
      <c r="L40" s="281">
        <f>L61+L81</f>
        <v>0</v>
      </c>
      <c r="M40" s="281">
        <f>M61+M81</f>
        <v>0</v>
      </c>
      <c r="N40" s="281">
        <f>N61+N81</f>
        <v>0</v>
      </c>
      <c r="O40" s="281">
        <f>SUM(D40+G40+J40)</f>
        <v>76</v>
      </c>
      <c r="P40" s="836">
        <f t="shared" ref="P40:P47" si="12">SUM(N40+O40)</f>
        <v>76</v>
      </c>
      <c r="Q40" s="154"/>
      <c r="R40" s="154"/>
    </row>
    <row r="41" spans="1:18" ht="24.95" customHeight="1" x14ac:dyDescent="0.35">
      <c r="A41" s="829" t="s">
        <v>59</v>
      </c>
      <c r="B41" s="281">
        <v>8</v>
      </c>
      <c r="C41" s="281">
        <v>38</v>
      </c>
      <c r="D41" s="281">
        <f>SUM(B41:C41)</f>
        <v>46</v>
      </c>
      <c r="E41" s="281">
        <v>9</v>
      </c>
      <c r="F41" s="281">
        <v>17</v>
      </c>
      <c r="G41" s="281">
        <f>SUM(E41+F41)</f>
        <v>26</v>
      </c>
      <c r="H41" s="281">
        <v>8</v>
      </c>
      <c r="I41" s="281">
        <v>12</v>
      </c>
      <c r="J41" s="281">
        <f>SUM(H41+I41)</f>
        <v>20</v>
      </c>
      <c r="K41" s="281">
        <v>0</v>
      </c>
      <c r="L41" s="281">
        <f>L62+L82</f>
        <v>0</v>
      </c>
      <c r="M41" s="281">
        <v>0</v>
      </c>
      <c r="N41" s="281">
        <f>SUM(B41+E41+H41)</f>
        <v>25</v>
      </c>
      <c r="O41" s="281">
        <f>SUM(C41+F41+I41)</f>
        <v>67</v>
      </c>
      <c r="P41" s="836">
        <f t="shared" si="12"/>
        <v>92</v>
      </c>
      <c r="Q41" s="154"/>
      <c r="R41" s="154"/>
    </row>
    <row r="42" spans="1:18" ht="24.95" customHeight="1" x14ac:dyDescent="0.35">
      <c r="A42" s="829" t="s">
        <v>60</v>
      </c>
      <c r="B42" s="281">
        <v>0</v>
      </c>
      <c r="C42" s="281">
        <v>0</v>
      </c>
      <c r="D42" s="281">
        <v>0</v>
      </c>
      <c r="E42" s="281">
        <v>19</v>
      </c>
      <c r="F42" s="281">
        <v>0</v>
      </c>
      <c r="G42" s="281">
        <f>SUM(E42+F42)</f>
        <v>19</v>
      </c>
      <c r="H42" s="281">
        <v>16</v>
      </c>
      <c r="I42" s="281">
        <v>0</v>
      </c>
      <c r="J42" s="281">
        <v>16</v>
      </c>
      <c r="K42" s="281">
        <v>15</v>
      </c>
      <c r="L42" s="281">
        <v>0</v>
      </c>
      <c r="M42" s="281">
        <v>15</v>
      </c>
      <c r="N42" s="281">
        <f>SUM(E42+H42+K42)</f>
        <v>50</v>
      </c>
      <c r="O42" s="281">
        <f>SUM(C42+F42+I42+L42)</f>
        <v>0</v>
      </c>
      <c r="P42" s="836">
        <f t="shared" si="12"/>
        <v>50</v>
      </c>
      <c r="Q42" s="154"/>
      <c r="R42" s="154"/>
    </row>
    <row r="43" spans="1:18" ht="27" customHeight="1" x14ac:dyDescent="0.35">
      <c r="A43" s="829" t="s">
        <v>61</v>
      </c>
      <c r="B43" s="281">
        <v>25</v>
      </c>
      <c r="C43" s="281">
        <v>26</v>
      </c>
      <c r="D43" s="281">
        <f>SUM(B43:C43)</f>
        <v>51</v>
      </c>
      <c r="E43" s="281">
        <v>25</v>
      </c>
      <c r="F43" s="281">
        <v>13</v>
      </c>
      <c r="G43" s="281">
        <f>SUM(E43+F43)</f>
        <v>38</v>
      </c>
      <c r="H43" s="281">
        <v>20</v>
      </c>
      <c r="I43" s="281">
        <v>20</v>
      </c>
      <c r="J43" s="281">
        <f>SUM(H43+I43)</f>
        <v>40</v>
      </c>
      <c r="K43" s="281">
        <v>17</v>
      </c>
      <c r="L43" s="281">
        <v>15</v>
      </c>
      <c r="M43" s="281">
        <f>SUM(K43:L43)</f>
        <v>32</v>
      </c>
      <c r="N43" s="281">
        <f>SUM(B43+E43+H43+K43)</f>
        <v>87</v>
      </c>
      <c r="O43" s="281">
        <f>SUM(C43+F43+I43+L43)</f>
        <v>74</v>
      </c>
      <c r="P43" s="836">
        <f t="shared" si="12"/>
        <v>161</v>
      </c>
      <c r="Q43" s="154"/>
      <c r="R43" s="154"/>
    </row>
    <row r="44" spans="1:18" x14ac:dyDescent="0.35">
      <c r="A44" s="829" t="s">
        <v>62</v>
      </c>
      <c r="B44" s="281">
        <v>0</v>
      </c>
      <c r="C44" s="281">
        <v>0</v>
      </c>
      <c r="D44" s="281">
        <v>0</v>
      </c>
      <c r="E44" s="281">
        <v>45</v>
      </c>
      <c r="F44" s="281">
        <v>5</v>
      </c>
      <c r="G44" s="281">
        <f>SUM(E44+F44)</f>
        <v>50</v>
      </c>
      <c r="H44" s="281">
        <v>44</v>
      </c>
      <c r="I44" s="281">
        <v>13</v>
      </c>
      <c r="J44" s="281">
        <f>SUM(H44+I44)</f>
        <v>57</v>
      </c>
      <c r="K44" s="281">
        <v>41</v>
      </c>
      <c r="L44" s="281">
        <f>L65+L85</f>
        <v>0</v>
      </c>
      <c r="M44" s="281">
        <v>41</v>
      </c>
      <c r="N44" s="281">
        <f>SUM(B44+E44+H44+K44)</f>
        <v>130</v>
      </c>
      <c r="O44" s="281">
        <f>SUM(F44+I44)</f>
        <v>18</v>
      </c>
      <c r="P44" s="836">
        <f t="shared" si="12"/>
        <v>148</v>
      </c>
      <c r="Q44" s="154"/>
      <c r="R44" s="154"/>
    </row>
    <row r="45" spans="1:18" ht="24.95" customHeight="1" x14ac:dyDescent="0.35">
      <c r="A45" s="829" t="s">
        <v>63</v>
      </c>
      <c r="B45" s="281">
        <v>39</v>
      </c>
      <c r="C45" s="281">
        <v>32</v>
      </c>
      <c r="D45" s="281">
        <f>SUM(B45:C45)</f>
        <v>71</v>
      </c>
      <c r="E45" s="281">
        <v>40</v>
      </c>
      <c r="F45" s="281">
        <v>16</v>
      </c>
      <c r="G45" s="281">
        <f>SUM(E45+F45)</f>
        <v>56</v>
      </c>
      <c r="H45" s="281">
        <v>40</v>
      </c>
      <c r="I45" s="281">
        <v>5</v>
      </c>
      <c r="J45" s="281">
        <f>SUM(H45+I45)</f>
        <v>45</v>
      </c>
      <c r="K45" s="281">
        <v>36</v>
      </c>
      <c r="L45" s="281">
        <v>3</v>
      </c>
      <c r="M45" s="281">
        <f>SUM(K45+L45)</f>
        <v>39</v>
      </c>
      <c r="N45" s="281">
        <f>SUM(B45+E45+H45+K45)</f>
        <v>155</v>
      </c>
      <c r="O45" s="281">
        <f>SUM(C45+F45+I45+L45)</f>
        <v>56</v>
      </c>
      <c r="P45" s="836">
        <f t="shared" si="12"/>
        <v>211</v>
      </c>
      <c r="Q45" s="154"/>
      <c r="R45" s="154"/>
    </row>
    <row r="46" spans="1:18" ht="24.75" customHeight="1" x14ac:dyDescent="0.35">
      <c r="A46" s="829" t="s">
        <v>64</v>
      </c>
      <c r="B46" s="281">
        <f>B67+B87</f>
        <v>0</v>
      </c>
      <c r="C46" s="281">
        <v>22</v>
      </c>
      <c r="D46" s="281">
        <v>22</v>
      </c>
      <c r="E46" s="281">
        <f>E67+E87</f>
        <v>0</v>
      </c>
      <c r="F46" s="281">
        <v>22</v>
      </c>
      <c r="G46" s="281">
        <v>22</v>
      </c>
      <c r="H46" s="281">
        <f>H67+H87</f>
        <v>0</v>
      </c>
      <c r="I46" s="281">
        <v>15</v>
      </c>
      <c r="J46" s="281">
        <v>15</v>
      </c>
      <c r="K46" s="281">
        <f>K67+K87</f>
        <v>0</v>
      </c>
      <c r="L46" s="281">
        <f>L67+L87</f>
        <v>0</v>
      </c>
      <c r="M46" s="281">
        <v>0</v>
      </c>
      <c r="N46" s="281">
        <f>N67+N87</f>
        <v>0</v>
      </c>
      <c r="O46" s="281">
        <f>SUM(C46+F46+I46+L46)</f>
        <v>59</v>
      </c>
      <c r="P46" s="836">
        <f t="shared" si="12"/>
        <v>59</v>
      </c>
      <c r="Q46" s="154"/>
      <c r="R46" s="154"/>
    </row>
    <row r="47" spans="1:18" ht="24.95" customHeight="1" x14ac:dyDescent="0.35">
      <c r="A47" s="1092" t="s">
        <v>65</v>
      </c>
      <c r="B47" s="281">
        <v>13</v>
      </c>
      <c r="C47" s="281">
        <v>41</v>
      </c>
      <c r="D47" s="281">
        <f>SUM(B47+C47)</f>
        <v>54</v>
      </c>
      <c r="E47" s="281">
        <v>14</v>
      </c>
      <c r="F47" s="281">
        <v>11</v>
      </c>
      <c r="G47" s="281">
        <f>SUM(E47+F47)</f>
        <v>25</v>
      </c>
      <c r="H47" s="281">
        <v>14</v>
      </c>
      <c r="I47" s="281">
        <v>8</v>
      </c>
      <c r="J47" s="281">
        <f>SUM(H47+I47)</f>
        <v>22</v>
      </c>
      <c r="K47" s="281">
        <v>14</v>
      </c>
      <c r="L47" s="281">
        <v>11</v>
      </c>
      <c r="M47" s="281">
        <f>SUM(K47+L47)</f>
        <v>25</v>
      </c>
      <c r="N47" s="281">
        <f>SUM(B47+E47+H47+K47)</f>
        <v>55</v>
      </c>
      <c r="O47" s="281">
        <f>SUM(C47+F47+I47+L47)</f>
        <v>71</v>
      </c>
      <c r="P47" s="836">
        <f t="shared" si="12"/>
        <v>126</v>
      </c>
      <c r="Q47" s="154"/>
      <c r="R47" s="154"/>
    </row>
    <row r="48" spans="1:18" ht="24.95" customHeight="1" thickBot="1" x14ac:dyDescent="0.4">
      <c r="A48" s="878" t="s">
        <v>6</v>
      </c>
      <c r="B48" s="1318">
        <f>B30+B39</f>
        <v>85</v>
      </c>
      <c r="C48" s="1318">
        <f t="shared" ref="C48:M48" si="13">C30+C39</f>
        <v>187</v>
      </c>
      <c r="D48" s="1318">
        <f t="shared" si="13"/>
        <v>272</v>
      </c>
      <c r="E48" s="1318">
        <f t="shared" si="13"/>
        <v>152</v>
      </c>
      <c r="F48" s="1318">
        <f t="shared" si="13"/>
        <v>117</v>
      </c>
      <c r="G48" s="1318">
        <f t="shared" si="13"/>
        <v>269</v>
      </c>
      <c r="H48" s="1318">
        <f t="shared" si="13"/>
        <v>143</v>
      </c>
      <c r="I48" s="1318">
        <f t="shared" si="13"/>
        <v>112</v>
      </c>
      <c r="J48" s="1318">
        <f t="shared" si="13"/>
        <v>255</v>
      </c>
      <c r="K48" s="1318">
        <f t="shared" si="13"/>
        <v>131</v>
      </c>
      <c r="L48" s="1318">
        <f t="shared" si="13"/>
        <v>40</v>
      </c>
      <c r="M48" s="1318">
        <f t="shared" si="13"/>
        <v>171</v>
      </c>
      <c r="N48" s="1318">
        <f>SUM(N30+N39)</f>
        <v>511</v>
      </c>
      <c r="O48" s="1318">
        <f>SUM(O30+O39)</f>
        <v>456</v>
      </c>
      <c r="P48" s="1319">
        <f>SUM(P30+P39)</f>
        <v>967</v>
      </c>
      <c r="Q48" s="154"/>
      <c r="R48" s="154"/>
    </row>
    <row r="49" spans="1:18" ht="24.95" customHeight="1" x14ac:dyDescent="0.35">
      <c r="A49" s="1313" t="s">
        <v>15</v>
      </c>
      <c r="B49" s="833"/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1314"/>
      <c r="O49" s="1314"/>
      <c r="P49" s="1315"/>
      <c r="Q49" s="15"/>
      <c r="R49" s="15"/>
    </row>
    <row r="50" spans="1:18" s="147" customFormat="1" ht="32.25" customHeight="1" x14ac:dyDescent="0.35">
      <c r="A50" s="827" t="s">
        <v>51</v>
      </c>
      <c r="B50" s="1083">
        <f>SUM(B51:B58)</f>
        <v>0</v>
      </c>
      <c r="C50" s="1083">
        <f>SUM(C51:C58)</f>
        <v>0</v>
      </c>
      <c r="D50" s="1083">
        <f>B50+C50</f>
        <v>0</v>
      </c>
      <c r="E50" s="1083">
        <f>SUM(E51:E58)</f>
        <v>0</v>
      </c>
      <c r="F50" s="1083">
        <f>SUM(F51:F58)</f>
        <v>0</v>
      </c>
      <c r="G50" s="1083">
        <f>SUM(E50:F50)</f>
        <v>0</v>
      </c>
      <c r="H50" s="1083">
        <f>SUM(H51:H58)</f>
        <v>0</v>
      </c>
      <c r="I50" s="1083">
        <f>SUM(I51:I58)</f>
        <v>0</v>
      </c>
      <c r="J50" s="1083">
        <f>H50+I50</f>
        <v>0</v>
      </c>
      <c r="K50" s="1083">
        <f>SUM(K51:K58)</f>
        <v>0</v>
      </c>
      <c r="L50" s="1083">
        <f>SUM(L51:L58)</f>
        <v>0</v>
      </c>
      <c r="M50" s="1083">
        <f>SUM(K50:L50)</f>
        <v>0</v>
      </c>
      <c r="N50" s="1087">
        <f>B50+E50+H50+K50</f>
        <v>0</v>
      </c>
      <c r="O50" s="1087">
        <f>C50+F50+I50+L50</f>
        <v>0</v>
      </c>
      <c r="P50" s="1093">
        <f>N50+O50</f>
        <v>0</v>
      </c>
      <c r="Q50" s="152"/>
      <c r="R50" s="152"/>
    </row>
    <row r="51" spans="1:18" ht="32.25" customHeight="1" x14ac:dyDescent="0.35">
      <c r="A51" s="828" t="s">
        <v>58</v>
      </c>
      <c r="B51" s="116">
        <v>0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286">
        <f t="shared" ref="N51:O58" si="14">B51+E51+H51+K51</f>
        <v>0</v>
      </c>
      <c r="O51" s="286">
        <f t="shared" si="14"/>
        <v>0</v>
      </c>
      <c r="P51" s="838">
        <f t="shared" ref="P51:P58" si="15">N51+O51</f>
        <v>0</v>
      </c>
      <c r="Q51" s="16"/>
      <c r="R51" s="16"/>
    </row>
    <row r="52" spans="1:18" ht="32.25" customHeight="1" x14ac:dyDescent="0.35">
      <c r="A52" s="829" t="s">
        <v>59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286">
        <f t="shared" si="14"/>
        <v>0</v>
      </c>
      <c r="O52" s="286">
        <f t="shared" si="14"/>
        <v>0</v>
      </c>
      <c r="P52" s="838">
        <f t="shared" si="15"/>
        <v>0</v>
      </c>
      <c r="Q52" s="16"/>
      <c r="R52" s="16"/>
    </row>
    <row r="53" spans="1:18" ht="44.25" customHeight="1" x14ac:dyDescent="0.35">
      <c r="A53" s="829" t="s">
        <v>60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286">
        <f>B53+E53+H53+K53</f>
        <v>0</v>
      </c>
      <c r="O53" s="286">
        <f t="shared" si="14"/>
        <v>0</v>
      </c>
      <c r="P53" s="838">
        <f t="shared" si="15"/>
        <v>0</v>
      </c>
      <c r="Q53" s="16"/>
      <c r="R53" s="16"/>
    </row>
    <row r="54" spans="1:18" ht="32.25" customHeight="1" x14ac:dyDescent="0.35">
      <c r="A54" s="829" t="s">
        <v>61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286">
        <v>0</v>
      </c>
      <c r="O54" s="286">
        <f t="shared" si="14"/>
        <v>0</v>
      </c>
      <c r="P54" s="838">
        <f t="shared" si="15"/>
        <v>0</v>
      </c>
      <c r="Q54" s="16"/>
      <c r="R54" s="16"/>
    </row>
    <row r="55" spans="1:18" ht="32.25" customHeight="1" x14ac:dyDescent="0.35">
      <c r="A55" s="829" t="s">
        <v>62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286">
        <f t="shared" si="14"/>
        <v>0</v>
      </c>
      <c r="O55" s="286">
        <f t="shared" si="14"/>
        <v>0</v>
      </c>
      <c r="P55" s="838">
        <f t="shared" si="15"/>
        <v>0</v>
      </c>
      <c r="Q55" s="16"/>
      <c r="R55" s="16"/>
    </row>
    <row r="56" spans="1:18" ht="32.25" customHeight="1" x14ac:dyDescent="0.35">
      <c r="A56" s="829" t="s">
        <v>63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286">
        <f t="shared" si="14"/>
        <v>0</v>
      </c>
      <c r="O56" s="286">
        <f t="shared" si="14"/>
        <v>0</v>
      </c>
      <c r="P56" s="838">
        <f t="shared" si="15"/>
        <v>0</v>
      </c>
      <c r="Q56" s="16"/>
      <c r="R56" s="16"/>
    </row>
    <row r="57" spans="1:18" ht="32.25" customHeight="1" x14ac:dyDescent="0.35">
      <c r="A57" s="829" t="s">
        <v>64</v>
      </c>
      <c r="B57" s="116">
        <v>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286">
        <f t="shared" si="14"/>
        <v>0</v>
      </c>
      <c r="O57" s="286">
        <f t="shared" si="14"/>
        <v>0</v>
      </c>
      <c r="P57" s="838">
        <f t="shared" si="15"/>
        <v>0</v>
      </c>
      <c r="Q57" s="16"/>
      <c r="R57" s="16"/>
    </row>
    <row r="58" spans="1:18" ht="26.25" customHeight="1" x14ac:dyDescent="0.35">
      <c r="A58" s="1092" t="s">
        <v>65</v>
      </c>
      <c r="B58" s="116">
        <v>0</v>
      </c>
      <c r="C58" s="116">
        <v>0</v>
      </c>
      <c r="D58" s="116">
        <f>C58+B58</f>
        <v>0</v>
      </c>
      <c r="E58" s="116">
        <v>0</v>
      </c>
      <c r="F58" s="116">
        <v>0</v>
      </c>
      <c r="G58" s="116">
        <f>SUM(E58:F58)</f>
        <v>0</v>
      </c>
      <c r="H58" s="116">
        <v>0</v>
      </c>
      <c r="I58" s="116">
        <v>0</v>
      </c>
      <c r="J58" s="116">
        <f>H58+I58</f>
        <v>0</v>
      </c>
      <c r="K58" s="116">
        <v>0</v>
      </c>
      <c r="L58" s="116">
        <v>0</v>
      </c>
      <c r="M58" s="116">
        <f>SUM(K58:L58)</f>
        <v>0</v>
      </c>
      <c r="N58" s="286">
        <f t="shared" si="14"/>
        <v>0</v>
      </c>
      <c r="O58" s="286">
        <f t="shared" si="14"/>
        <v>0</v>
      </c>
      <c r="P58" s="838">
        <f t="shared" si="15"/>
        <v>0</v>
      </c>
      <c r="Q58" s="15"/>
      <c r="R58" s="15"/>
    </row>
    <row r="59" spans="1:18" s="147" customFormat="1" ht="30.75" customHeight="1" x14ac:dyDescent="0.35">
      <c r="A59" s="830" t="s">
        <v>52</v>
      </c>
      <c r="B59" s="1083">
        <f>SUM(B60:B67)</f>
        <v>0</v>
      </c>
      <c r="C59" s="1083">
        <f>SUM(C60:C67)</f>
        <v>0</v>
      </c>
      <c r="D59" s="1083">
        <f>B59+C59</f>
        <v>0</v>
      </c>
      <c r="E59" s="1083">
        <f>SUM(E60:E67)</f>
        <v>1</v>
      </c>
      <c r="F59" s="1083">
        <f>SUM(F60:F67)</f>
        <v>0</v>
      </c>
      <c r="G59" s="1083">
        <f>E59+F59</f>
        <v>1</v>
      </c>
      <c r="H59" s="1083">
        <f>SUM(H60:H67)</f>
        <v>1</v>
      </c>
      <c r="I59" s="1083">
        <f>SUM(I60:I67)</f>
        <v>0</v>
      </c>
      <c r="J59" s="1083">
        <f>H59+I59</f>
        <v>1</v>
      </c>
      <c r="K59" s="1083">
        <f>SUM(K60:K67)</f>
        <v>2</v>
      </c>
      <c r="L59" s="1083">
        <f>SUM(L60:L67)</f>
        <v>0</v>
      </c>
      <c r="M59" s="1083">
        <f>K59+L59</f>
        <v>2</v>
      </c>
      <c r="N59" s="1087">
        <f>B59+E59+H59+K59</f>
        <v>4</v>
      </c>
      <c r="O59" s="1087">
        <f>C59+F59+I59+L59</f>
        <v>0</v>
      </c>
      <c r="P59" s="1093">
        <f>O59+N59</f>
        <v>4</v>
      </c>
      <c r="Q59" s="153"/>
      <c r="R59" s="153"/>
    </row>
    <row r="60" spans="1:18" ht="30.75" customHeight="1" x14ac:dyDescent="0.35">
      <c r="A60" s="828" t="s">
        <v>58</v>
      </c>
      <c r="B60" s="282">
        <v>0</v>
      </c>
      <c r="C60" s="282">
        <v>0</v>
      </c>
      <c r="D60" s="282">
        <f t="shared" ref="D60:D67" si="16">B60+C60</f>
        <v>0</v>
      </c>
      <c r="E60" s="282">
        <v>0</v>
      </c>
      <c r="F60" s="282">
        <v>0</v>
      </c>
      <c r="G60" s="282">
        <f t="shared" ref="G60:G67" si="17">E60+F60</f>
        <v>0</v>
      </c>
      <c r="H60" s="282">
        <v>0</v>
      </c>
      <c r="I60" s="282">
        <v>0</v>
      </c>
      <c r="J60" s="282">
        <f t="shared" ref="J60:J67" si="18">H60+I60</f>
        <v>0</v>
      </c>
      <c r="K60" s="282">
        <v>0</v>
      </c>
      <c r="L60" s="282">
        <v>0</v>
      </c>
      <c r="M60" s="282">
        <f t="shared" ref="M60:M67" si="19">K60+L60</f>
        <v>0</v>
      </c>
      <c r="N60" s="285">
        <f>SUM(B60,E60,H60,K60)</f>
        <v>0</v>
      </c>
      <c r="O60" s="285">
        <f>SUM(C60,F60,I60,L60)</f>
        <v>0</v>
      </c>
      <c r="P60" s="839">
        <f t="shared" ref="P60:P67" si="20">O60+N60</f>
        <v>0</v>
      </c>
      <c r="Q60" s="15"/>
      <c r="R60" s="15"/>
    </row>
    <row r="61" spans="1:18" ht="30.75" customHeight="1" x14ac:dyDescent="0.35">
      <c r="A61" s="829" t="s">
        <v>59</v>
      </c>
      <c r="B61" s="282">
        <v>0</v>
      </c>
      <c r="C61" s="282">
        <v>0</v>
      </c>
      <c r="D61" s="282">
        <f t="shared" si="16"/>
        <v>0</v>
      </c>
      <c r="E61" s="282">
        <v>0</v>
      </c>
      <c r="F61" s="282">
        <v>0</v>
      </c>
      <c r="G61" s="282">
        <f t="shared" si="17"/>
        <v>0</v>
      </c>
      <c r="H61" s="282">
        <v>0</v>
      </c>
      <c r="I61" s="282">
        <v>0</v>
      </c>
      <c r="J61" s="282">
        <f t="shared" si="18"/>
        <v>0</v>
      </c>
      <c r="K61" s="282">
        <v>0</v>
      </c>
      <c r="L61" s="282">
        <v>0</v>
      </c>
      <c r="M61" s="282">
        <f t="shared" si="19"/>
        <v>0</v>
      </c>
      <c r="N61" s="285">
        <f t="shared" ref="N61:O67" si="21">SUM(B61,E61,H61,K61)</f>
        <v>0</v>
      </c>
      <c r="O61" s="285">
        <f t="shared" si="21"/>
        <v>0</v>
      </c>
      <c r="P61" s="839">
        <f t="shared" si="20"/>
        <v>0</v>
      </c>
      <c r="Q61" s="15"/>
      <c r="R61" s="15"/>
    </row>
    <row r="62" spans="1:18" ht="41.25" customHeight="1" x14ac:dyDescent="0.35">
      <c r="A62" s="829" t="s">
        <v>60</v>
      </c>
      <c r="B62" s="282">
        <v>0</v>
      </c>
      <c r="C62" s="282">
        <v>0</v>
      </c>
      <c r="D62" s="282">
        <f t="shared" si="16"/>
        <v>0</v>
      </c>
      <c r="E62" s="282">
        <v>0</v>
      </c>
      <c r="F62" s="282">
        <v>0</v>
      </c>
      <c r="G62" s="282">
        <v>0</v>
      </c>
      <c r="H62" s="282">
        <v>1</v>
      </c>
      <c r="I62" s="282">
        <v>0</v>
      </c>
      <c r="J62" s="282">
        <f t="shared" si="18"/>
        <v>1</v>
      </c>
      <c r="K62" s="282">
        <v>1</v>
      </c>
      <c r="L62" s="282">
        <v>0</v>
      </c>
      <c r="M62" s="282">
        <f t="shared" si="19"/>
        <v>1</v>
      </c>
      <c r="N62" s="285">
        <f t="shared" si="21"/>
        <v>2</v>
      </c>
      <c r="O62" s="285">
        <f t="shared" si="21"/>
        <v>0</v>
      </c>
      <c r="P62" s="839">
        <f t="shared" si="20"/>
        <v>2</v>
      </c>
      <c r="Q62" s="15"/>
      <c r="R62" s="15"/>
    </row>
    <row r="63" spans="1:18" ht="30.75" customHeight="1" x14ac:dyDescent="0.35">
      <c r="A63" s="829" t="s">
        <v>61</v>
      </c>
      <c r="B63" s="282">
        <v>0</v>
      </c>
      <c r="C63" s="282">
        <v>0</v>
      </c>
      <c r="D63" s="282">
        <f t="shared" si="16"/>
        <v>0</v>
      </c>
      <c r="E63" s="282">
        <v>0</v>
      </c>
      <c r="F63" s="282">
        <v>0</v>
      </c>
      <c r="G63" s="282">
        <f t="shared" si="17"/>
        <v>0</v>
      </c>
      <c r="H63" s="282">
        <v>0</v>
      </c>
      <c r="I63" s="282">
        <v>0</v>
      </c>
      <c r="J63" s="282">
        <f t="shared" si="18"/>
        <v>0</v>
      </c>
      <c r="K63" s="282">
        <v>0</v>
      </c>
      <c r="L63" s="282">
        <v>0</v>
      </c>
      <c r="M63" s="282">
        <f t="shared" si="19"/>
        <v>0</v>
      </c>
      <c r="N63" s="285">
        <f t="shared" si="21"/>
        <v>0</v>
      </c>
      <c r="O63" s="285">
        <f t="shared" si="21"/>
        <v>0</v>
      </c>
      <c r="P63" s="839">
        <f t="shared" si="20"/>
        <v>0</v>
      </c>
      <c r="Q63" s="15"/>
      <c r="R63" s="15"/>
    </row>
    <row r="64" spans="1:18" ht="30.75" customHeight="1" x14ac:dyDescent="0.35">
      <c r="A64" s="829" t="s">
        <v>62</v>
      </c>
      <c r="B64" s="282">
        <v>0</v>
      </c>
      <c r="C64" s="282">
        <v>0</v>
      </c>
      <c r="D64" s="282">
        <v>0</v>
      </c>
      <c r="E64" s="282">
        <v>1</v>
      </c>
      <c r="F64" s="282">
        <v>0</v>
      </c>
      <c r="G64" s="282">
        <f t="shared" si="17"/>
        <v>1</v>
      </c>
      <c r="H64" s="282">
        <v>0</v>
      </c>
      <c r="I64" s="282">
        <v>0</v>
      </c>
      <c r="J64" s="282">
        <f t="shared" si="18"/>
        <v>0</v>
      </c>
      <c r="K64" s="282">
        <v>1</v>
      </c>
      <c r="L64" s="282">
        <v>0</v>
      </c>
      <c r="M64" s="282">
        <f t="shared" si="19"/>
        <v>1</v>
      </c>
      <c r="N64" s="285">
        <f>SUM(B64,E64,H64,K64)</f>
        <v>2</v>
      </c>
      <c r="O64" s="285">
        <f>SUM(C64,F64,I64,L64)</f>
        <v>0</v>
      </c>
      <c r="P64" s="839">
        <f t="shared" si="20"/>
        <v>2</v>
      </c>
      <c r="Q64" s="15"/>
      <c r="R64" s="15"/>
    </row>
    <row r="65" spans="1:18" ht="30.75" customHeight="1" x14ac:dyDescent="0.35">
      <c r="A65" s="829" t="s">
        <v>63</v>
      </c>
      <c r="B65" s="282">
        <v>0</v>
      </c>
      <c r="C65" s="282">
        <v>0</v>
      </c>
      <c r="D65" s="282">
        <f t="shared" si="16"/>
        <v>0</v>
      </c>
      <c r="E65" s="282">
        <v>0</v>
      </c>
      <c r="F65" s="282">
        <v>0</v>
      </c>
      <c r="G65" s="282">
        <f t="shared" si="17"/>
        <v>0</v>
      </c>
      <c r="H65" s="282">
        <v>0</v>
      </c>
      <c r="I65" s="282">
        <v>0</v>
      </c>
      <c r="J65" s="282">
        <f t="shared" si="18"/>
        <v>0</v>
      </c>
      <c r="K65" s="282">
        <v>0</v>
      </c>
      <c r="L65" s="282">
        <v>0</v>
      </c>
      <c r="M65" s="282">
        <f t="shared" si="19"/>
        <v>0</v>
      </c>
      <c r="N65" s="285">
        <f t="shared" si="21"/>
        <v>0</v>
      </c>
      <c r="O65" s="285">
        <f t="shared" si="21"/>
        <v>0</v>
      </c>
      <c r="P65" s="839">
        <f t="shared" si="20"/>
        <v>0</v>
      </c>
      <c r="Q65" s="15"/>
      <c r="R65" s="15"/>
    </row>
    <row r="66" spans="1:18" ht="30.75" customHeight="1" x14ac:dyDescent="0.35">
      <c r="A66" s="829" t="s">
        <v>64</v>
      </c>
      <c r="B66" s="282">
        <v>0</v>
      </c>
      <c r="C66" s="282">
        <v>0</v>
      </c>
      <c r="D66" s="282">
        <f t="shared" si="16"/>
        <v>0</v>
      </c>
      <c r="E66" s="282">
        <v>0</v>
      </c>
      <c r="F66" s="282">
        <v>0</v>
      </c>
      <c r="G66" s="282">
        <f t="shared" si="17"/>
        <v>0</v>
      </c>
      <c r="H66" s="282">
        <v>0</v>
      </c>
      <c r="I66" s="282">
        <v>0</v>
      </c>
      <c r="J66" s="282">
        <f t="shared" si="18"/>
        <v>0</v>
      </c>
      <c r="K66" s="282">
        <v>0</v>
      </c>
      <c r="L66" s="282">
        <v>0</v>
      </c>
      <c r="M66" s="282">
        <f t="shared" si="19"/>
        <v>0</v>
      </c>
      <c r="N66" s="285">
        <f t="shared" si="21"/>
        <v>0</v>
      </c>
      <c r="O66" s="285">
        <f t="shared" si="21"/>
        <v>0</v>
      </c>
      <c r="P66" s="839">
        <f t="shared" si="20"/>
        <v>0</v>
      </c>
      <c r="Q66" s="15"/>
      <c r="R66" s="15"/>
    </row>
    <row r="67" spans="1:18" ht="24.95" customHeight="1" x14ac:dyDescent="0.35">
      <c r="A67" s="1092" t="s">
        <v>65</v>
      </c>
      <c r="B67" s="282">
        <v>0</v>
      </c>
      <c r="C67" s="282">
        <v>0</v>
      </c>
      <c r="D67" s="282">
        <f t="shared" si="16"/>
        <v>0</v>
      </c>
      <c r="E67" s="282">
        <v>0</v>
      </c>
      <c r="F67" s="282">
        <v>0</v>
      </c>
      <c r="G67" s="282">
        <f t="shared" si="17"/>
        <v>0</v>
      </c>
      <c r="H67" s="282">
        <v>0</v>
      </c>
      <c r="I67" s="282">
        <v>0</v>
      </c>
      <c r="J67" s="282">
        <f t="shared" si="18"/>
        <v>0</v>
      </c>
      <c r="K67" s="282">
        <v>0</v>
      </c>
      <c r="L67" s="282">
        <v>0</v>
      </c>
      <c r="M67" s="282">
        <f t="shared" si="19"/>
        <v>0</v>
      </c>
      <c r="N67" s="285">
        <f t="shared" si="21"/>
        <v>0</v>
      </c>
      <c r="O67" s="285">
        <f t="shared" si="21"/>
        <v>0</v>
      </c>
      <c r="P67" s="839">
        <f t="shared" si="20"/>
        <v>0</v>
      </c>
      <c r="Q67" s="154"/>
      <c r="R67" s="154"/>
    </row>
    <row r="68" spans="1:18" ht="30" customHeight="1" thickBot="1" x14ac:dyDescent="0.4">
      <c r="A68" s="1322" t="s">
        <v>11</v>
      </c>
      <c r="B68" s="1318">
        <f>B59+B50</f>
        <v>0</v>
      </c>
      <c r="C68" s="1318">
        <f t="shared" ref="C68:P68" si="22">C59+C50</f>
        <v>0</v>
      </c>
      <c r="D68" s="1318">
        <f t="shared" si="22"/>
        <v>0</v>
      </c>
      <c r="E68" s="1318">
        <f t="shared" si="22"/>
        <v>1</v>
      </c>
      <c r="F68" s="1318">
        <f t="shared" si="22"/>
        <v>0</v>
      </c>
      <c r="G68" s="1318">
        <f t="shared" si="22"/>
        <v>1</v>
      </c>
      <c r="H68" s="1318">
        <f t="shared" si="22"/>
        <v>1</v>
      </c>
      <c r="I68" s="1318">
        <f t="shared" si="22"/>
        <v>0</v>
      </c>
      <c r="J68" s="1318">
        <f t="shared" si="22"/>
        <v>1</v>
      </c>
      <c r="K68" s="1318">
        <f t="shared" si="22"/>
        <v>2</v>
      </c>
      <c r="L68" s="1318">
        <f t="shared" si="22"/>
        <v>0</v>
      </c>
      <c r="M68" s="1318">
        <f t="shared" si="22"/>
        <v>2</v>
      </c>
      <c r="N68" s="1318">
        <f t="shared" si="22"/>
        <v>4</v>
      </c>
      <c r="O68" s="1318">
        <f t="shared" si="22"/>
        <v>0</v>
      </c>
      <c r="P68" s="1319">
        <f t="shared" si="22"/>
        <v>4</v>
      </c>
      <c r="Q68" s="17"/>
      <c r="R68" s="17"/>
    </row>
    <row r="69" spans="1:18" x14ac:dyDescent="0.35">
      <c r="A69" s="1320" t="s">
        <v>8</v>
      </c>
      <c r="B69" s="652">
        <f>B48</f>
        <v>85</v>
      </c>
      <c r="C69" s="652">
        <f t="shared" ref="C69:P69" si="23">C48</f>
        <v>187</v>
      </c>
      <c r="D69" s="652">
        <f t="shared" si="23"/>
        <v>272</v>
      </c>
      <c r="E69" s="652">
        <f t="shared" si="23"/>
        <v>152</v>
      </c>
      <c r="F69" s="652">
        <f t="shared" si="23"/>
        <v>117</v>
      </c>
      <c r="G69" s="652">
        <f t="shared" si="23"/>
        <v>269</v>
      </c>
      <c r="H69" s="652">
        <f t="shared" si="23"/>
        <v>143</v>
      </c>
      <c r="I69" s="652">
        <f t="shared" si="23"/>
        <v>112</v>
      </c>
      <c r="J69" s="652">
        <f t="shared" si="23"/>
        <v>255</v>
      </c>
      <c r="K69" s="652">
        <f t="shared" si="23"/>
        <v>131</v>
      </c>
      <c r="L69" s="652">
        <f t="shared" si="23"/>
        <v>40</v>
      </c>
      <c r="M69" s="652">
        <f t="shared" si="23"/>
        <v>171</v>
      </c>
      <c r="N69" s="652">
        <f t="shared" si="23"/>
        <v>511</v>
      </c>
      <c r="O69" s="652">
        <f t="shared" si="23"/>
        <v>456</v>
      </c>
      <c r="P69" s="1321">
        <f t="shared" si="23"/>
        <v>967</v>
      </c>
      <c r="Q69" s="10"/>
      <c r="R69" s="10"/>
    </row>
    <row r="70" spans="1:18" ht="29.25" customHeight="1" x14ac:dyDescent="0.35">
      <c r="A70" s="1305" t="s">
        <v>15</v>
      </c>
      <c r="B70" s="1302">
        <f>B68</f>
        <v>0</v>
      </c>
      <c r="C70" s="1302">
        <f t="shared" ref="C70:P70" si="24">C68</f>
        <v>0</v>
      </c>
      <c r="D70" s="1302">
        <f t="shared" si="24"/>
        <v>0</v>
      </c>
      <c r="E70" s="1302">
        <f t="shared" si="24"/>
        <v>1</v>
      </c>
      <c r="F70" s="1302">
        <f t="shared" si="24"/>
        <v>0</v>
      </c>
      <c r="G70" s="1302">
        <f t="shared" si="24"/>
        <v>1</v>
      </c>
      <c r="H70" s="1302">
        <f t="shared" si="24"/>
        <v>1</v>
      </c>
      <c r="I70" s="1302">
        <f t="shared" si="24"/>
        <v>0</v>
      </c>
      <c r="J70" s="1302">
        <f t="shared" si="24"/>
        <v>1</v>
      </c>
      <c r="K70" s="1302">
        <f t="shared" si="24"/>
        <v>2</v>
      </c>
      <c r="L70" s="1302">
        <f t="shared" si="24"/>
        <v>0</v>
      </c>
      <c r="M70" s="1302">
        <f t="shared" si="24"/>
        <v>2</v>
      </c>
      <c r="N70" s="1302">
        <f t="shared" si="24"/>
        <v>4</v>
      </c>
      <c r="O70" s="1302">
        <f t="shared" si="24"/>
        <v>0</v>
      </c>
      <c r="P70" s="1304">
        <f t="shared" si="24"/>
        <v>4</v>
      </c>
      <c r="Q70" s="10"/>
      <c r="R70" s="10"/>
    </row>
    <row r="71" spans="1:18" ht="35.25" customHeight="1" thickBot="1" x14ac:dyDescent="0.4">
      <c r="A71" s="1306" t="s">
        <v>12</v>
      </c>
      <c r="B71" s="1307">
        <f>B69+B70</f>
        <v>85</v>
      </c>
      <c r="C71" s="1307">
        <f t="shared" ref="C71:P71" si="25">C69+C70</f>
        <v>187</v>
      </c>
      <c r="D71" s="1307">
        <f t="shared" si="25"/>
        <v>272</v>
      </c>
      <c r="E71" s="1307">
        <f t="shared" si="25"/>
        <v>153</v>
      </c>
      <c r="F71" s="1307">
        <f t="shared" si="25"/>
        <v>117</v>
      </c>
      <c r="G71" s="1307">
        <f t="shared" si="25"/>
        <v>270</v>
      </c>
      <c r="H71" s="1307">
        <f t="shared" si="25"/>
        <v>144</v>
      </c>
      <c r="I71" s="1307">
        <f t="shared" si="25"/>
        <v>112</v>
      </c>
      <c r="J71" s="1307">
        <f t="shared" si="25"/>
        <v>256</v>
      </c>
      <c r="K71" s="1307">
        <f t="shared" si="25"/>
        <v>133</v>
      </c>
      <c r="L71" s="1307">
        <f t="shared" si="25"/>
        <v>40</v>
      </c>
      <c r="M71" s="1307">
        <f t="shared" si="25"/>
        <v>173</v>
      </c>
      <c r="N71" s="1307">
        <f t="shared" si="25"/>
        <v>515</v>
      </c>
      <c r="O71" s="1307">
        <f t="shared" si="25"/>
        <v>456</v>
      </c>
      <c r="P71" s="1308">
        <f t="shared" si="25"/>
        <v>971</v>
      </c>
      <c r="Q71" s="10"/>
      <c r="R71" s="10"/>
    </row>
    <row r="72" spans="1:18" ht="9.75" customHeight="1" x14ac:dyDescent="0.35">
      <c r="A72" s="154"/>
      <c r="B72" s="10"/>
      <c r="C72" s="10"/>
      <c r="D72" s="10"/>
      <c r="E72" s="266"/>
      <c r="F72" s="266"/>
      <c r="G72" s="266"/>
      <c r="H72" s="266"/>
      <c r="I72" s="266"/>
      <c r="J72" s="266"/>
      <c r="K72" s="10"/>
      <c r="L72" s="10"/>
      <c r="M72" s="10"/>
      <c r="N72" s="10"/>
      <c r="O72" s="10"/>
      <c r="P72" s="10"/>
      <c r="Q72" s="12"/>
    </row>
    <row r="73" spans="1:18" ht="25.5" customHeight="1" x14ac:dyDescent="0.35">
      <c r="A73" s="1231"/>
      <c r="B73" s="1231"/>
      <c r="C73" s="1231"/>
      <c r="D73" s="1231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1"/>
    </row>
    <row r="74" spans="1:18" ht="21" customHeight="1" x14ac:dyDescent="0.35">
      <c r="A74" s="58"/>
      <c r="B74" s="12"/>
      <c r="C74" s="12"/>
      <c r="D74" s="12"/>
      <c r="E74" s="283"/>
      <c r="F74" s="283"/>
      <c r="G74" s="283"/>
      <c r="H74" s="283"/>
      <c r="I74" s="283"/>
      <c r="J74" s="283"/>
      <c r="K74" s="12"/>
      <c r="L74" s="12"/>
      <c r="M74" s="12"/>
      <c r="N74" s="12"/>
      <c r="O74" s="12"/>
      <c r="P74" s="12"/>
    </row>
    <row r="75" spans="1:18" x14ac:dyDescent="0.35">
      <c r="A75" s="58"/>
      <c r="B75" s="10"/>
      <c r="C75" s="10"/>
      <c r="D75" s="10"/>
      <c r="E75" s="266"/>
      <c r="F75" s="266"/>
      <c r="G75" s="266"/>
      <c r="H75" s="266"/>
      <c r="I75" s="266"/>
      <c r="J75" s="266"/>
      <c r="K75" s="10"/>
      <c r="L75" s="10"/>
      <c r="M75" s="10"/>
      <c r="N75" s="10"/>
      <c r="O75" s="10"/>
      <c r="P75" s="10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2"/>
  <sheetViews>
    <sheetView zoomScale="50" zoomScaleNormal="50" workbookViewId="0">
      <selection activeCell="A31" sqref="A31"/>
    </sheetView>
  </sheetViews>
  <sheetFormatPr defaultRowHeight="25.5" x14ac:dyDescent="0.35"/>
  <cols>
    <col min="1" max="1" width="89" style="5" customWidth="1"/>
    <col min="2" max="2" width="19.42578125" style="5" customWidth="1"/>
    <col min="3" max="3" width="16.140625" style="5" customWidth="1"/>
    <col min="4" max="4" width="14.85546875" style="5" customWidth="1"/>
    <col min="5" max="5" width="12.140625" style="284" customWidth="1"/>
    <col min="6" max="6" width="11" style="284" customWidth="1"/>
    <col min="7" max="7" width="9.85546875" style="284" customWidth="1"/>
    <col min="8" max="8" width="17.140625" style="284" customWidth="1"/>
    <col min="9" max="9" width="10.42578125" style="284" customWidth="1"/>
    <col min="10" max="10" width="10.85546875" style="284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9.42578125" style="5" customWidth="1"/>
    <col min="259" max="259" width="16.140625" style="5" customWidth="1"/>
    <col min="260" max="260" width="14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9.42578125" style="5" customWidth="1"/>
    <col min="515" max="515" width="16.140625" style="5" customWidth="1"/>
    <col min="516" max="516" width="14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9.42578125" style="5" customWidth="1"/>
    <col min="771" max="771" width="16.140625" style="5" customWidth="1"/>
    <col min="772" max="772" width="14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9.42578125" style="5" customWidth="1"/>
    <col min="1027" max="1027" width="16.140625" style="5" customWidth="1"/>
    <col min="1028" max="1028" width="14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9.42578125" style="5" customWidth="1"/>
    <col min="1283" max="1283" width="16.140625" style="5" customWidth="1"/>
    <col min="1284" max="1284" width="14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9.42578125" style="5" customWidth="1"/>
    <col min="1539" max="1539" width="16.140625" style="5" customWidth="1"/>
    <col min="1540" max="1540" width="14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9.42578125" style="5" customWidth="1"/>
    <col min="1795" max="1795" width="16.140625" style="5" customWidth="1"/>
    <col min="1796" max="1796" width="14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9.42578125" style="5" customWidth="1"/>
    <col min="2051" max="2051" width="16.140625" style="5" customWidth="1"/>
    <col min="2052" max="2052" width="14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9.42578125" style="5" customWidth="1"/>
    <col min="2307" max="2307" width="16.140625" style="5" customWidth="1"/>
    <col min="2308" max="2308" width="14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9.42578125" style="5" customWidth="1"/>
    <col min="2563" max="2563" width="16.140625" style="5" customWidth="1"/>
    <col min="2564" max="2564" width="14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9.42578125" style="5" customWidth="1"/>
    <col min="2819" max="2819" width="16.140625" style="5" customWidth="1"/>
    <col min="2820" max="2820" width="14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9.42578125" style="5" customWidth="1"/>
    <col min="3075" max="3075" width="16.140625" style="5" customWidth="1"/>
    <col min="3076" max="3076" width="14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9.42578125" style="5" customWidth="1"/>
    <col min="3331" max="3331" width="16.140625" style="5" customWidth="1"/>
    <col min="3332" max="3332" width="14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9.42578125" style="5" customWidth="1"/>
    <col min="3587" max="3587" width="16.140625" style="5" customWidth="1"/>
    <col min="3588" max="3588" width="14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9.42578125" style="5" customWidth="1"/>
    <col min="3843" max="3843" width="16.140625" style="5" customWidth="1"/>
    <col min="3844" max="3844" width="14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9.42578125" style="5" customWidth="1"/>
    <col min="4099" max="4099" width="16.140625" style="5" customWidth="1"/>
    <col min="4100" max="4100" width="14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9.42578125" style="5" customWidth="1"/>
    <col min="4355" max="4355" width="16.140625" style="5" customWidth="1"/>
    <col min="4356" max="4356" width="14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9.42578125" style="5" customWidth="1"/>
    <col min="4611" max="4611" width="16.140625" style="5" customWidth="1"/>
    <col min="4612" max="4612" width="14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9.42578125" style="5" customWidth="1"/>
    <col min="4867" max="4867" width="16.140625" style="5" customWidth="1"/>
    <col min="4868" max="4868" width="14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9.42578125" style="5" customWidth="1"/>
    <col min="5123" max="5123" width="16.140625" style="5" customWidth="1"/>
    <col min="5124" max="5124" width="14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9.42578125" style="5" customWidth="1"/>
    <col min="5379" max="5379" width="16.140625" style="5" customWidth="1"/>
    <col min="5380" max="5380" width="14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9.42578125" style="5" customWidth="1"/>
    <col min="5635" max="5635" width="16.140625" style="5" customWidth="1"/>
    <col min="5636" max="5636" width="14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9.42578125" style="5" customWidth="1"/>
    <col min="5891" max="5891" width="16.140625" style="5" customWidth="1"/>
    <col min="5892" max="5892" width="14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9.42578125" style="5" customWidth="1"/>
    <col min="6147" max="6147" width="16.140625" style="5" customWidth="1"/>
    <col min="6148" max="6148" width="14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9.42578125" style="5" customWidth="1"/>
    <col min="6403" max="6403" width="16.140625" style="5" customWidth="1"/>
    <col min="6404" max="6404" width="14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9.42578125" style="5" customWidth="1"/>
    <col min="6659" max="6659" width="16.140625" style="5" customWidth="1"/>
    <col min="6660" max="6660" width="14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9.42578125" style="5" customWidth="1"/>
    <col min="6915" max="6915" width="16.140625" style="5" customWidth="1"/>
    <col min="6916" max="6916" width="14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9.42578125" style="5" customWidth="1"/>
    <col min="7171" max="7171" width="16.140625" style="5" customWidth="1"/>
    <col min="7172" max="7172" width="14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9.42578125" style="5" customWidth="1"/>
    <col min="7427" max="7427" width="16.140625" style="5" customWidth="1"/>
    <col min="7428" max="7428" width="14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9.42578125" style="5" customWidth="1"/>
    <col min="7683" max="7683" width="16.140625" style="5" customWidth="1"/>
    <col min="7684" max="7684" width="14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9.42578125" style="5" customWidth="1"/>
    <col min="7939" max="7939" width="16.140625" style="5" customWidth="1"/>
    <col min="7940" max="7940" width="14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9.42578125" style="5" customWidth="1"/>
    <col min="8195" max="8195" width="16.140625" style="5" customWidth="1"/>
    <col min="8196" max="8196" width="14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9.42578125" style="5" customWidth="1"/>
    <col min="8451" max="8451" width="16.140625" style="5" customWidth="1"/>
    <col min="8452" max="8452" width="14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9.42578125" style="5" customWidth="1"/>
    <col min="8707" max="8707" width="16.140625" style="5" customWidth="1"/>
    <col min="8708" max="8708" width="14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9.42578125" style="5" customWidth="1"/>
    <col min="8963" max="8963" width="16.140625" style="5" customWidth="1"/>
    <col min="8964" max="8964" width="14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9.42578125" style="5" customWidth="1"/>
    <col min="9219" max="9219" width="16.140625" style="5" customWidth="1"/>
    <col min="9220" max="9220" width="14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9.42578125" style="5" customWidth="1"/>
    <col min="9475" max="9475" width="16.140625" style="5" customWidth="1"/>
    <col min="9476" max="9476" width="14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9.42578125" style="5" customWidth="1"/>
    <col min="9731" max="9731" width="16.140625" style="5" customWidth="1"/>
    <col min="9732" max="9732" width="14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9.42578125" style="5" customWidth="1"/>
    <col min="9987" max="9987" width="16.140625" style="5" customWidth="1"/>
    <col min="9988" max="9988" width="14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9.42578125" style="5" customWidth="1"/>
    <col min="10243" max="10243" width="16.140625" style="5" customWidth="1"/>
    <col min="10244" max="10244" width="14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9.42578125" style="5" customWidth="1"/>
    <col min="10499" max="10499" width="16.140625" style="5" customWidth="1"/>
    <col min="10500" max="10500" width="14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9.42578125" style="5" customWidth="1"/>
    <col min="10755" max="10755" width="16.140625" style="5" customWidth="1"/>
    <col min="10756" max="10756" width="14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9.42578125" style="5" customWidth="1"/>
    <col min="11011" max="11011" width="16.140625" style="5" customWidth="1"/>
    <col min="11012" max="11012" width="14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9.42578125" style="5" customWidth="1"/>
    <col min="11267" max="11267" width="16.140625" style="5" customWidth="1"/>
    <col min="11268" max="11268" width="14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9.42578125" style="5" customWidth="1"/>
    <col min="11523" max="11523" width="16.140625" style="5" customWidth="1"/>
    <col min="11524" max="11524" width="14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9.42578125" style="5" customWidth="1"/>
    <col min="11779" max="11779" width="16.140625" style="5" customWidth="1"/>
    <col min="11780" max="11780" width="14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9.42578125" style="5" customWidth="1"/>
    <col min="12035" max="12035" width="16.140625" style="5" customWidth="1"/>
    <col min="12036" max="12036" width="14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9.42578125" style="5" customWidth="1"/>
    <col min="12291" max="12291" width="16.140625" style="5" customWidth="1"/>
    <col min="12292" max="12292" width="14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9.42578125" style="5" customWidth="1"/>
    <col min="12547" max="12547" width="16.140625" style="5" customWidth="1"/>
    <col min="12548" max="12548" width="14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9.42578125" style="5" customWidth="1"/>
    <col min="12803" max="12803" width="16.140625" style="5" customWidth="1"/>
    <col min="12804" max="12804" width="14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9.42578125" style="5" customWidth="1"/>
    <col min="13059" max="13059" width="16.140625" style="5" customWidth="1"/>
    <col min="13060" max="13060" width="14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9.42578125" style="5" customWidth="1"/>
    <col min="13315" max="13315" width="16.140625" style="5" customWidth="1"/>
    <col min="13316" max="13316" width="14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9.42578125" style="5" customWidth="1"/>
    <col min="13571" max="13571" width="16.140625" style="5" customWidth="1"/>
    <col min="13572" max="13572" width="14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9.42578125" style="5" customWidth="1"/>
    <col min="13827" max="13827" width="16.140625" style="5" customWidth="1"/>
    <col min="13828" max="13828" width="14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9.42578125" style="5" customWidth="1"/>
    <col min="14083" max="14083" width="16.140625" style="5" customWidth="1"/>
    <col min="14084" max="14084" width="14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9.42578125" style="5" customWidth="1"/>
    <col min="14339" max="14339" width="16.140625" style="5" customWidth="1"/>
    <col min="14340" max="14340" width="14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9.42578125" style="5" customWidth="1"/>
    <col min="14595" max="14595" width="16.140625" style="5" customWidth="1"/>
    <col min="14596" max="14596" width="14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9.42578125" style="5" customWidth="1"/>
    <col min="14851" max="14851" width="16.140625" style="5" customWidth="1"/>
    <col min="14852" max="14852" width="14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9.42578125" style="5" customWidth="1"/>
    <col min="15107" max="15107" width="16.140625" style="5" customWidth="1"/>
    <col min="15108" max="15108" width="14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9.42578125" style="5" customWidth="1"/>
    <col min="15363" max="15363" width="16.140625" style="5" customWidth="1"/>
    <col min="15364" max="15364" width="14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9.42578125" style="5" customWidth="1"/>
    <col min="15619" max="15619" width="16.140625" style="5" customWidth="1"/>
    <col min="15620" max="15620" width="14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9.42578125" style="5" customWidth="1"/>
    <col min="15875" max="15875" width="16.140625" style="5" customWidth="1"/>
    <col min="15876" max="15876" width="14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9.42578125" style="5" customWidth="1"/>
    <col min="16131" max="16131" width="16.140625" style="5" customWidth="1"/>
    <col min="16132" max="16132" width="14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3"/>
      <c r="R1" s="13"/>
      <c r="S1" s="13"/>
      <c r="T1" s="13"/>
    </row>
    <row r="2" spans="1:42" ht="33" customHeight="1" x14ac:dyDescent="0.35">
      <c r="A2" s="1210" t="s">
        <v>57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thickBot="1" x14ac:dyDescent="0.4">
      <c r="A3" s="1209" t="s">
        <v>91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630"/>
      <c r="R3" s="630"/>
    </row>
    <row r="4" spans="1:42" ht="33" customHeight="1" x14ac:dyDescent="0.35">
      <c r="A4" s="1267" t="s">
        <v>7</v>
      </c>
      <c r="B4" s="1264" t="s">
        <v>0</v>
      </c>
      <c r="C4" s="1264"/>
      <c r="D4" s="1264"/>
      <c r="E4" s="1264" t="s">
        <v>1</v>
      </c>
      <c r="F4" s="1264"/>
      <c r="G4" s="1264"/>
      <c r="H4" s="1264" t="s">
        <v>2</v>
      </c>
      <c r="I4" s="1264"/>
      <c r="J4" s="1264"/>
      <c r="K4" s="1264" t="s">
        <v>3</v>
      </c>
      <c r="L4" s="1264"/>
      <c r="M4" s="1264"/>
      <c r="N4" s="1265" t="s">
        <v>22</v>
      </c>
      <c r="O4" s="1265"/>
      <c r="P4" s="1266"/>
      <c r="Q4" s="14"/>
      <c r="R4" s="14"/>
    </row>
    <row r="5" spans="1:42" ht="82.5" customHeight="1" x14ac:dyDescent="0.35">
      <c r="A5" s="1268"/>
      <c r="B5" s="278" t="s">
        <v>16</v>
      </c>
      <c r="C5" s="278" t="s">
        <v>17</v>
      </c>
      <c r="D5" s="278" t="s">
        <v>4</v>
      </c>
      <c r="E5" s="280" t="s">
        <v>16</v>
      </c>
      <c r="F5" s="280" t="s">
        <v>17</v>
      </c>
      <c r="G5" s="280" t="s">
        <v>4</v>
      </c>
      <c r="H5" s="280" t="s">
        <v>16</v>
      </c>
      <c r="I5" s="280" t="s">
        <v>17</v>
      </c>
      <c r="J5" s="280" t="s">
        <v>4</v>
      </c>
      <c r="K5" s="278" t="s">
        <v>16</v>
      </c>
      <c r="L5" s="278" t="s">
        <v>17</v>
      </c>
      <c r="M5" s="278" t="s">
        <v>4</v>
      </c>
      <c r="N5" s="278" t="s">
        <v>16</v>
      </c>
      <c r="O5" s="278" t="s">
        <v>17</v>
      </c>
      <c r="P5" s="826" t="s">
        <v>4</v>
      </c>
      <c r="Q5" s="14"/>
      <c r="R5" s="14"/>
    </row>
    <row r="6" spans="1:42" ht="21.75" customHeight="1" thickBot="1" x14ac:dyDescent="0.4">
      <c r="A6" s="848"/>
      <c r="B6" s="849"/>
      <c r="C6" s="850"/>
      <c r="D6" s="851"/>
      <c r="E6" s="852"/>
      <c r="F6" s="853"/>
      <c r="G6" s="854"/>
      <c r="H6" s="852"/>
      <c r="I6" s="853"/>
      <c r="J6" s="854"/>
      <c r="K6" s="849"/>
      <c r="L6" s="850"/>
      <c r="M6" s="851"/>
      <c r="N6" s="849"/>
      <c r="O6" s="850"/>
      <c r="P6" s="855"/>
      <c r="Q6" s="14"/>
      <c r="R6" s="14"/>
    </row>
    <row r="7" spans="1:42" ht="27" customHeight="1" thickBot="1" x14ac:dyDescent="0.4">
      <c r="A7" s="874" t="s">
        <v>13</v>
      </c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6"/>
      <c r="Q7" s="14"/>
      <c r="R7" s="14"/>
    </row>
    <row r="8" spans="1:42" s="147" customFormat="1" ht="27" customHeight="1" x14ac:dyDescent="0.35">
      <c r="A8" s="831" t="s">
        <v>51</v>
      </c>
      <c r="B8" s="834">
        <f t="shared" ref="B8:G8" si="0">SUM(B9:B9)</f>
        <v>0</v>
      </c>
      <c r="C8" s="834">
        <f t="shared" si="0"/>
        <v>0</v>
      </c>
      <c r="D8" s="834">
        <f t="shared" si="0"/>
        <v>0</v>
      </c>
      <c r="E8" s="834">
        <f t="shared" si="0"/>
        <v>0</v>
      </c>
      <c r="F8" s="834">
        <f t="shared" si="0"/>
        <v>0</v>
      </c>
      <c r="G8" s="834">
        <f t="shared" si="0"/>
        <v>0</v>
      </c>
      <c r="H8" s="834">
        <v>0</v>
      </c>
      <c r="I8" s="834">
        <v>0</v>
      </c>
      <c r="J8" s="834">
        <v>0</v>
      </c>
      <c r="K8" s="834">
        <v>0</v>
      </c>
      <c r="L8" s="834">
        <v>0</v>
      </c>
      <c r="M8" s="834">
        <v>0</v>
      </c>
      <c r="N8" s="834">
        <f>SUM(B8+H8+K8+E8)</f>
        <v>0</v>
      </c>
      <c r="O8" s="834">
        <f>SUM(C8+F8+I8+L8)</f>
        <v>0</v>
      </c>
      <c r="P8" s="877">
        <f>SUM(N8+O8)</f>
        <v>0</v>
      </c>
      <c r="Q8" s="146"/>
      <c r="R8" s="146"/>
    </row>
    <row r="9" spans="1:42" ht="27" customHeight="1" x14ac:dyDescent="0.35">
      <c r="A9" s="828" t="s">
        <v>58</v>
      </c>
      <c r="B9" s="281">
        <f>B16+B22</f>
        <v>0</v>
      </c>
      <c r="C9" s="281">
        <f>C16+C22</f>
        <v>0</v>
      </c>
      <c r="D9" s="281">
        <f>D16+D22</f>
        <v>0</v>
      </c>
      <c r="E9" s="281">
        <f>E16+E22</f>
        <v>0</v>
      </c>
      <c r="F9" s="281">
        <v>0</v>
      </c>
      <c r="G9" s="281">
        <v>0</v>
      </c>
      <c r="H9" s="281">
        <v>0</v>
      </c>
      <c r="I9" s="281">
        <v>0</v>
      </c>
      <c r="J9" s="281">
        <v>0</v>
      </c>
      <c r="K9" s="281">
        <v>0</v>
      </c>
      <c r="L9" s="281">
        <v>0</v>
      </c>
      <c r="M9" s="281">
        <v>0</v>
      </c>
      <c r="N9" s="281">
        <v>0</v>
      </c>
      <c r="O9" s="281">
        <f>SUM(C9+F9+I9+L9)</f>
        <v>0</v>
      </c>
      <c r="P9" s="836">
        <f>SUM(N9+O9)</f>
        <v>0</v>
      </c>
      <c r="Q9" s="14"/>
      <c r="R9" s="14"/>
    </row>
    <row r="10" spans="1:42" s="147" customFormat="1" ht="27" customHeight="1" x14ac:dyDescent="0.35">
      <c r="A10" s="830" t="s">
        <v>52</v>
      </c>
      <c r="B10" s="281">
        <v>0</v>
      </c>
      <c r="C10" s="281">
        <v>29</v>
      </c>
      <c r="D10" s="281">
        <v>29</v>
      </c>
      <c r="E10" s="281">
        <v>0</v>
      </c>
      <c r="F10" s="281">
        <v>0</v>
      </c>
      <c r="G10" s="281">
        <v>0</v>
      </c>
      <c r="H10" s="281">
        <f>SUM(H11:H11)</f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1">
        <v>0</v>
      </c>
      <c r="O10" s="281">
        <v>29</v>
      </c>
      <c r="P10" s="836">
        <v>29</v>
      </c>
      <c r="Q10" s="146"/>
      <c r="R10" s="146"/>
    </row>
    <row r="11" spans="1:42" ht="27" customHeight="1" x14ac:dyDescent="0.35">
      <c r="A11" s="828" t="s">
        <v>58</v>
      </c>
      <c r="B11" s="281">
        <v>0</v>
      </c>
      <c r="C11" s="281">
        <v>29</v>
      </c>
      <c r="D11" s="281">
        <v>29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29</v>
      </c>
      <c r="P11" s="836">
        <v>29</v>
      </c>
      <c r="Q11" s="14"/>
      <c r="R11" s="14"/>
    </row>
    <row r="12" spans="1:42" ht="27" customHeight="1" thickBot="1" x14ac:dyDescent="0.4">
      <c r="A12" s="860" t="s">
        <v>10</v>
      </c>
      <c r="B12" s="861">
        <v>0</v>
      </c>
      <c r="C12" s="861">
        <v>29</v>
      </c>
      <c r="D12" s="861">
        <v>29</v>
      </c>
      <c r="E12" s="861">
        <f t="shared" ref="E12:N12" si="1">SUM(E8+E10)</f>
        <v>0</v>
      </c>
      <c r="F12" s="861">
        <f t="shared" si="1"/>
        <v>0</v>
      </c>
      <c r="G12" s="861">
        <f t="shared" si="1"/>
        <v>0</v>
      </c>
      <c r="H12" s="861">
        <f t="shared" si="1"/>
        <v>0</v>
      </c>
      <c r="I12" s="861">
        <f t="shared" si="1"/>
        <v>0</v>
      </c>
      <c r="J12" s="861">
        <f t="shared" si="1"/>
        <v>0</v>
      </c>
      <c r="K12" s="861">
        <f t="shared" si="1"/>
        <v>0</v>
      </c>
      <c r="L12" s="861">
        <f t="shared" si="1"/>
        <v>0</v>
      </c>
      <c r="M12" s="861">
        <f t="shared" si="1"/>
        <v>0</v>
      </c>
      <c r="N12" s="861">
        <f t="shared" si="1"/>
        <v>0</v>
      </c>
      <c r="O12" s="861">
        <v>29</v>
      </c>
      <c r="P12" s="862">
        <v>29</v>
      </c>
      <c r="Q12" s="14"/>
      <c r="R12" s="14"/>
    </row>
    <row r="13" spans="1:42" ht="27" customHeight="1" thickBot="1" x14ac:dyDescent="0.4">
      <c r="A13" s="866" t="s">
        <v>14</v>
      </c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8"/>
      <c r="Q13" s="14"/>
      <c r="R13" s="14"/>
    </row>
    <row r="14" spans="1:42" ht="25.5" customHeight="1" x14ac:dyDescent="0.35">
      <c r="A14" s="835" t="s">
        <v>9</v>
      </c>
      <c r="B14" s="869"/>
      <c r="C14" s="869"/>
      <c r="D14" s="870"/>
      <c r="E14" s="869"/>
      <c r="F14" s="869"/>
      <c r="G14" s="870"/>
      <c r="H14" s="869"/>
      <c r="I14" s="869" t="s">
        <v>5</v>
      </c>
      <c r="J14" s="870"/>
      <c r="K14" s="869"/>
      <c r="L14" s="869"/>
      <c r="M14" s="870"/>
      <c r="N14" s="871"/>
      <c r="O14" s="871"/>
      <c r="P14" s="872"/>
      <c r="Q14" s="11"/>
      <c r="R14" s="11"/>
    </row>
    <row r="15" spans="1:42" s="147" customFormat="1" ht="24.95" customHeight="1" x14ac:dyDescent="0.35">
      <c r="A15" s="827" t="s">
        <v>51</v>
      </c>
      <c r="B15" s="281">
        <v>0</v>
      </c>
      <c r="C15" s="281">
        <f>SUM(C16:C16)</f>
        <v>0</v>
      </c>
      <c r="D15" s="281">
        <f>SUM(D16:D16)</f>
        <v>0</v>
      </c>
      <c r="E15" s="281">
        <v>0</v>
      </c>
      <c r="F15" s="281">
        <f>SUM(F16:F16)</f>
        <v>0</v>
      </c>
      <c r="G15" s="281">
        <f>SUM(G16:G16)</f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81">
        <v>0</v>
      </c>
      <c r="O15" s="281">
        <f>SUM(O16:O16)</f>
        <v>0</v>
      </c>
      <c r="P15" s="836">
        <f>N15+O15</f>
        <v>0</v>
      </c>
      <c r="Q15" s="151"/>
      <c r="R15" s="151"/>
    </row>
    <row r="16" spans="1:42" ht="24.95" customHeight="1" x14ac:dyDescent="0.35">
      <c r="A16" s="828" t="s">
        <v>58</v>
      </c>
      <c r="B16" s="282">
        <v>0</v>
      </c>
      <c r="C16" s="282">
        <v>0</v>
      </c>
      <c r="D16" s="282">
        <v>0</v>
      </c>
      <c r="E16" s="282">
        <v>0</v>
      </c>
      <c r="F16" s="282">
        <v>0</v>
      </c>
      <c r="G16" s="282">
        <f>E16+F16</f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f>SUM(C16+F16+I16+L16)</f>
        <v>0</v>
      </c>
      <c r="P16" s="836">
        <f>SUM(N16+O16)</f>
        <v>0</v>
      </c>
      <c r="Q16" s="154"/>
      <c r="R16" s="154"/>
    </row>
    <row r="17" spans="1:18" s="147" customFormat="1" ht="24.95" customHeight="1" x14ac:dyDescent="0.35">
      <c r="A17" s="830" t="s">
        <v>52</v>
      </c>
      <c r="B17" s="281">
        <v>0</v>
      </c>
      <c r="C17" s="281">
        <v>29</v>
      </c>
      <c r="D17" s="281">
        <v>29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f>SUM(O18:O18)</f>
        <v>29</v>
      </c>
      <c r="P17" s="836">
        <f>SUM(P18:P18)</f>
        <v>29</v>
      </c>
      <c r="Q17" s="151"/>
      <c r="R17" s="151"/>
    </row>
    <row r="18" spans="1:18" ht="24.95" customHeight="1" x14ac:dyDescent="0.35">
      <c r="A18" s="828" t="s">
        <v>58</v>
      </c>
      <c r="B18" s="281">
        <v>0</v>
      </c>
      <c r="C18" s="281">
        <v>29</v>
      </c>
      <c r="D18" s="281">
        <v>29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81">
        <v>0</v>
      </c>
      <c r="O18" s="281">
        <f>SUM(D18+G18+J18)</f>
        <v>29</v>
      </c>
      <c r="P18" s="836">
        <f>SUM(N18+O18)</f>
        <v>29</v>
      </c>
      <c r="Q18" s="154"/>
      <c r="R18" s="154"/>
    </row>
    <row r="19" spans="1:18" ht="24.95" customHeight="1" thickBot="1" x14ac:dyDescent="0.4">
      <c r="A19" s="878" t="s">
        <v>6</v>
      </c>
      <c r="B19" s="832">
        <f t="shared" ref="B19:M19" si="2">B15+B17</f>
        <v>0</v>
      </c>
      <c r="C19" s="832">
        <v>29</v>
      </c>
      <c r="D19" s="832">
        <v>29</v>
      </c>
      <c r="E19" s="832">
        <f t="shared" si="2"/>
        <v>0</v>
      </c>
      <c r="F19" s="832">
        <f t="shared" si="2"/>
        <v>0</v>
      </c>
      <c r="G19" s="832">
        <f t="shared" si="2"/>
        <v>0</v>
      </c>
      <c r="H19" s="832">
        <f t="shared" si="2"/>
        <v>0</v>
      </c>
      <c r="I19" s="832">
        <f t="shared" si="2"/>
        <v>0</v>
      </c>
      <c r="J19" s="832">
        <f t="shared" si="2"/>
        <v>0</v>
      </c>
      <c r="K19" s="832">
        <f t="shared" si="2"/>
        <v>0</v>
      </c>
      <c r="L19" s="832">
        <f t="shared" si="2"/>
        <v>0</v>
      </c>
      <c r="M19" s="832">
        <f t="shared" si="2"/>
        <v>0</v>
      </c>
      <c r="N19" s="832">
        <f>SUM(N15+N17)</f>
        <v>0</v>
      </c>
      <c r="O19" s="832">
        <f>SUM(O15+O17)</f>
        <v>29</v>
      </c>
      <c r="P19" s="837">
        <f>SUM(P15+P17)</f>
        <v>29</v>
      </c>
      <c r="Q19" s="154"/>
      <c r="R19" s="154"/>
    </row>
    <row r="20" spans="1:18" ht="24.95" customHeight="1" thickBot="1" x14ac:dyDescent="0.4">
      <c r="A20" s="879" t="s">
        <v>15</v>
      </c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1"/>
      <c r="O20" s="881"/>
      <c r="P20" s="882"/>
      <c r="Q20" s="15"/>
      <c r="R20" s="15"/>
    </row>
    <row r="21" spans="1:18" s="147" customFormat="1" ht="32.25" customHeight="1" x14ac:dyDescent="0.35">
      <c r="A21" s="831" t="s">
        <v>51</v>
      </c>
      <c r="B21" s="834">
        <f>SUM(B22:B22)</f>
        <v>0</v>
      </c>
      <c r="C21" s="834">
        <f>SUM(C22:C22)</f>
        <v>0</v>
      </c>
      <c r="D21" s="834">
        <f>B21+C21</f>
        <v>0</v>
      </c>
      <c r="E21" s="834">
        <f>SUM(E22:E22)</f>
        <v>0</v>
      </c>
      <c r="F21" s="834">
        <f>SUM(F22:F22)</f>
        <v>0</v>
      </c>
      <c r="G21" s="834">
        <f>SUM(E21:F21)</f>
        <v>0</v>
      </c>
      <c r="H21" s="834">
        <f>SUM(H22:H22)</f>
        <v>0</v>
      </c>
      <c r="I21" s="834">
        <f>SUM(I22:I22)</f>
        <v>0</v>
      </c>
      <c r="J21" s="834">
        <f>H21+I21</f>
        <v>0</v>
      </c>
      <c r="K21" s="834">
        <f>SUM(K22:K22)</f>
        <v>0</v>
      </c>
      <c r="L21" s="834">
        <f>SUM(L22:L22)</f>
        <v>0</v>
      </c>
      <c r="M21" s="834">
        <f>SUM(K21:L21)</f>
        <v>0</v>
      </c>
      <c r="N21" s="871">
        <f t="shared" ref="N21:O23" si="3">B21+E21+H21+K21</f>
        <v>0</v>
      </c>
      <c r="O21" s="871">
        <f t="shared" si="3"/>
        <v>0</v>
      </c>
      <c r="P21" s="872">
        <f>N21+O21</f>
        <v>0</v>
      </c>
      <c r="Q21" s="152"/>
      <c r="R21" s="152"/>
    </row>
    <row r="22" spans="1:18" ht="32.25" customHeight="1" x14ac:dyDescent="0.35">
      <c r="A22" s="828" t="s">
        <v>58</v>
      </c>
      <c r="B22" s="282">
        <v>0</v>
      </c>
      <c r="C22" s="282">
        <v>0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5">
        <f t="shared" si="3"/>
        <v>0</v>
      </c>
      <c r="O22" s="285">
        <f t="shared" si="3"/>
        <v>0</v>
      </c>
      <c r="P22" s="839">
        <f>N22+O22</f>
        <v>0</v>
      </c>
      <c r="Q22" s="16"/>
      <c r="R22" s="16"/>
    </row>
    <row r="23" spans="1:18" s="147" customFormat="1" ht="30.75" customHeight="1" x14ac:dyDescent="0.35">
      <c r="A23" s="830" t="s">
        <v>52</v>
      </c>
      <c r="B23" s="281">
        <f>SUM(B24:B24)</f>
        <v>0</v>
      </c>
      <c r="C23" s="281">
        <f>SUM(C24:C24)</f>
        <v>0</v>
      </c>
      <c r="D23" s="281">
        <f>B23+C23</f>
        <v>0</v>
      </c>
      <c r="E23" s="281">
        <f>SUM(E24:E24)</f>
        <v>0</v>
      </c>
      <c r="F23" s="281">
        <f>SUM(F24:F24)</f>
        <v>0</v>
      </c>
      <c r="G23" s="281">
        <f>E23+F23</f>
        <v>0</v>
      </c>
      <c r="H23" s="281">
        <f>SUM(H24:H24)</f>
        <v>0</v>
      </c>
      <c r="I23" s="281">
        <f>SUM(I24:I24)</f>
        <v>0</v>
      </c>
      <c r="J23" s="281">
        <f>H23+I23</f>
        <v>0</v>
      </c>
      <c r="K23" s="281">
        <f>SUM(K24:K24)</f>
        <v>0</v>
      </c>
      <c r="L23" s="281">
        <f>SUM(L24:L24)</f>
        <v>0</v>
      </c>
      <c r="M23" s="281">
        <f>K23+L23</f>
        <v>0</v>
      </c>
      <c r="N23" s="61">
        <f t="shared" si="3"/>
        <v>0</v>
      </c>
      <c r="O23" s="61">
        <f t="shared" si="3"/>
        <v>0</v>
      </c>
      <c r="P23" s="847">
        <f>O23+N23</f>
        <v>0</v>
      </c>
      <c r="Q23" s="153"/>
      <c r="R23" s="153"/>
    </row>
    <row r="24" spans="1:18" ht="30.75" customHeight="1" thickBot="1" x14ac:dyDescent="0.4">
      <c r="A24" s="856" t="s">
        <v>58</v>
      </c>
      <c r="B24" s="857">
        <v>0</v>
      </c>
      <c r="C24" s="857">
        <v>0</v>
      </c>
      <c r="D24" s="857">
        <f>B24+C24</f>
        <v>0</v>
      </c>
      <c r="E24" s="857">
        <v>0</v>
      </c>
      <c r="F24" s="857">
        <v>0</v>
      </c>
      <c r="G24" s="857">
        <f>E24+F24</f>
        <v>0</v>
      </c>
      <c r="H24" s="857">
        <v>0</v>
      </c>
      <c r="I24" s="857">
        <v>0</v>
      </c>
      <c r="J24" s="857">
        <f>H24+I24</f>
        <v>0</v>
      </c>
      <c r="K24" s="857">
        <v>0</v>
      </c>
      <c r="L24" s="857">
        <v>0</v>
      </c>
      <c r="M24" s="857">
        <f>K24+L24</f>
        <v>0</v>
      </c>
      <c r="N24" s="858">
        <f>SUM(B24,E24,H24,K24)</f>
        <v>0</v>
      </c>
      <c r="O24" s="858">
        <f>SUM(C24,F24,I24,L24)</f>
        <v>0</v>
      </c>
      <c r="P24" s="859">
        <f>O24+N24</f>
        <v>0</v>
      </c>
      <c r="Q24" s="15"/>
      <c r="R24" s="15"/>
    </row>
    <row r="25" spans="1:18" ht="30" customHeight="1" thickBot="1" x14ac:dyDescent="0.4">
      <c r="A25" s="863" t="s">
        <v>11</v>
      </c>
      <c r="B25" s="864">
        <f t="shared" ref="B25:P25" si="4">B23+B21</f>
        <v>0</v>
      </c>
      <c r="C25" s="864">
        <f t="shared" si="4"/>
        <v>0</v>
      </c>
      <c r="D25" s="864">
        <f t="shared" si="4"/>
        <v>0</v>
      </c>
      <c r="E25" s="864">
        <f t="shared" si="4"/>
        <v>0</v>
      </c>
      <c r="F25" s="864">
        <f t="shared" si="4"/>
        <v>0</v>
      </c>
      <c r="G25" s="864">
        <f t="shared" si="4"/>
        <v>0</v>
      </c>
      <c r="H25" s="864">
        <f t="shared" si="4"/>
        <v>0</v>
      </c>
      <c r="I25" s="864">
        <f t="shared" si="4"/>
        <v>0</v>
      </c>
      <c r="J25" s="864">
        <f t="shared" si="4"/>
        <v>0</v>
      </c>
      <c r="K25" s="864">
        <f t="shared" si="4"/>
        <v>0</v>
      </c>
      <c r="L25" s="864">
        <f t="shared" si="4"/>
        <v>0</v>
      </c>
      <c r="M25" s="864">
        <f t="shared" si="4"/>
        <v>0</v>
      </c>
      <c r="N25" s="864">
        <f t="shared" si="4"/>
        <v>0</v>
      </c>
      <c r="O25" s="864">
        <f t="shared" si="4"/>
        <v>0</v>
      </c>
      <c r="P25" s="865">
        <f t="shared" si="4"/>
        <v>0</v>
      </c>
      <c r="Q25" s="17"/>
      <c r="R25" s="17"/>
    </row>
    <row r="26" spans="1:18" ht="26.25" thickBot="1" x14ac:dyDescent="0.4">
      <c r="A26" s="886" t="s">
        <v>8</v>
      </c>
      <c r="B26" s="884">
        <f>B19</f>
        <v>0</v>
      </c>
      <c r="C26" s="884">
        <f t="shared" ref="C26:P26" si="5">C19</f>
        <v>29</v>
      </c>
      <c r="D26" s="884">
        <f t="shared" si="5"/>
        <v>29</v>
      </c>
      <c r="E26" s="884">
        <f t="shared" si="5"/>
        <v>0</v>
      </c>
      <c r="F26" s="884">
        <f t="shared" si="5"/>
        <v>0</v>
      </c>
      <c r="G26" s="884">
        <f t="shared" si="5"/>
        <v>0</v>
      </c>
      <c r="H26" s="884">
        <f t="shared" si="5"/>
        <v>0</v>
      </c>
      <c r="I26" s="884">
        <f t="shared" si="5"/>
        <v>0</v>
      </c>
      <c r="J26" s="884">
        <f t="shared" si="5"/>
        <v>0</v>
      </c>
      <c r="K26" s="884">
        <f t="shared" si="5"/>
        <v>0</v>
      </c>
      <c r="L26" s="884">
        <f t="shared" si="5"/>
        <v>0</v>
      </c>
      <c r="M26" s="884">
        <f t="shared" si="5"/>
        <v>0</v>
      </c>
      <c r="N26" s="884">
        <f t="shared" si="5"/>
        <v>0</v>
      </c>
      <c r="O26" s="884">
        <f t="shared" si="5"/>
        <v>29</v>
      </c>
      <c r="P26" s="885">
        <f t="shared" si="5"/>
        <v>29</v>
      </c>
      <c r="Q26" s="10"/>
      <c r="R26" s="10"/>
    </row>
    <row r="27" spans="1:18" ht="29.25" customHeight="1" thickBot="1" x14ac:dyDescent="0.4">
      <c r="A27" s="883" t="s">
        <v>15</v>
      </c>
      <c r="B27" s="884">
        <f>B25</f>
        <v>0</v>
      </c>
      <c r="C27" s="884">
        <f t="shared" ref="C27:P27" si="6">C25</f>
        <v>0</v>
      </c>
      <c r="D27" s="884">
        <f t="shared" si="6"/>
        <v>0</v>
      </c>
      <c r="E27" s="884">
        <f t="shared" si="6"/>
        <v>0</v>
      </c>
      <c r="F27" s="884">
        <f t="shared" si="6"/>
        <v>0</v>
      </c>
      <c r="G27" s="884">
        <f t="shared" si="6"/>
        <v>0</v>
      </c>
      <c r="H27" s="884">
        <f t="shared" si="6"/>
        <v>0</v>
      </c>
      <c r="I27" s="884">
        <f t="shared" si="6"/>
        <v>0</v>
      </c>
      <c r="J27" s="884">
        <f t="shared" si="6"/>
        <v>0</v>
      </c>
      <c r="K27" s="884">
        <f t="shared" si="6"/>
        <v>0</v>
      </c>
      <c r="L27" s="884">
        <f t="shared" si="6"/>
        <v>0</v>
      </c>
      <c r="M27" s="884">
        <f t="shared" si="6"/>
        <v>0</v>
      </c>
      <c r="N27" s="884">
        <f t="shared" si="6"/>
        <v>0</v>
      </c>
      <c r="O27" s="884">
        <f t="shared" si="6"/>
        <v>0</v>
      </c>
      <c r="P27" s="885">
        <f t="shared" si="6"/>
        <v>0</v>
      </c>
      <c r="Q27" s="10"/>
      <c r="R27" s="10"/>
    </row>
    <row r="28" spans="1:18" ht="27.75" customHeight="1" thickBot="1" x14ac:dyDescent="0.4">
      <c r="A28" s="841" t="s">
        <v>12</v>
      </c>
      <c r="B28" s="842">
        <f>B26+B27</f>
        <v>0</v>
      </c>
      <c r="C28" s="842">
        <f t="shared" ref="C28:P28" si="7">C26+C27</f>
        <v>29</v>
      </c>
      <c r="D28" s="842">
        <f t="shared" si="7"/>
        <v>29</v>
      </c>
      <c r="E28" s="842">
        <f t="shared" si="7"/>
        <v>0</v>
      </c>
      <c r="F28" s="842">
        <f t="shared" si="7"/>
        <v>0</v>
      </c>
      <c r="G28" s="842">
        <f t="shared" si="7"/>
        <v>0</v>
      </c>
      <c r="H28" s="842">
        <f t="shared" si="7"/>
        <v>0</v>
      </c>
      <c r="I28" s="842">
        <f t="shared" si="7"/>
        <v>0</v>
      </c>
      <c r="J28" s="842">
        <f t="shared" si="7"/>
        <v>0</v>
      </c>
      <c r="K28" s="842">
        <f t="shared" si="7"/>
        <v>0</v>
      </c>
      <c r="L28" s="842">
        <f t="shared" si="7"/>
        <v>0</v>
      </c>
      <c r="M28" s="842">
        <f t="shared" si="7"/>
        <v>0</v>
      </c>
      <c r="N28" s="842">
        <f t="shared" si="7"/>
        <v>0</v>
      </c>
      <c r="O28" s="842">
        <f t="shared" si="7"/>
        <v>29</v>
      </c>
      <c r="P28" s="843">
        <f t="shared" si="7"/>
        <v>29</v>
      </c>
      <c r="Q28" s="10"/>
      <c r="R28" s="10"/>
    </row>
    <row r="29" spans="1:18" ht="9.75" customHeight="1" x14ac:dyDescent="0.35">
      <c r="A29" s="154"/>
      <c r="B29" s="10"/>
      <c r="C29" s="10"/>
      <c r="D29" s="10"/>
      <c r="E29" s="266"/>
      <c r="F29" s="266"/>
      <c r="G29" s="266"/>
      <c r="H29" s="266"/>
      <c r="I29" s="266"/>
      <c r="J29" s="266"/>
      <c r="K29" s="10"/>
      <c r="L29" s="10"/>
      <c r="M29" s="10"/>
      <c r="N29" s="10"/>
      <c r="O29" s="10"/>
      <c r="P29" s="10"/>
      <c r="Q29" s="12"/>
    </row>
    <row r="30" spans="1:18" ht="25.5" customHeight="1" x14ac:dyDescent="0.35">
      <c r="A30" s="1231"/>
      <c r="B30" s="1231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</row>
    <row r="31" spans="1:18" ht="21" customHeight="1" x14ac:dyDescent="0.35">
      <c r="A31" s="58"/>
      <c r="B31" s="12"/>
      <c r="C31" s="12"/>
      <c r="D31" s="12"/>
      <c r="E31" s="283"/>
      <c r="F31" s="283"/>
      <c r="G31" s="283"/>
      <c r="H31" s="283"/>
      <c r="I31" s="283"/>
      <c r="J31" s="283"/>
      <c r="K31" s="12"/>
      <c r="L31" s="12"/>
      <c r="M31" s="12"/>
      <c r="N31" s="12"/>
      <c r="O31" s="12"/>
      <c r="P31" s="12"/>
    </row>
    <row r="32" spans="1:18" x14ac:dyDescent="0.35">
      <c r="A32" s="58"/>
      <c r="B32" s="10"/>
      <c r="C32" s="10"/>
      <c r="D32" s="10"/>
      <c r="E32" s="266"/>
      <c r="F32" s="266"/>
      <c r="G32" s="266"/>
      <c r="H32" s="266"/>
      <c r="I32" s="266"/>
      <c r="J32" s="266"/>
      <c r="K32" s="10"/>
      <c r="L32" s="10"/>
      <c r="M32" s="10"/>
      <c r="N32" s="10"/>
      <c r="O32" s="10"/>
      <c r="P32" s="10"/>
    </row>
  </sheetData>
  <mergeCells count="10">
    <mergeCell ref="A30:P30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view="pageBreakPreview" topLeftCell="A4" zoomScale="50" zoomScaleNormal="50" zoomScaleSheetLayoutView="50" workbookViewId="0">
      <selection activeCell="A29" sqref="A29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1208"/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3"/>
      <c r="R1" s="13"/>
      <c r="S1" s="13"/>
      <c r="T1" s="13"/>
    </row>
    <row r="2" spans="1:42" ht="24" customHeight="1" x14ac:dyDescent="0.35">
      <c r="A2" s="1210" t="s">
        <v>87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4" customHeight="1" x14ac:dyDescent="0.35">
      <c r="A3" s="1209" t="s">
        <v>94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014"/>
      <c r="R3" s="1014"/>
    </row>
    <row r="4" spans="1:42" ht="24" customHeight="1" thickBot="1" x14ac:dyDescent="0.4">
      <c r="A4" s="6"/>
    </row>
    <row r="5" spans="1:42" ht="27.75" customHeight="1" thickBot="1" x14ac:dyDescent="0.4">
      <c r="A5" s="1204" t="s">
        <v>7</v>
      </c>
      <c r="B5" s="1212" t="s">
        <v>0</v>
      </c>
      <c r="C5" s="1213"/>
      <c r="D5" s="1214"/>
      <c r="E5" s="1212" t="s">
        <v>1</v>
      </c>
      <c r="F5" s="1213"/>
      <c r="G5" s="1214"/>
      <c r="H5" s="1212" t="s">
        <v>2</v>
      </c>
      <c r="I5" s="1213"/>
      <c r="J5" s="1214"/>
      <c r="K5" s="1212" t="s">
        <v>3</v>
      </c>
      <c r="L5" s="1213"/>
      <c r="M5" s="1214"/>
      <c r="N5" s="1215" t="s">
        <v>22</v>
      </c>
      <c r="O5" s="1216"/>
      <c r="P5" s="1217"/>
      <c r="Q5" s="14"/>
      <c r="R5" s="14"/>
    </row>
    <row r="6" spans="1:42" ht="54" customHeight="1" thickBot="1" x14ac:dyDescent="0.4">
      <c r="A6" s="1205"/>
      <c r="B6" s="96" t="s">
        <v>16</v>
      </c>
      <c r="C6" s="96" t="s">
        <v>17</v>
      </c>
      <c r="D6" s="97" t="s">
        <v>4</v>
      </c>
      <c r="E6" s="96" t="s">
        <v>16</v>
      </c>
      <c r="F6" s="96" t="s">
        <v>17</v>
      </c>
      <c r="G6" s="97" t="s">
        <v>4</v>
      </c>
      <c r="H6" s="96" t="s">
        <v>16</v>
      </c>
      <c r="I6" s="96" t="s">
        <v>17</v>
      </c>
      <c r="J6" s="97" t="s">
        <v>4</v>
      </c>
      <c r="K6" s="96" t="s">
        <v>16</v>
      </c>
      <c r="L6" s="96" t="s">
        <v>17</v>
      </c>
      <c r="M6" s="97" t="s">
        <v>4</v>
      </c>
      <c r="N6" s="96" t="s">
        <v>16</v>
      </c>
      <c r="O6" s="96" t="s">
        <v>17</v>
      </c>
      <c r="P6" s="30" t="s">
        <v>4</v>
      </c>
      <c r="Q6" s="14"/>
      <c r="R6" s="14"/>
    </row>
    <row r="7" spans="1:42" ht="27" customHeight="1" thickBot="1" x14ac:dyDescent="0.4">
      <c r="A7" s="98"/>
      <c r="B7" s="99"/>
      <c r="C7" s="100"/>
      <c r="D7" s="101"/>
      <c r="E7" s="99"/>
      <c r="F7" s="100"/>
      <c r="G7" s="101"/>
      <c r="H7" s="99"/>
      <c r="I7" s="100"/>
      <c r="J7" s="101"/>
      <c r="K7" s="102"/>
      <c r="L7" s="100"/>
      <c r="M7" s="101"/>
      <c r="N7" s="103"/>
      <c r="O7" s="104"/>
      <c r="P7" s="105"/>
      <c r="Q7" s="14"/>
      <c r="R7" s="14"/>
    </row>
    <row r="8" spans="1:42" ht="27" customHeight="1" x14ac:dyDescent="0.35">
      <c r="A8" s="23" t="s">
        <v>13</v>
      </c>
      <c r="B8" s="106"/>
      <c r="C8" s="107"/>
      <c r="D8" s="108"/>
      <c r="E8" s="109"/>
      <c r="F8" s="107"/>
      <c r="G8" s="110"/>
      <c r="H8" s="106"/>
      <c r="I8" s="107"/>
      <c r="J8" s="108"/>
      <c r="K8" s="109"/>
      <c r="L8" s="107"/>
      <c r="M8" s="110"/>
      <c r="N8" s="111"/>
      <c r="O8" s="107"/>
      <c r="P8" s="112"/>
      <c r="Q8" s="14"/>
      <c r="R8" s="14"/>
    </row>
    <row r="9" spans="1:42" ht="27" customHeight="1" x14ac:dyDescent="0.35">
      <c r="A9" s="113" t="s">
        <v>51</v>
      </c>
      <c r="B9" s="114">
        <v>5</v>
      </c>
      <c r="C9" s="114">
        <v>9</v>
      </c>
      <c r="D9" s="114">
        <v>14</v>
      </c>
      <c r="E9" s="114">
        <v>16</v>
      </c>
      <c r="F9" s="114">
        <v>4</v>
      </c>
      <c r="G9" s="114">
        <v>20</v>
      </c>
      <c r="H9" s="114">
        <v>14</v>
      </c>
      <c r="I9" s="114">
        <v>1</v>
      </c>
      <c r="J9" s="114">
        <v>15</v>
      </c>
      <c r="K9" s="114">
        <v>0</v>
      </c>
      <c r="L9" s="114">
        <v>0</v>
      </c>
      <c r="M9" s="114">
        <v>0</v>
      </c>
      <c r="N9" s="114">
        <v>35</v>
      </c>
      <c r="O9" s="114">
        <v>14</v>
      </c>
      <c r="P9" s="114">
        <v>49</v>
      </c>
      <c r="Q9" s="14"/>
      <c r="R9" s="14"/>
    </row>
    <row r="10" spans="1:42" ht="27" customHeight="1" x14ac:dyDescent="0.35">
      <c r="A10" s="74" t="s">
        <v>26</v>
      </c>
      <c r="B10" s="1018">
        <v>0</v>
      </c>
      <c r="C10" s="282">
        <v>0</v>
      </c>
      <c r="D10" s="1019">
        <v>0</v>
      </c>
      <c r="E10" s="1020">
        <v>0</v>
      </c>
      <c r="F10" s="282">
        <v>0</v>
      </c>
      <c r="G10" s="1021">
        <v>0</v>
      </c>
      <c r="H10" s="1018">
        <v>1</v>
      </c>
      <c r="I10" s="282">
        <v>0</v>
      </c>
      <c r="J10" s="1019">
        <v>1</v>
      </c>
      <c r="K10" s="1020">
        <v>0</v>
      </c>
      <c r="L10" s="282">
        <v>0</v>
      </c>
      <c r="M10" s="282">
        <v>0</v>
      </c>
      <c r="N10" s="62">
        <v>1</v>
      </c>
      <c r="O10" s="61">
        <v>0</v>
      </c>
      <c r="P10" s="123">
        <v>1</v>
      </c>
      <c r="Q10" s="14"/>
      <c r="R10" s="14"/>
    </row>
    <row r="11" spans="1:42" ht="27" customHeight="1" x14ac:dyDescent="0.35">
      <c r="A11" s="74" t="s">
        <v>27</v>
      </c>
      <c r="B11" s="1018">
        <v>0</v>
      </c>
      <c r="C11" s="282">
        <v>0</v>
      </c>
      <c r="D11" s="1019">
        <v>0</v>
      </c>
      <c r="E11" s="1020">
        <v>5</v>
      </c>
      <c r="F11" s="282">
        <v>0</v>
      </c>
      <c r="G11" s="1021">
        <v>5</v>
      </c>
      <c r="H11" s="1018">
        <v>6</v>
      </c>
      <c r="I11" s="282">
        <v>0</v>
      </c>
      <c r="J11" s="1019">
        <v>6</v>
      </c>
      <c r="K11" s="1020">
        <v>0</v>
      </c>
      <c r="L11" s="282">
        <v>0</v>
      </c>
      <c r="M11" s="282">
        <v>0</v>
      </c>
      <c r="N11" s="62">
        <v>11</v>
      </c>
      <c r="O11" s="61">
        <v>0</v>
      </c>
      <c r="P11" s="123">
        <v>11</v>
      </c>
      <c r="Q11" s="14"/>
      <c r="R11" s="14"/>
    </row>
    <row r="12" spans="1:42" ht="27" customHeight="1" x14ac:dyDescent="0.35">
      <c r="A12" s="74" t="s">
        <v>28</v>
      </c>
      <c r="B12" s="1018">
        <v>0</v>
      </c>
      <c r="C12" s="282">
        <v>3</v>
      </c>
      <c r="D12" s="1019">
        <v>3</v>
      </c>
      <c r="E12" s="1020">
        <v>5</v>
      </c>
      <c r="F12" s="282">
        <v>2</v>
      </c>
      <c r="G12" s="1021">
        <v>7</v>
      </c>
      <c r="H12" s="1018">
        <v>0</v>
      </c>
      <c r="I12" s="282">
        <v>0</v>
      </c>
      <c r="J12" s="1019">
        <v>0</v>
      </c>
      <c r="K12" s="1020">
        <v>0</v>
      </c>
      <c r="L12" s="282">
        <v>0</v>
      </c>
      <c r="M12" s="282">
        <v>0</v>
      </c>
      <c r="N12" s="62">
        <v>5</v>
      </c>
      <c r="O12" s="61">
        <v>5</v>
      </c>
      <c r="P12" s="123">
        <v>10</v>
      </c>
      <c r="Q12" s="14"/>
      <c r="R12" s="14"/>
    </row>
    <row r="13" spans="1:42" ht="27" customHeight="1" x14ac:dyDescent="0.35">
      <c r="A13" s="74" t="s">
        <v>45</v>
      </c>
      <c r="B13" s="1018">
        <v>5</v>
      </c>
      <c r="C13" s="282">
        <v>6</v>
      </c>
      <c r="D13" s="1019">
        <v>11</v>
      </c>
      <c r="E13" s="1020">
        <v>6</v>
      </c>
      <c r="F13" s="282">
        <v>2</v>
      </c>
      <c r="G13" s="1021">
        <v>8</v>
      </c>
      <c r="H13" s="1018">
        <v>7</v>
      </c>
      <c r="I13" s="282">
        <v>1</v>
      </c>
      <c r="J13" s="1019">
        <v>8</v>
      </c>
      <c r="K13" s="1020">
        <v>0</v>
      </c>
      <c r="L13" s="282">
        <v>0</v>
      </c>
      <c r="M13" s="282">
        <v>0</v>
      </c>
      <c r="N13" s="62">
        <v>18</v>
      </c>
      <c r="O13" s="61">
        <v>9</v>
      </c>
      <c r="P13" s="123">
        <v>27</v>
      </c>
      <c r="Q13" s="14"/>
      <c r="R13" s="14"/>
    </row>
    <row r="14" spans="1:42" ht="27" customHeight="1" x14ac:dyDescent="0.35">
      <c r="A14" s="124" t="s">
        <v>52</v>
      </c>
      <c r="B14" s="364">
        <v>38</v>
      </c>
      <c r="C14" s="125">
        <v>49</v>
      </c>
      <c r="D14" s="125">
        <v>87</v>
      </c>
      <c r="E14" s="125">
        <v>53</v>
      </c>
      <c r="F14" s="125">
        <v>31</v>
      </c>
      <c r="G14" s="125">
        <v>84</v>
      </c>
      <c r="H14" s="125">
        <v>44</v>
      </c>
      <c r="I14" s="125">
        <v>6</v>
      </c>
      <c r="J14" s="125">
        <v>50</v>
      </c>
      <c r="K14" s="125">
        <v>43</v>
      </c>
      <c r="L14" s="125">
        <v>0</v>
      </c>
      <c r="M14" s="125">
        <v>43</v>
      </c>
      <c r="N14" s="125">
        <v>178</v>
      </c>
      <c r="O14" s="125">
        <v>86</v>
      </c>
      <c r="P14" s="125">
        <v>264</v>
      </c>
      <c r="Q14" s="14"/>
      <c r="R14" s="14"/>
    </row>
    <row r="15" spans="1:42" ht="27" customHeight="1" x14ac:dyDescent="0.35">
      <c r="A15" s="74" t="s">
        <v>26</v>
      </c>
      <c r="B15" s="1022">
        <v>0</v>
      </c>
      <c r="C15" s="281">
        <v>0</v>
      </c>
      <c r="D15" s="836">
        <v>0</v>
      </c>
      <c r="E15" s="1023">
        <v>0</v>
      </c>
      <c r="F15" s="281">
        <v>0</v>
      </c>
      <c r="G15" s="1024">
        <v>0</v>
      </c>
      <c r="H15" s="1022">
        <v>0</v>
      </c>
      <c r="I15" s="281">
        <v>0</v>
      </c>
      <c r="J15" s="836">
        <v>0</v>
      </c>
      <c r="K15" s="1023">
        <v>7</v>
      </c>
      <c r="L15" s="281">
        <v>0</v>
      </c>
      <c r="M15" s="281">
        <v>7</v>
      </c>
      <c r="N15" s="62">
        <v>7</v>
      </c>
      <c r="O15" s="61">
        <v>0</v>
      </c>
      <c r="P15" s="123">
        <v>7</v>
      </c>
      <c r="Q15" s="14"/>
      <c r="R15" s="14"/>
    </row>
    <row r="16" spans="1:42" ht="27" customHeight="1" x14ac:dyDescent="0.35">
      <c r="A16" s="74" t="s">
        <v>27</v>
      </c>
      <c r="B16" s="1022">
        <v>0</v>
      </c>
      <c r="C16" s="281">
        <v>0</v>
      </c>
      <c r="D16" s="836">
        <v>0</v>
      </c>
      <c r="E16" s="1023">
        <v>20</v>
      </c>
      <c r="F16" s="281">
        <v>15</v>
      </c>
      <c r="G16" s="1024">
        <v>35</v>
      </c>
      <c r="H16" s="1022">
        <v>30</v>
      </c>
      <c r="I16" s="281">
        <v>2</v>
      </c>
      <c r="J16" s="836">
        <v>32</v>
      </c>
      <c r="K16" s="1023">
        <v>25</v>
      </c>
      <c r="L16" s="281">
        <v>0</v>
      </c>
      <c r="M16" s="281">
        <v>25</v>
      </c>
      <c r="N16" s="62">
        <v>75</v>
      </c>
      <c r="O16" s="61">
        <v>17</v>
      </c>
      <c r="P16" s="123">
        <v>92</v>
      </c>
      <c r="Q16" s="14"/>
      <c r="R16" s="14"/>
    </row>
    <row r="17" spans="1:18" ht="27" customHeight="1" x14ac:dyDescent="0.35">
      <c r="A17" s="74" t="s">
        <v>28</v>
      </c>
      <c r="B17" s="1022">
        <v>15</v>
      </c>
      <c r="C17" s="281">
        <v>21</v>
      </c>
      <c r="D17" s="836">
        <v>36</v>
      </c>
      <c r="E17" s="1023">
        <v>10</v>
      </c>
      <c r="F17" s="281">
        <v>9</v>
      </c>
      <c r="G17" s="1024">
        <v>19</v>
      </c>
      <c r="H17" s="1022">
        <v>0</v>
      </c>
      <c r="I17" s="281">
        <v>0</v>
      </c>
      <c r="J17" s="836">
        <v>0</v>
      </c>
      <c r="K17" s="1023">
        <v>0</v>
      </c>
      <c r="L17" s="281">
        <v>0</v>
      </c>
      <c r="M17" s="281">
        <v>0</v>
      </c>
      <c r="N17" s="62">
        <v>25</v>
      </c>
      <c r="O17" s="61">
        <v>30</v>
      </c>
      <c r="P17" s="123">
        <v>55</v>
      </c>
      <c r="Q17" s="14"/>
      <c r="R17" s="14"/>
    </row>
    <row r="18" spans="1:18" ht="27" customHeight="1" thickBot="1" x14ac:dyDescent="0.4">
      <c r="A18" s="74" t="s">
        <v>45</v>
      </c>
      <c r="B18" s="1018">
        <v>23</v>
      </c>
      <c r="C18" s="282">
        <v>28</v>
      </c>
      <c r="D18" s="1019">
        <v>51</v>
      </c>
      <c r="E18" s="1020">
        <v>23</v>
      </c>
      <c r="F18" s="282">
        <v>7</v>
      </c>
      <c r="G18" s="1021">
        <v>30</v>
      </c>
      <c r="H18" s="1018">
        <v>14</v>
      </c>
      <c r="I18" s="282">
        <v>4</v>
      </c>
      <c r="J18" s="1019">
        <v>18</v>
      </c>
      <c r="K18" s="1020">
        <v>11</v>
      </c>
      <c r="L18" s="282">
        <v>0</v>
      </c>
      <c r="M18" s="282">
        <v>11</v>
      </c>
      <c r="N18" s="62">
        <v>71</v>
      </c>
      <c r="O18" s="61">
        <v>39</v>
      </c>
      <c r="P18" s="123">
        <v>110</v>
      </c>
      <c r="Q18" s="14"/>
      <c r="R18" s="14"/>
    </row>
    <row r="19" spans="1:18" ht="27" customHeight="1" thickBot="1" x14ac:dyDescent="0.4">
      <c r="A19" s="19" t="s">
        <v>10</v>
      </c>
      <c r="B19" s="131">
        <v>43</v>
      </c>
      <c r="C19" s="131">
        <v>58</v>
      </c>
      <c r="D19" s="131">
        <v>101</v>
      </c>
      <c r="E19" s="131">
        <v>69</v>
      </c>
      <c r="F19" s="131">
        <v>35</v>
      </c>
      <c r="G19" s="131">
        <v>104</v>
      </c>
      <c r="H19" s="131">
        <v>58</v>
      </c>
      <c r="I19" s="131">
        <v>7</v>
      </c>
      <c r="J19" s="131">
        <v>65</v>
      </c>
      <c r="K19" s="131">
        <v>43</v>
      </c>
      <c r="L19" s="131">
        <v>0</v>
      </c>
      <c r="M19" s="131">
        <v>43</v>
      </c>
      <c r="N19" s="131">
        <v>213</v>
      </c>
      <c r="O19" s="131">
        <v>100</v>
      </c>
      <c r="P19" s="363">
        <v>313</v>
      </c>
      <c r="Q19" s="14"/>
      <c r="R19" s="14"/>
    </row>
    <row r="20" spans="1:18" ht="25.5" customHeight="1" thickBot="1" x14ac:dyDescent="0.4">
      <c r="A20" s="19" t="s">
        <v>14</v>
      </c>
      <c r="B20" s="81"/>
      <c r="C20" s="32"/>
      <c r="D20" s="82"/>
      <c r="E20" s="33"/>
      <c r="F20" s="33"/>
      <c r="G20" s="37"/>
      <c r="H20" s="63"/>
      <c r="I20" s="33"/>
      <c r="J20" s="34"/>
      <c r="K20" s="33"/>
      <c r="L20" s="33"/>
      <c r="M20" s="34"/>
      <c r="N20" s="59"/>
      <c r="O20" s="32"/>
      <c r="P20" s="34"/>
      <c r="Q20" s="14"/>
      <c r="R20" s="14"/>
    </row>
    <row r="21" spans="1:18" ht="24.95" customHeight="1" thickBot="1" x14ac:dyDescent="0.4">
      <c r="A21" s="19" t="s">
        <v>9</v>
      </c>
      <c r="B21" s="7"/>
      <c r="C21" s="3"/>
      <c r="D21" s="4"/>
      <c r="E21" s="9"/>
      <c r="F21" s="3"/>
      <c r="G21" s="8"/>
      <c r="H21" s="7"/>
      <c r="I21" s="3"/>
      <c r="J21" s="4"/>
      <c r="K21" s="9"/>
      <c r="L21" s="3"/>
      <c r="M21" s="4"/>
      <c r="N21" s="132"/>
      <c r="O21" s="95"/>
      <c r="P21" s="60"/>
      <c r="Q21" s="11"/>
      <c r="R21" s="11"/>
    </row>
    <row r="22" spans="1:18" ht="24.95" customHeight="1" thickBot="1" x14ac:dyDescent="0.4">
      <c r="A22" s="1067" t="s">
        <v>51</v>
      </c>
      <c r="B22" s="1050">
        <v>5</v>
      </c>
      <c r="C22" s="1050">
        <v>9</v>
      </c>
      <c r="D22" s="1050">
        <v>14</v>
      </c>
      <c r="E22" s="1050">
        <v>16</v>
      </c>
      <c r="F22" s="1050">
        <v>4</v>
      </c>
      <c r="G22" s="1050">
        <v>20</v>
      </c>
      <c r="H22" s="1050">
        <v>14</v>
      </c>
      <c r="I22" s="1050">
        <v>1</v>
      </c>
      <c r="J22" s="1050">
        <v>15</v>
      </c>
      <c r="K22" s="1050">
        <v>0</v>
      </c>
      <c r="L22" s="1050">
        <v>0</v>
      </c>
      <c r="M22" s="1050">
        <v>0</v>
      </c>
      <c r="N22" s="1050">
        <v>35</v>
      </c>
      <c r="O22" s="1050">
        <v>14</v>
      </c>
      <c r="P22" s="1068">
        <v>49</v>
      </c>
      <c r="Q22" s="154"/>
      <c r="R22" s="154"/>
    </row>
    <row r="23" spans="1:18" ht="24.95" customHeight="1" x14ac:dyDescent="0.35">
      <c r="A23" s="1038" t="s">
        <v>26</v>
      </c>
      <c r="B23" s="1060">
        <v>0</v>
      </c>
      <c r="C23" s="873">
        <v>0</v>
      </c>
      <c r="D23" s="1061">
        <v>0</v>
      </c>
      <c r="E23" s="1062">
        <v>0</v>
      </c>
      <c r="F23" s="873">
        <v>0</v>
      </c>
      <c r="G23" s="1063">
        <v>0</v>
      </c>
      <c r="H23" s="1060">
        <v>1</v>
      </c>
      <c r="I23" s="873">
        <v>0</v>
      </c>
      <c r="J23" s="1061">
        <v>1</v>
      </c>
      <c r="K23" s="1062">
        <v>0</v>
      </c>
      <c r="L23" s="873">
        <v>0</v>
      </c>
      <c r="M23" s="873">
        <v>0</v>
      </c>
      <c r="N23" s="1064">
        <v>1</v>
      </c>
      <c r="O23" s="1065">
        <v>0</v>
      </c>
      <c r="P23" s="1066">
        <v>1</v>
      </c>
      <c r="Q23" s="154"/>
      <c r="R23" s="154"/>
    </row>
    <row r="24" spans="1:18" ht="24.95" customHeight="1" x14ac:dyDescent="0.35">
      <c r="A24" s="74" t="s">
        <v>27</v>
      </c>
      <c r="B24" s="1018">
        <v>0</v>
      </c>
      <c r="C24" s="282">
        <v>0</v>
      </c>
      <c r="D24" s="1019">
        <v>0</v>
      </c>
      <c r="E24" s="1020">
        <v>5</v>
      </c>
      <c r="F24" s="282">
        <v>0</v>
      </c>
      <c r="G24" s="1021">
        <v>5</v>
      </c>
      <c r="H24" s="1018">
        <v>6</v>
      </c>
      <c r="I24" s="282">
        <v>0</v>
      </c>
      <c r="J24" s="1019">
        <v>6</v>
      </c>
      <c r="K24" s="1020">
        <v>0</v>
      </c>
      <c r="L24" s="282">
        <v>0</v>
      </c>
      <c r="M24" s="282">
        <v>0</v>
      </c>
      <c r="N24" s="62">
        <v>11</v>
      </c>
      <c r="O24" s="61">
        <v>0</v>
      </c>
      <c r="P24" s="123">
        <v>11</v>
      </c>
      <c r="Q24" s="154"/>
      <c r="R24" s="154"/>
    </row>
    <row r="25" spans="1:18" ht="24.95" customHeight="1" x14ac:dyDescent="0.35">
      <c r="A25" s="74" t="s">
        <v>28</v>
      </c>
      <c r="B25" s="1018">
        <v>0</v>
      </c>
      <c r="C25" s="282">
        <v>3</v>
      </c>
      <c r="D25" s="1019">
        <v>3</v>
      </c>
      <c r="E25" s="1020">
        <v>5</v>
      </c>
      <c r="F25" s="282">
        <v>2</v>
      </c>
      <c r="G25" s="1021">
        <v>7</v>
      </c>
      <c r="H25" s="1018">
        <v>0</v>
      </c>
      <c r="I25" s="282">
        <v>0</v>
      </c>
      <c r="J25" s="1019">
        <v>0</v>
      </c>
      <c r="K25" s="1020">
        <v>0</v>
      </c>
      <c r="L25" s="282">
        <v>0</v>
      </c>
      <c r="M25" s="282">
        <v>0</v>
      </c>
      <c r="N25" s="62">
        <v>5</v>
      </c>
      <c r="O25" s="61">
        <v>5</v>
      </c>
      <c r="P25" s="123">
        <v>10</v>
      </c>
      <c r="Q25" s="154"/>
      <c r="R25" s="154"/>
    </row>
    <row r="26" spans="1:18" ht="24.95" customHeight="1" x14ac:dyDescent="0.35">
      <c r="A26" s="74" t="s">
        <v>45</v>
      </c>
      <c r="B26" s="1018">
        <v>5</v>
      </c>
      <c r="C26" s="282">
        <v>6</v>
      </c>
      <c r="D26" s="1019">
        <v>11</v>
      </c>
      <c r="E26" s="1020">
        <v>6</v>
      </c>
      <c r="F26" s="282">
        <v>2</v>
      </c>
      <c r="G26" s="1021">
        <v>8</v>
      </c>
      <c r="H26" s="1018">
        <v>7</v>
      </c>
      <c r="I26" s="282">
        <v>1</v>
      </c>
      <c r="J26" s="1019">
        <v>8</v>
      </c>
      <c r="K26" s="1020">
        <v>0</v>
      </c>
      <c r="L26" s="282">
        <v>0</v>
      </c>
      <c r="M26" s="282">
        <v>0</v>
      </c>
      <c r="N26" s="62">
        <v>18</v>
      </c>
      <c r="O26" s="61">
        <v>9</v>
      </c>
      <c r="P26" s="123">
        <v>27</v>
      </c>
      <c r="Q26" s="154"/>
      <c r="R26" s="154"/>
    </row>
    <row r="27" spans="1:18" ht="24.95" customHeight="1" x14ac:dyDescent="0.35">
      <c r="A27" s="1069" t="s">
        <v>52</v>
      </c>
      <c r="B27" s="364">
        <v>38</v>
      </c>
      <c r="C27" s="125">
        <v>49</v>
      </c>
      <c r="D27" s="125">
        <v>87</v>
      </c>
      <c r="E27" s="125">
        <v>53</v>
      </c>
      <c r="F27" s="125">
        <v>31</v>
      </c>
      <c r="G27" s="125">
        <v>84</v>
      </c>
      <c r="H27" s="125">
        <v>44</v>
      </c>
      <c r="I27" s="125">
        <v>6</v>
      </c>
      <c r="J27" s="125">
        <v>50</v>
      </c>
      <c r="K27" s="125">
        <v>43</v>
      </c>
      <c r="L27" s="125">
        <v>0</v>
      </c>
      <c r="M27" s="125">
        <v>43</v>
      </c>
      <c r="N27" s="125">
        <v>178</v>
      </c>
      <c r="O27" s="125">
        <v>86</v>
      </c>
      <c r="P27" s="125">
        <v>264</v>
      </c>
      <c r="Q27" s="154"/>
      <c r="R27" s="154"/>
    </row>
    <row r="28" spans="1:18" ht="24.95" customHeight="1" x14ac:dyDescent="0.35">
      <c r="A28" s="74" t="s">
        <v>26</v>
      </c>
      <c r="B28" s="1022">
        <v>0</v>
      </c>
      <c r="C28" s="281">
        <v>0</v>
      </c>
      <c r="D28" s="836">
        <v>0</v>
      </c>
      <c r="E28" s="1023">
        <v>0</v>
      </c>
      <c r="F28" s="281">
        <v>0</v>
      </c>
      <c r="G28" s="1024">
        <v>0</v>
      </c>
      <c r="H28" s="1022">
        <v>0</v>
      </c>
      <c r="I28" s="281">
        <v>0</v>
      </c>
      <c r="J28" s="836">
        <v>0</v>
      </c>
      <c r="K28" s="1023">
        <v>7</v>
      </c>
      <c r="L28" s="281">
        <v>0</v>
      </c>
      <c r="M28" s="281">
        <v>7</v>
      </c>
      <c r="N28" s="62">
        <v>7</v>
      </c>
      <c r="O28" s="61">
        <v>0</v>
      </c>
      <c r="P28" s="123">
        <v>7</v>
      </c>
      <c r="Q28" s="154"/>
      <c r="R28" s="154"/>
    </row>
    <row r="29" spans="1:18" ht="24.95" customHeight="1" x14ac:dyDescent="0.35">
      <c r="A29" s="74" t="s">
        <v>27</v>
      </c>
      <c r="B29" s="1022">
        <v>0</v>
      </c>
      <c r="C29" s="281">
        <v>0</v>
      </c>
      <c r="D29" s="836">
        <v>0</v>
      </c>
      <c r="E29" s="1023">
        <v>20</v>
      </c>
      <c r="F29" s="281">
        <v>15</v>
      </c>
      <c r="G29" s="1024">
        <v>35</v>
      </c>
      <c r="H29" s="1022">
        <v>30</v>
      </c>
      <c r="I29" s="281">
        <v>2</v>
      </c>
      <c r="J29" s="836">
        <v>32</v>
      </c>
      <c r="K29" s="1023">
        <v>25</v>
      </c>
      <c r="L29" s="281">
        <v>0</v>
      </c>
      <c r="M29" s="281">
        <v>25</v>
      </c>
      <c r="N29" s="62">
        <v>75</v>
      </c>
      <c r="O29" s="61">
        <v>17</v>
      </c>
      <c r="P29" s="123">
        <v>92</v>
      </c>
      <c r="Q29" s="154"/>
      <c r="R29" s="154"/>
    </row>
    <row r="30" spans="1:18" ht="24.95" customHeight="1" x14ac:dyDescent="0.35">
      <c r="A30" s="74" t="s">
        <v>28</v>
      </c>
      <c r="B30" s="1022">
        <v>15</v>
      </c>
      <c r="C30" s="281">
        <v>21</v>
      </c>
      <c r="D30" s="836">
        <v>36</v>
      </c>
      <c r="E30" s="1023">
        <v>10</v>
      </c>
      <c r="F30" s="281">
        <v>9</v>
      </c>
      <c r="G30" s="1024">
        <v>19</v>
      </c>
      <c r="H30" s="1022">
        <v>0</v>
      </c>
      <c r="I30" s="281">
        <v>0</v>
      </c>
      <c r="J30" s="836">
        <v>0</v>
      </c>
      <c r="K30" s="1023">
        <v>0</v>
      </c>
      <c r="L30" s="281">
        <v>0</v>
      </c>
      <c r="M30" s="281">
        <v>0</v>
      </c>
      <c r="N30" s="62">
        <v>25</v>
      </c>
      <c r="O30" s="61">
        <v>30</v>
      </c>
      <c r="P30" s="123">
        <v>55</v>
      </c>
      <c r="Q30" s="154"/>
      <c r="R30" s="154"/>
    </row>
    <row r="31" spans="1:18" ht="24.95" customHeight="1" thickBot="1" x14ac:dyDescent="0.4">
      <c r="A31" s="74" t="s">
        <v>45</v>
      </c>
      <c r="B31" s="1018">
        <v>23</v>
      </c>
      <c r="C31" s="282">
        <v>28</v>
      </c>
      <c r="D31" s="1019">
        <v>51</v>
      </c>
      <c r="E31" s="1020">
        <v>23</v>
      </c>
      <c r="F31" s="282">
        <v>7</v>
      </c>
      <c r="G31" s="1021">
        <v>30</v>
      </c>
      <c r="H31" s="1018">
        <v>14</v>
      </c>
      <c r="I31" s="282">
        <v>4</v>
      </c>
      <c r="J31" s="1019">
        <v>18</v>
      </c>
      <c r="K31" s="1020">
        <v>11</v>
      </c>
      <c r="L31" s="282">
        <v>0</v>
      </c>
      <c r="M31" s="282">
        <v>11</v>
      </c>
      <c r="N31" s="62">
        <v>71</v>
      </c>
      <c r="O31" s="61">
        <v>39</v>
      </c>
      <c r="P31" s="123">
        <v>110</v>
      </c>
      <c r="Q31" s="154"/>
      <c r="R31" s="154"/>
    </row>
    <row r="32" spans="1:18" ht="24.95" customHeight="1" thickBot="1" x14ac:dyDescent="0.4">
      <c r="A32" s="1" t="s">
        <v>6</v>
      </c>
      <c r="B32" s="131">
        <v>43</v>
      </c>
      <c r="C32" s="131">
        <v>58</v>
      </c>
      <c r="D32" s="131">
        <v>101</v>
      </c>
      <c r="E32" s="131">
        <v>69</v>
      </c>
      <c r="F32" s="131">
        <v>35</v>
      </c>
      <c r="G32" s="131">
        <v>104</v>
      </c>
      <c r="H32" s="131">
        <v>58</v>
      </c>
      <c r="I32" s="131">
        <v>7</v>
      </c>
      <c r="J32" s="131">
        <v>65</v>
      </c>
      <c r="K32" s="131">
        <v>43</v>
      </c>
      <c r="L32" s="131">
        <v>0</v>
      </c>
      <c r="M32" s="131">
        <v>43</v>
      </c>
      <c r="N32" s="131">
        <v>213</v>
      </c>
      <c r="O32" s="131">
        <v>100</v>
      </c>
      <c r="P32" s="363">
        <v>313</v>
      </c>
      <c r="Q32" s="154"/>
      <c r="R32" s="154"/>
    </row>
    <row r="33" spans="1:18" ht="32.25" customHeight="1" thickBot="1" x14ac:dyDescent="0.4">
      <c r="A33" s="18" t="s">
        <v>15</v>
      </c>
      <c r="B33" s="1026"/>
      <c r="C33" s="1027"/>
      <c r="D33" s="1028"/>
      <c r="E33" s="1029"/>
      <c r="F33" s="1027"/>
      <c r="G33" s="1030"/>
      <c r="H33" s="7"/>
      <c r="I33" s="3"/>
      <c r="J33" s="1031"/>
      <c r="K33" s="9"/>
      <c r="L33" s="3"/>
      <c r="M33" s="1034"/>
      <c r="N33" s="1035"/>
      <c r="O33" s="1036"/>
      <c r="P33" s="1037"/>
      <c r="Q33" s="15"/>
      <c r="R33" s="15"/>
    </row>
    <row r="34" spans="1:18" ht="32.25" customHeight="1" thickBot="1" x14ac:dyDescent="0.4">
      <c r="A34" s="1049" t="s">
        <v>51</v>
      </c>
      <c r="B34" s="1050">
        <v>0</v>
      </c>
      <c r="C34" s="1051">
        <v>0</v>
      </c>
      <c r="D34" s="1052">
        <f>C34+B34</f>
        <v>0</v>
      </c>
      <c r="E34" s="1053">
        <v>0</v>
      </c>
      <c r="F34" s="1051">
        <v>0</v>
      </c>
      <c r="G34" s="1053">
        <f>SUM(E34:F34)</f>
        <v>0</v>
      </c>
      <c r="H34" s="1054">
        <v>0</v>
      </c>
      <c r="I34" s="1051">
        <v>0</v>
      </c>
      <c r="J34" s="1055">
        <f>H34+I34</f>
        <v>0</v>
      </c>
      <c r="K34" s="1053">
        <v>0</v>
      </c>
      <c r="L34" s="1051">
        <v>0</v>
      </c>
      <c r="M34" s="1056">
        <f>SUM(K34:L34)</f>
        <v>0</v>
      </c>
      <c r="N34" s="1057">
        <f>B34+E34+H34+K34</f>
        <v>0</v>
      </c>
      <c r="O34" s="1058">
        <f>C34+F34+I34+L34</f>
        <v>0</v>
      </c>
      <c r="P34" s="1059">
        <f>SUM(N34:O34)</f>
        <v>0</v>
      </c>
      <c r="Q34" s="16"/>
      <c r="R34" s="16"/>
    </row>
    <row r="35" spans="1:18" ht="32.25" customHeight="1" x14ac:dyDescent="0.35">
      <c r="A35" s="1038" t="s">
        <v>26</v>
      </c>
      <c r="B35" s="1039">
        <v>0</v>
      </c>
      <c r="C35" s="1040">
        <v>0</v>
      </c>
      <c r="D35" s="1041">
        <v>0</v>
      </c>
      <c r="E35" s="1042">
        <v>0</v>
      </c>
      <c r="F35" s="1040">
        <v>0</v>
      </c>
      <c r="G35" s="1042">
        <v>0</v>
      </c>
      <c r="H35" s="1043">
        <v>0</v>
      </c>
      <c r="I35" s="1040">
        <v>0</v>
      </c>
      <c r="J35" s="1044">
        <v>0</v>
      </c>
      <c r="K35" s="1042">
        <v>0</v>
      </c>
      <c r="L35" s="1040">
        <v>0</v>
      </c>
      <c r="M35" s="1045">
        <v>0</v>
      </c>
      <c r="N35" s="1046">
        <v>0</v>
      </c>
      <c r="O35" s="1047">
        <v>0</v>
      </c>
      <c r="P35" s="1048">
        <v>0</v>
      </c>
      <c r="Q35" s="16"/>
      <c r="R35" s="16"/>
    </row>
    <row r="36" spans="1:18" ht="32.25" customHeight="1" x14ac:dyDescent="0.35">
      <c r="A36" s="74" t="s">
        <v>27</v>
      </c>
      <c r="B36" s="134">
        <v>0</v>
      </c>
      <c r="C36" s="79">
        <v>0</v>
      </c>
      <c r="D36" s="80">
        <v>0</v>
      </c>
      <c r="E36" s="140">
        <v>0</v>
      </c>
      <c r="F36" s="79">
        <v>0</v>
      </c>
      <c r="G36" s="140">
        <v>0</v>
      </c>
      <c r="H36" s="78">
        <v>0</v>
      </c>
      <c r="I36" s="79">
        <v>0</v>
      </c>
      <c r="J36" s="1032">
        <v>0</v>
      </c>
      <c r="K36" s="140">
        <v>0</v>
      </c>
      <c r="L36" s="79">
        <v>0</v>
      </c>
      <c r="M36" s="94">
        <v>0</v>
      </c>
      <c r="N36" s="51">
        <v>0</v>
      </c>
      <c r="O36" s="27">
        <v>0</v>
      </c>
      <c r="P36" s="53">
        <v>0</v>
      </c>
      <c r="Q36" s="16"/>
      <c r="R36" s="16"/>
    </row>
    <row r="37" spans="1:18" ht="26.25" customHeight="1" x14ac:dyDescent="0.35">
      <c r="A37" s="74" t="s">
        <v>28</v>
      </c>
      <c r="B37" s="134">
        <v>0</v>
      </c>
      <c r="C37" s="79">
        <v>0</v>
      </c>
      <c r="D37" s="80">
        <v>0</v>
      </c>
      <c r="E37" s="140">
        <v>0</v>
      </c>
      <c r="F37" s="79">
        <v>0</v>
      </c>
      <c r="G37" s="140">
        <v>0</v>
      </c>
      <c r="H37" s="78">
        <v>0</v>
      </c>
      <c r="I37" s="79">
        <v>0</v>
      </c>
      <c r="J37" s="1032">
        <v>0</v>
      </c>
      <c r="K37" s="140">
        <v>0</v>
      </c>
      <c r="L37" s="79">
        <v>0</v>
      </c>
      <c r="M37" s="94">
        <v>0</v>
      </c>
      <c r="N37" s="51">
        <v>0</v>
      </c>
      <c r="O37" s="27">
        <v>0</v>
      </c>
      <c r="P37" s="53">
        <v>0</v>
      </c>
      <c r="Q37" s="16"/>
      <c r="R37" s="16"/>
    </row>
    <row r="38" spans="1:18" ht="30.75" customHeight="1" x14ac:dyDescent="0.35">
      <c r="A38" s="74" t="s">
        <v>45</v>
      </c>
      <c r="B38" s="50">
        <v>0</v>
      </c>
      <c r="C38" s="28">
        <v>0</v>
      </c>
      <c r="D38" s="26">
        <f>C38+B38</f>
        <v>0</v>
      </c>
      <c r="E38" s="54">
        <v>0</v>
      </c>
      <c r="F38" s="28">
        <v>0</v>
      </c>
      <c r="G38" s="29">
        <f>SUM(E38:F38)</f>
        <v>0</v>
      </c>
      <c r="H38" s="31">
        <v>0</v>
      </c>
      <c r="I38" s="28">
        <v>0</v>
      </c>
      <c r="J38" s="64">
        <f>H38+I38</f>
        <v>0</v>
      </c>
      <c r="K38" s="54">
        <v>0</v>
      </c>
      <c r="L38" s="28">
        <v>0</v>
      </c>
      <c r="M38" s="29">
        <f>SUM(K38:L38)</f>
        <v>0</v>
      </c>
      <c r="N38" s="51">
        <f>B38+E38+H38+K38</f>
        <v>0</v>
      </c>
      <c r="O38" s="27">
        <f>C38+F38+I38+L38</f>
        <v>0</v>
      </c>
      <c r="P38" s="53">
        <f>SUM(N38:O38)</f>
        <v>0</v>
      </c>
      <c r="Q38" s="15"/>
      <c r="R38" s="15"/>
    </row>
    <row r="39" spans="1:18" ht="30.75" customHeight="1" x14ac:dyDescent="0.35">
      <c r="A39" s="124" t="s">
        <v>52</v>
      </c>
      <c r="B39" s="114">
        <v>0</v>
      </c>
      <c r="C39" s="135">
        <v>0</v>
      </c>
      <c r="D39" s="136">
        <v>0</v>
      </c>
      <c r="E39" s="137">
        <v>0</v>
      </c>
      <c r="F39" s="135">
        <v>0</v>
      </c>
      <c r="G39" s="138">
        <f>SUM(E39:F39)</f>
        <v>0</v>
      </c>
      <c r="H39" s="133">
        <v>0</v>
      </c>
      <c r="I39" s="135">
        <v>0</v>
      </c>
      <c r="J39" s="1025">
        <f>H39+I39</f>
        <v>0</v>
      </c>
      <c r="K39" s="137">
        <v>0</v>
      </c>
      <c r="L39" s="135">
        <v>0</v>
      </c>
      <c r="M39" s="138">
        <f>SUM(K39:L39)</f>
        <v>0</v>
      </c>
      <c r="N39" s="139">
        <f>B39+E39+H39+K39</f>
        <v>0</v>
      </c>
      <c r="O39" s="155">
        <v>0</v>
      </c>
      <c r="P39" s="156">
        <v>0</v>
      </c>
      <c r="Q39" s="15"/>
      <c r="R39" s="15"/>
    </row>
    <row r="40" spans="1:18" ht="30.75" customHeight="1" x14ac:dyDescent="0.35">
      <c r="A40" s="1033" t="s">
        <v>26</v>
      </c>
      <c r="B40" s="134">
        <v>0</v>
      </c>
      <c r="C40" s="79">
        <v>0</v>
      </c>
      <c r="D40" s="80">
        <v>0</v>
      </c>
      <c r="E40" s="140">
        <v>0</v>
      </c>
      <c r="F40" s="79">
        <v>0</v>
      </c>
      <c r="G40" s="94">
        <v>0</v>
      </c>
      <c r="H40" s="78">
        <v>0</v>
      </c>
      <c r="I40" s="79">
        <v>0</v>
      </c>
      <c r="J40" s="1032">
        <v>0</v>
      </c>
      <c r="K40" s="140">
        <v>0</v>
      </c>
      <c r="L40" s="79">
        <v>0</v>
      </c>
      <c r="M40" s="94">
        <v>0</v>
      </c>
      <c r="N40" s="51">
        <v>0</v>
      </c>
      <c r="O40" s="27">
        <v>0</v>
      </c>
      <c r="P40" s="53">
        <v>0</v>
      </c>
      <c r="Q40" s="15"/>
      <c r="R40" s="15"/>
    </row>
    <row r="41" spans="1:18" ht="30.75" customHeight="1" x14ac:dyDescent="0.35">
      <c r="A41" s="74" t="s">
        <v>27</v>
      </c>
      <c r="B41" s="134">
        <v>0</v>
      </c>
      <c r="C41" s="79">
        <v>0</v>
      </c>
      <c r="D41" s="80">
        <v>0</v>
      </c>
      <c r="E41" s="140">
        <v>0</v>
      </c>
      <c r="F41" s="79">
        <v>0</v>
      </c>
      <c r="G41" s="94">
        <v>0</v>
      </c>
      <c r="H41" s="78">
        <v>0</v>
      </c>
      <c r="I41" s="79">
        <v>0</v>
      </c>
      <c r="J41" s="94">
        <v>0</v>
      </c>
      <c r="K41" s="78">
        <v>0</v>
      </c>
      <c r="L41" s="79">
        <v>0</v>
      </c>
      <c r="M41" s="94">
        <v>0</v>
      </c>
      <c r="N41" s="51">
        <v>0</v>
      </c>
      <c r="O41" s="27">
        <v>0</v>
      </c>
      <c r="P41" s="53">
        <v>0</v>
      </c>
      <c r="Q41" s="15"/>
      <c r="R41" s="15"/>
    </row>
    <row r="42" spans="1:18" ht="24.95" customHeight="1" x14ac:dyDescent="0.35">
      <c r="A42" s="74" t="s">
        <v>28</v>
      </c>
      <c r="B42" s="134">
        <v>0</v>
      </c>
      <c r="C42" s="79">
        <v>0</v>
      </c>
      <c r="D42" s="80">
        <v>0</v>
      </c>
      <c r="E42" s="140">
        <v>0</v>
      </c>
      <c r="F42" s="79">
        <v>0</v>
      </c>
      <c r="G42" s="94">
        <v>0</v>
      </c>
      <c r="H42" s="78">
        <v>0</v>
      </c>
      <c r="I42" s="79">
        <v>0</v>
      </c>
      <c r="J42" s="94">
        <v>0</v>
      </c>
      <c r="K42" s="78">
        <v>0</v>
      </c>
      <c r="L42" s="79">
        <v>0</v>
      </c>
      <c r="M42" s="94">
        <v>0</v>
      </c>
      <c r="N42" s="51">
        <v>0</v>
      </c>
      <c r="O42" s="27">
        <v>0</v>
      </c>
      <c r="P42" s="53">
        <v>0</v>
      </c>
      <c r="Q42" s="15"/>
      <c r="R42" s="15"/>
    </row>
    <row r="43" spans="1:18" ht="30" customHeight="1" thickBot="1" x14ac:dyDescent="0.4">
      <c r="A43" s="74" t="s">
        <v>45</v>
      </c>
      <c r="B43" s="50">
        <v>0</v>
      </c>
      <c r="C43" s="28">
        <v>0</v>
      </c>
      <c r="D43" s="26">
        <f>C43+B43</f>
        <v>0</v>
      </c>
      <c r="E43" s="54">
        <v>0</v>
      </c>
      <c r="F43" s="28">
        <v>0</v>
      </c>
      <c r="G43" s="29">
        <f>SUM(E43:F43)</f>
        <v>0</v>
      </c>
      <c r="H43" s="31">
        <v>0</v>
      </c>
      <c r="I43" s="28">
        <v>0</v>
      </c>
      <c r="J43" s="29">
        <f>H43+I43</f>
        <v>0</v>
      </c>
      <c r="K43" s="31">
        <v>0</v>
      </c>
      <c r="L43" s="28">
        <v>0</v>
      </c>
      <c r="M43" s="29">
        <f>SUM(K43:L43)</f>
        <v>0</v>
      </c>
      <c r="N43" s="51">
        <f>B43+E43+H43+K43</f>
        <v>0</v>
      </c>
      <c r="O43" s="27">
        <f>C43+F43+I43+L43</f>
        <v>0</v>
      </c>
      <c r="P43" s="53">
        <f>SUM(N43:O43)</f>
        <v>0</v>
      </c>
      <c r="Q43" s="154"/>
      <c r="R43" s="154"/>
    </row>
    <row r="44" spans="1:18" ht="26.25" thickBot="1" x14ac:dyDescent="0.4">
      <c r="A44" s="141" t="s">
        <v>11</v>
      </c>
      <c r="B44" s="35">
        <f>B34+B39</f>
        <v>0</v>
      </c>
      <c r="C44" s="35">
        <v>0</v>
      </c>
      <c r="D44" s="35">
        <v>0</v>
      </c>
      <c r="E44" s="35">
        <f t="shared" ref="E44:N44" si="0">E34+E39</f>
        <v>0</v>
      </c>
      <c r="F44" s="35">
        <f t="shared" si="0"/>
        <v>0</v>
      </c>
      <c r="G44" s="35">
        <f t="shared" si="0"/>
        <v>0</v>
      </c>
      <c r="H44" s="35">
        <f t="shared" si="0"/>
        <v>0</v>
      </c>
      <c r="I44" s="35">
        <f t="shared" si="0"/>
        <v>0</v>
      </c>
      <c r="J44" s="35">
        <f t="shared" si="0"/>
        <v>0</v>
      </c>
      <c r="K44" s="35">
        <f t="shared" si="0"/>
        <v>0</v>
      </c>
      <c r="L44" s="35">
        <f t="shared" si="0"/>
        <v>0</v>
      </c>
      <c r="M44" s="35">
        <f t="shared" si="0"/>
        <v>0</v>
      </c>
      <c r="N44" s="35">
        <f t="shared" si="0"/>
        <v>0</v>
      </c>
      <c r="O44" s="35">
        <v>0</v>
      </c>
      <c r="P44" s="36">
        <v>0</v>
      </c>
      <c r="Q44" s="17"/>
      <c r="R44" s="17"/>
    </row>
    <row r="45" spans="1:18" ht="29.25" customHeight="1" thickBot="1" x14ac:dyDescent="0.4">
      <c r="A45" s="142" t="s">
        <v>8</v>
      </c>
      <c r="B45" s="736">
        <v>43</v>
      </c>
      <c r="C45" s="736">
        <v>58</v>
      </c>
      <c r="D45" s="736">
        <v>101</v>
      </c>
      <c r="E45" s="736">
        <v>69</v>
      </c>
      <c r="F45" s="736">
        <v>35</v>
      </c>
      <c r="G45" s="736">
        <v>104</v>
      </c>
      <c r="H45" s="736">
        <v>58</v>
      </c>
      <c r="I45" s="736">
        <v>7</v>
      </c>
      <c r="J45" s="736">
        <v>65</v>
      </c>
      <c r="K45" s="736">
        <v>43</v>
      </c>
      <c r="L45" s="736">
        <v>0</v>
      </c>
      <c r="M45" s="736">
        <v>43</v>
      </c>
      <c r="N45" s="736">
        <v>213</v>
      </c>
      <c r="O45" s="736">
        <v>100</v>
      </c>
      <c r="P45" s="737">
        <v>313</v>
      </c>
      <c r="Q45" s="10"/>
      <c r="R45" s="10"/>
    </row>
    <row r="46" spans="1:18" ht="26.25" customHeight="1" thickBot="1" x14ac:dyDescent="0.4">
      <c r="A46" s="143" t="s">
        <v>15</v>
      </c>
      <c r="B46" s="635">
        <f>B44</f>
        <v>0</v>
      </c>
      <c r="C46" s="635">
        <f>C44</f>
        <v>0</v>
      </c>
      <c r="D46" s="636">
        <v>0</v>
      </c>
      <c r="E46" s="637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5">
        <v>0</v>
      </c>
      <c r="N46" s="635">
        <v>0</v>
      </c>
      <c r="O46" s="635">
        <v>0</v>
      </c>
      <c r="P46" s="636">
        <v>0</v>
      </c>
      <c r="Q46" s="10"/>
      <c r="R46" s="10"/>
    </row>
    <row r="47" spans="1:18" ht="35.25" customHeight="1" thickBot="1" x14ac:dyDescent="0.4">
      <c r="A47" s="2" t="s">
        <v>12</v>
      </c>
      <c r="B47" s="736">
        <v>43</v>
      </c>
      <c r="C47" s="736">
        <v>58</v>
      </c>
      <c r="D47" s="736">
        <v>101</v>
      </c>
      <c r="E47" s="736">
        <v>69</v>
      </c>
      <c r="F47" s="736">
        <v>35</v>
      </c>
      <c r="G47" s="736">
        <v>104</v>
      </c>
      <c r="H47" s="736">
        <v>58</v>
      </c>
      <c r="I47" s="736">
        <v>7</v>
      </c>
      <c r="J47" s="736">
        <v>65</v>
      </c>
      <c r="K47" s="736">
        <v>43</v>
      </c>
      <c r="L47" s="736">
        <v>0</v>
      </c>
      <c r="M47" s="736">
        <v>43</v>
      </c>
      <c r="N47" s="736">
        <v>213</v>
      </c>
      <c r="O47" s="736">
        <v>100</v>
      </c>
      <c r="P47" s="737">
        <v>313</v>
      </c>
      <c r="Q47" s="10"/>
      <c r="R47" s="10"/>
    </row>
    <row r="48" spans="1:18" ht="71.25" customHeight="1" x14ac:dyDescent="0.35">
      <c r="A48" s="15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ht="45" customHeight="1" x14ac:dyDescent="0.35">
      <c r="A49" s="15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54"/>
      <c r="R49" s="154"/>
    </row>
    <row r="50" spans="1:18" x14ac:dyDescent="0.35">
      <c r="A50" s="1232"/>
      <c r="B50" s="1232"/>
      <c r="C50" s="1232"/>
      <c r="D50" s="1232"/>
      <c r="E50" s="1232"/>
      <c r="F50" s="1232"/>
      <c r="G50" s="1232"/>
      <c r="H50" s="1232"/>
      <c r="I50" s="1232"/>
      <c r="J50" s="1232"/>
      <c r="K50" s="1232"/>
      <c r="L50" s="1232"/>
      <c r="M50" s="1232"/>
      <c r="N50" s="1232"/>
      <c r="O50" s="1232"/>
      <c r="P50" s="1232"/>
    </row>
    <row r="51" spans="1:18" ht="45" customHeight="1" x14ac:dyDescent="0.35">
      <c r="A51" s="1231"/>
      <c r="B51" s="1231"/>
      <c r="C51" s="1231"/>
      <c r="D51" s="1231"/>
      <c r="E51" s="1231"/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</row>
    <row r="52" spans="1:18" x14ac:dyDescent="0.35">
      <c r="A52" s="5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8" x14ac:dyDescent="0.35">
      <c r="A53" s="5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2022-02-11T07:52:03Z</cp:lastPrinted>
  <dcterms:created xsi:type="dcterms:W3CDTF">2004-12-10T12:36:05Z</dcterms:created>
  <dcterms:modified xsi:type="dcterms:W3CDTF">2022-02-11T09:13:17Z</dcterms:modified>
</cp:coreProperties>
</file>